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C:\Users\pao-9\OneDrive\Documentos\PAOLA\2026\EMAVI\JULIO 2026 - EMAVI\MANTENIMIENTO EQUIPO AGRÍCOLA\"/>
    </mc:Choice>
  </mc:AlternateContent>
  <xr:revisionPtr revIDLastSave="1" documentId="13_ncr:1_{8A14F399-2FED-408B-B90C-E096C32DB1ED}" xr6:coauthVersionLast="47" xr6:coauthVersionMax="47" xr10:uidLastSave="{2CC9EDF8-D4B2-4003-8A56-5DA624A72745}"/>
  <bookViews>
    <workbookView xWindow="-120" yWindow="-120" windowWidth="29040" windowHeight="15720" xr2:uid="{00000000-000D-0000-FFFF-FFFF00000000}"/>
  </bookViews>
  <sheets>
    <sheet name="EQ AGRICOLA Y MAQ AMARILLA" sheetId="1" r:id="rId1"/>
  </sheets>
  <definedNames>
    <definedName name="_xlnm._FilterDatabase" localSheetId="0" hidden="1">'EQ AGRICOLA Y MAQ AMARILLA'!$A$10:$BN$601</definedName>
    <definedName name="_xlnm.Print_Area" localSheetId="0">'EQ AGRICOLA Y MAQ AMARILLA'!$A$1:$BN$602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1" i="1" l="1"/>
  <c r="BK25" i="1"/>
  <c r="BK62" i="1"/>
  <c r="BK65" i="1"/>
  <c r="BK88" i="1"/>
  <c r="BK95" i="1"/>
  <c r="BK118" i="1"/>
  <c r="BK135" i="1"/>
  <c r="BK214" i="1"/>
  <c r="BK256" i="1"/>
  <c r="BK276" i="1"/>
  <c r="BK326" i="1"/>
  <c r="BK386" i="1"/>
  <c r="BK472" i="1"/>
  <c r="BK484" i="1"/>
  <c r="BK494" i="1"/>
  <c r="BK515" i="1"/>
  <c r="BK517" i="1"/>
  <c r="AZ25" i="1"/>
  <c r="AZ62" i="1"/>
  <c r="AZ65" i="1"/>
  <c r="AZ88" i="1"/>
  <c r="AZ95" i="1"/>
  <c r="AZ118" i="1"/>
  <c r="AZ135" i="1"/>
  <c r="AZ214" i="1"/>
  <c r="AZ256" i="1"/>
  <c r="AZ326" i="1"/>
  <c r="AZ386" i="1"/>
  <c r="AZ472" i="1"/>
  <c r="AZ484" i="1"/>
  <c r="AZ494" i="1"/>
  <c r="AZ515" i="1"/>
  <c r="AZ517" i="1"/>
  <c r="AO20" i="1"/>
  <c r="AP20" i="1"/>
  <c r="AO21" i="1"/>
  <c r="AP21" i="1"/>
  <c r="AO25" i="1"/>
  <c r="AO58" i="1"/>
  <c r="AP58" i="1"/>
  <c r="AO62" i="1"/>
  <c r="AO65" i="1"/>
  <c r="AO88" i="1"/>
  <c r="AO95" i="1"/>
  <c r="AO118" i="1"/>
  <c r="AO135" i="1"/>
  <c r="AO214" i="1"/>
  <c r="AO225" i="1"/>
  <c r="AP225" i="1"/>
  <c r="AO256" i="1"/>
  <c r="AO276" i="1"/>
  <c r="AO326" i="1"/>
  <c r="AO386" i="1"/>
  <c r="AO472" i="1"/>
  <c r="AO484" i="1"/>
  <c r="AO494" i="1"/>
  <c r="AO515" i="1"/>
  <c r="AO517" i="1"/>
  <c r="AA25" i="1"/>
  <c r="AA62" i="1"/>
  <c r="AA65" i="1"/>
  <c r="AA88" i="1"/>
  <c r="AA95" i="1"/>
  <c r="AA118" i="1"/>
  <c r="AA135" i="1"/>
  <c r="AA214" i="1"/>
  <c r="AA256" i="1"/>
  <c r="AA276" i="1"/>
  <c r="AA326" i="1"/>
  <c r="AA386" i="1"/>
  <c r="AA472" i="1"/>
  <c r="AA484" i="1"/>
  <c r="AA494" i="1"/>
  <c r="AA515" i="1"/>
  <c r="AA517" i="1"/>
  <c r="M25" i="1"/>
  <c r="M62" i="1"/>
  <c r="M65" i="1"/>
  <c r="M88" i="1"/>
  <c r="M95" i="1"/>
  <c r="M118" i="1"/>
  <c r="M135" i="1"/>
  <c r="M214" i="1"/>
  <c r="M256" i="1"/>
  <c r="M276" i="1"/>
  <c r="M326" i="1"/>
  <c r="M386" i="1"/>
  <c r="M472" i="1"/>
  <c r="M484" i="1"/>
  <c r="M494" i="1"/>
  <c r="M515" i="1"/>
  <c r="M517" i="1"/>
  <c r="C598" i="1"/>
  <c r="C599" i="1" s="1"/>
  <c r="C600" i="1" s="1"/>
  <c r="D598" i="1"/>
  <c r="D599" i="1" s="1"/>
  <c r="D600" i="1" s="1"/>
  <c r="E598" i="1"/>
  <c r="E599" i="1" s="1"/>
  <c r="E600" i="1" s="1"/>
  <c r="F598" i="1"/>
  <c r="F599" i="1" s="1"/>
  <c r="F600" i="1" s="1"/>
  <c r="I598" i="1"/>
  <c r="I599" i="1" s="1"/>
  <c r="I600" i="1" s="1"/>
  <c r="L598" i="1"/>
  <c r="L599" i="1" s="1"/>
  <c r="L600" i="1" s="1"/>
  <c r="Q598" i="1"/>
  <c r="Q599" i="1" s="1"/>
  <c r="Q600" i="1" s="1"/>
  <c r="R598" i="1"/>
  <c r="R599" i="1" s="1"/>
  <c r="R600" i="1" s="1"/>
  <c r="S598" i="1"/>
  <c r="S599" i="1" s="1"/>
  <c r="S600" i="1" s="1"/>
  <c r="T598" i="1"/>
  <c r="T599" i="1" s="1"/>
  <c r="T600" i="1" s="1"/>
  <c r="W598" i="1"/>
  <c r="W599" i="1" s="1"/>
  <c r="W600" i="1" s="1"/>
  <c r="Z598" i="1"/>
  <c r="Z599" i="1" s="1"/>
  <c r="Z600" i="1" s="1"/>
  <c r="AE598" i="1"/>
  <c r="AE599" i="1" s="1"/>
  <c r="AE600" i="1" s="1"/>
  <c r="AF598" i="1"/>
  <c r="AF599" i="1" s="1"/>
  <c r="AF600" i="1" s="1"/>
  <c r="AG598" i="1"/>
  <c r="AG599" i="1" s="1"/>
  <c r="AG600" i="1" s="1"/>
  <c r="AH598" i="1"/>
  <c r="AH599" i="1" s="1"/>
  <c r="AH600" i="1" s="1"/>
  <c r="AK598" i="1"/>
  <c r="AK599" i="1" s="1"/>
  <c r="AK600" i="1" s="1"/>
  <c r="AN598" i="1"/>
  <c r="AN599" i="1" s="1"/>
  <c r="AN600" i="1" s="1"/>
  <c r="AS598" i="1"/>
  <c r="AS599" i="1" s="1"/>
  <c r="AS600" i="1" s="1"/>
  <c r="AT598" i="1"/>
  <c r="AT599" i="1" s="1"/>
  <c r="AT600" i="1" s="1"/>
  <c r="AU598" i="1"/>
  <c r="AU599" i="1" s="1"/>
  <c r="AU600" i="1" s="1"/>
  <c r="AV598" i="1"/>
  <c r="AV599" i="1" s="1"/>
  <c r="AV600" i="1" s="1"/>
  <c r="AY598" i="1"/>
  <c r="AY599" i="1" s="1"/>
  <c r="AY600" i="1" s="1"/>
  <c r="BD598" i="1"/>
  <c r="BD599" i="1" s="1"/>
  <c r="BD600" i="1" s="1"/>
  <c r="BE598" i="1"/>
  <c r="BE599" i="1" s="1"/>
  <c r="BE600" i="1" s="1"/>
  <c r="BF598" i="1"/>
  <c r="BF599" i="1" s="1"/>
  <c r="BF600" i="1" s="1"/>
  <c r="BG598" i="1"/>
  <c r="BG599" i="1" s="1"/>
  <c r="BG600" i="1" s="1"/>
  <c r="BJ598" i="1"/>
  <c r="BJ599" i="1" s="1"/>
  <c r="BJ600" i="1" s="1"/>
  <c r="BH12" i="1" l="1"/>
  <c r="BI12" i="1" s="1"/>
  <c r="BH13" i="1"/>
  <c r="BI13" i="1" s="1"/>
  <c r="BH14" i="1"/>
  <c r="BI14" i="1" s="1"/>
  <c r="BH15" i="1"/>
  <c r="BI15" i="1" s="1"/>
  <c r="BH16" i="1"/>
  <c r="BI16" i="1" s="1"/>
  <c r="BH17" i="1"/>
  <c r="BI17" i="1" s="1"/>
  <c r="BH18" i="1"/>
  <c r="BI18" i="1" s="1"/>
  <c r="BH19" i="1"/>
  <c r="BI19" i="1" s="1"/>
  <c r="BH20" i="1"/>
  <c r="BI20" i="1" s="1"/>
  <c r="BH21" i="1"/>
  <c r="BI21" i="1" s="1"/>
  <c r="BH22" i="1"/>
  <c r="BI22" i="1" s="1"/>
  <c r="BH23" i="1"/>
  <c r="BI23" i="1" s="1"/>
  <c r="BH24" i="1"/>
  <c r="BI24" i="1" s="1"/>
  <c r="BH26" i="1"/>
  <c r="BI26" i="1" s="1"/>
  <c r="BH27" i="1"/>
  <c r="BI27" i="1" s="1"/>
  <c r="BH28" i="1"/>
  <c r="BI28" i="1" s="1"/>
  <c r="BH29" i="1"/>
  <c r="BI29" i="1" s="1"/>
  <c r="BH30" i="1"/>
  <c r="BI30" i="1" s="1"/>
  <c r="BH31" i="1"/>
  <c r="BI31" i="1" s="1"/>
  <c r="BH32" i="1"/>
  <c r="BI32" i="1" s="1"/>
  <c r="BH33" i="1"/>
  <c r="BI33" i="1" s="1"/>
  <c r="BH34" i="1"/>
  <c r="BI34" i="1" s="1"/>
  <c r="BH35" i="1"/>
  <c r="BI35" i="1" s="1"/>
  <c r="BH36" i="1"/>
  <c r="BI36" i="1" s="1"/>
  <c r="BH37" i="1"/>
  <c r="BI37" i="1" s="1"/>
  <c r="BH38" i="1"/>
  <c r="BI38" i="1" s="1"/>
  <c r="BH39" i="1"/>
  <c r="BI39" i="1" s="1"/>
  <c r="BH40" i="1"/>
  <c r="BI40" i="1" s="1"/>
  <c r="BH41" i="1"/>
  <c r="BI41" i="1" s="1"/>
  <c r="BH42" i="1"/>
  <c r="BI42" i="1" s="1"/>
  <c r="BH43" i="1"/>
  <c r="BI43" i="1" s="1"/>
  <c r="BH44" i="1"/>
  <c r="BI44" i="1" s="1"/>
  <c r="BH45" i="1"/>
  <c r="BI45" i="1" s="1"/>
  <c r="BH46" i="1"/>
  <c r="BI46" i="1" s="1"/>
  <c r="BH47" i="1"/>
  <c r="BI47" i="1" s="1"/>
  <c r="BH48" i="1"/>
  <c r="BI48" i="1" s="1"/>
  <c r="BH49" i="1"/>
  <c r="BI49" i="1" s="1"/>
  <c r="BH50" i="1"/>
  <c r="BI50" i="1" s="1"/>
  <c r="BH51" i="1"/>
  <c r="BI51" i="1" s="1"/>
  <c r="BH52" i="1"/>
  <c r="BI52" i="1" s="1"/>
  <c r="BH53" i="1"/>
  <c r="BI53" i="1" s="1"/>
  <c r="BH54" i="1"/>
  <c r="BI54" i="1" s="1"/>
  <c r="BH55" i="1"/>
  <c r="BI55" i="1" s="1"/>
  <c r="BH56" i="1"/>
  <c r="BI56" i="1" s="1"/>
  <c r="BH57" i="1"/>
  <c r="BI57" i="1" s="1"/>
  <c r="BH58" i="1"/>
  <c r="BI58" i="1" s="1"/>
  <c r="BH59" i="1"/>
  <c r="BI59" i="1" s="1"/>
  <c r="BH60" i="1"/>
  <c r="BI60" i="1" s="1"/>
  <c r="BH61" i="1"/>
  <c r="BI61" i="1" s="1"/>
  <c r="BH63" i="1"/>
  <c r="BI63" i="1" s="1"/>
  <c r="BH64" i="1"/>
  <c r="BI64" i="1" s="1"/>
  <c r="BH66" i="1"/>
  <c r="BI66" i="1" s="1"/>
  <c r="BH67" i="1"/>
  <c r="BI67" i="1" s="1"/>
  <c r="BH68" i="1"/>
  <c r="BI68" i="1" s="1"/>
  <c r="BH69" i="1"/>
  <c r="BI69" i="1" s="1"/>
  <c r="BH70" i="1"/>
  <c r="BI70" i="1" s="1"/>
  <c r="BH71" i="1"/>
  <c r="BI71" i="1" s="1"/>
  <c r="BH72" i="1"/>
  <c r="BI72" i="1" s="1"/>
  <c r="BH73" i="1"/>
  <c r="BI73" i="1" s="1"/>
  <c r="BH74" i="1"/>
  <c r="BI74" i="1" s="1"/>
  <c r="BH75" i="1"/>
  <c r="BI75" i="1" s="1"/>
  <c r="BH76" i="1"/>
  <c r="BI76" i="1" s="1"/>
  <c r="BH77" i="1"/>
  <c r="BI77" i="1" s="1"/>
  <c r="BH79" i="1"/>
  <c r="BI79" i="1" s="1"/>
  <c r="BH80" i="1"/>
  <c r="BI80" i="1" s="1"/>
  <c r="BH81" i="1"/>
  <c r="BI81" i="1" s="1"/>
  <c r="BH82" i="1"/>
  <c r="BI82" i="1" s="1"/>
  <c r="BH83" i="1"/>
  <c r="BI83" i="1" s="1"/>
  <c r="BH84" i="1"/>
  <c r="BI84" i="1" s="1"/>
  <c r="BH85" i="1"/>
  <c r="BI85" i="1" s="1"/>
  <c r="BH86" i="1"/>
  <c r="BI86" i="1" s="1"/>
  <c r="BH87" i="1"/>
  <c r="BI87" i="1" s="1"/>
  <c r="BH89" i="1"/>
  <c r="BI89" i="1" s="1"/>
  <c r="BH90" i="1"/>
  <c r="BI90" i="1" s="1"/>
  <c r="BH91" i="1"/>
  <c r="BI91" i="1" s="1"/>
  <c r="BH92" i="1"/>
  <c r="BI92" i="1" s="1"/>
  <c r="BH93" i="1"/>
  <c r="BI93" i="1" s="1"/>
  <c r="BH94" i="1"/>
  <c r="BI94" i="1" s="1"/>
  <c r="BH96" i="1"/>
  <c r="BI96" i="1" s="1"/>
  <c r="BH97" i="1"/>
  <c r="BI97" i="1" s="1"/>
  <c r="BH98" i="1"/>
  <c r="BI98" i="1" s="1"/>
  <c r="BH99" i="1"/>
  <c r="BI99" i="1" s="1"/>
  <c r="BH100" i="1"/>
  <c r="BI100" i="1" s="1"/>
  <c r="BH101" i="1"/>
  <c r="BI101" i="1" s="1"/>
  <c r="BH102" i="1"/>
  <c r="BI102" i="1" s="1"/>
  <c r="BH103" i="1"/>
  <c r="BI103" i="1" s="1"/>
  <c r="BH104" i="1"/>
  <c r="BI104" i="1" s="1"/>
  <c r="BH105" i="1"/>
  <c r="BI105" i="1" s="1"/>
  <c r="BH106" i="1"/>
  <c r="BI106" i="1" s="1"/>
  <c r="BH107" i="1"/>
  <c r="BI107" i="1" s="1"/>
  <c r="BH108" i="1"/>
  <c r="BI108" i="1" s="1"/>
  <c r="BH109" i="1"/>
  <c r="BI109" i="1" s="1"/>
  <c r="BH110" i="1"/>
  <c r="BI110" i="1" s="1"/>
  <c r="BH111" i="1"/>
  <c r="BI111" i="1" s="1"/>
  <c r="BH112" i="1"/>
  <c r="BI112" i="1" s="1"/>
  <c r="BH113" i="1"/>
  <c r="BI113" i="1" s="1"/>
  <c r="BH114" i="1"/>
  <c r="BI114" i="1" s="1"/>
  <c r="BH115" i="1"/>
  <c r="BI115" i="1" s="1"/>
  <c r="BH116" i="1"/>
  <c r="BI116" i="1" s="1"/>
  <c r="BH117" i="1"/>
  <c r="BI117" i="1" s="1"/>
  <c r="BH119" i="1"/>
  <c r="BI119" i="1" s="1"/>
  <c r="BH120" i="1"/>
  <c r="BI120" i="1" s="1"/>
  <c r="BH121" i="1"/>
  <c r="BI121" i="1" s="1"/>
  <c r="BH122" i="1"/>
  <c r="BI122" i="1" s="1"/>
  <c r="BH123" i="1"/>
  <c r="BI123" i="1" s="1"/>
  <c r="BH124" i="1"/>
  <c r="BI124" i="1" s="1"/>
  <c r="BH125" i="1"/>
  <c r="BI125" i="1" s="1"/>
  <c r="BH126" i="1"/>
  <c r="BI126" i="1" s="1"/>
  <c r="BH127" i="1"/>
  <c r="BI127" i="1" s="1"/>
  <c r="BH128" i="1"/>
  <c r="BI128" i="1" s="1"/>
  <c r="BH129" i="1"/>
  <c r="BI129" i="1" s="1"/>
  <c r="BH130" i="1"/>
  <c r="BI130" i="1" s="1"/>
  <c r="BH131" i="1"/>
  <c r="BI131" i="1" s="1"/>
  <c r="BH132" i="1"/>
  <c r="BI132" i="1" s="1"/>
  <c r="BH133" i="1"/>
  <c r="BI133" i="1" s="1"/>
  <c r="BH134" i="1"/>
  <c r="BI134" i="1" s="1"/>
  <c r="BH136" i="1"/>
  <c r="BI136" i="1" s="1"/>
  <c r="BH137" i="1"/>
  <c r="BI137" i="1" s="1"/>
  <c r="BH138" i="1"/>
  <c r="BI138" i="1" s="1"/>
  <c r="BH139" i="1"/>
  <c r="BI139" i="1" s="1"/>
  <c r="BH140" i="1"/>
  <c r="BI140" i="1" s="1"/>
  <c r="BH145" i="1"/>
  <c r="BI145" i="1" s="1"/>
  <c r="BH146" i="1"/>
  <c r="BI146" i="1" s="1"/>
  <c r="BH147" i="1"/>
  <c r="BI147" i="1" s="1"/>
  <c r="BH148" i="1"/>
  <c r="BI148" i="1" s="1"/>
  <c r="BH149" i="1"/>
  <c r="BI149" i="1" s="1"/>
  <c r="BH150" i="1"/>
  <c r="BI150" i="1" s="1"/>
  <c r="BH151" i="1"/>
  <c r="BI151" i="1" s="1"/>
  <c r="BH152" i="1"/>
  <c r="BI152" i="1" s="1"/>
  <c r="BH153" i="1"/>
  <c r="BI153" i="1" s="1"/>
  <c r="BH154" i="1"/>
  <c r="BI154" i="1" s="1"/>
  <c r="BH155" i="1"/>
  <c r="BI155" i="1" s="1"/>
  <c r="BH156" i="1"/>
  <c r="BI156" i="1" s="1"/>
  <c r="BH157" i="1"/>
  <c r="BI157" i="1" s="1"/>
  <c r="BH158" i="1"/>
  <c r="BI158" i="1" s="1"/>
  <c r="BH166" i="1"/>
  <c r="BI166" i="1" s="1"/>
  <c r="BH167" i="1"/>
  <c r="BI167" i="1" s="1"/>
  <c r="BH168" i="1"/>
  <c r="BI168" i="1" s="1"/>
  <c r="BH169" i="1"/>
  <c r="BI169" i="1" s="1"/>
  <c r="BH170" i="1"/>
  <c r="BI170" i="1" s="1"/>
  <c r="BH171" i="1"/>
  <c r="BI171" i="1" s="1"/>
  <c r="BH172" i="1"/>
  <c r="BI172" i="1" s="1"/>
  <c r="BH173" i="1"/>
  <c r="BI173" i="1" s="1"/>
  <c r="BH175" i="1"/>
  <c r="BI175" i="1" s="1"/>
  <c r="BH176" i="1"/>
  <c r="BI176" i="1" s="1"/>
  <c r="BH177" i="1"/>
  <c r="BI177" i="1" s="1"/>
  <c r="BH178" i="1"/>
  <c r="BI178" i="1" s="1"/>
  <c r="BH179" i="1"/>
  <c r="BI179" i="1" s="1"/>
  <c r="BH180" i="1"/>
  <c r="BI180" i="1" s="1"/>
  <c r="BH181" i="1"/>
  <c r="BI181" i="1" s="1"/>
  <c r="BH182" i="1"/>
  <c r="BI182" i="1" s="1"/>
  <c r="BH183" i="1"/>
  <c r="BI183" i="1" s="1"/>
  <c r="BH184" i="1"/>
  <c r="BI184" i="1" s="1"/>
  <c r="BH185" i="1"/>
  <c r="BI185" i="1" s="1"/>
  <c r="BH186" i="1"/>
  <c r="BI186" i="1" s="1"/>
  <c r="BH187" i="1"/>
  <c r="BI187" i="1" s="1"/>
  <c r="BH188" i="1"/>
  <c r="BI188" i="1" s="1"/>
  <c r="BH189" i="1"/>
  <c r="BI189" i="1" s="1"/>
  <c r="BH190" i="1"/>
  <c r="BI190" i="1" s="1"/>
  <c r="BH191" i="1"/>
  <c r="BI191" i="1" s="1"/>
  <c r="BH195" i="1"/>
  <c r="BI195" i="1" s="1"/>
  <c r="BH196" i="1"/>
  <c r="BI196" i="1" s="1"/>
  <c r="BH197" i="1"/>
  <c r="BI197" i="1" s="1"/>
  <c r="BH198" i="1"/>
  <c r="BI198" i="1" s="1"/>
  <c r="BH199" i="1"/>
  <c r="BI199" i="1" s="1"/>
  <c r="BH200" i="1"/>
  <c r="BI200" i="1" s="1"/>
  <c r="BH201" i="1"/>
  <c r="BI201" i="1" s="1"/>
  <c r="BH202" i="1"/>
  <c r="BI202" i="1" s="1"/>
  <c r="BH203" i="1"/>
  <c r="BI203" i="1" s="1"/>
  <c r="BH204" i="1"/>
  <c r="BI204" i="1" s="1"/>
  <c r="BH205" i="1"/>
  <c r="BI205" i="1" s="1"/>
  <c r="BH206" i="1"/>
  <c r="BI206" i="1" s="1"/>
  <c r="BH207" i="1"/>
  <c r="BI207" i="1" s="1"/>
  <c r="BH208" i="1"/>
  <c r="BI208" i="1" s="1"/>
  <c r="BH210" i="1"/>
  <c r="BI210" i="1" s="1"/>
  <c r="BH213" i="1"/>
  <c r="BI213" i="1" s="1"/>
  <c r="BH215" i="1"/>
  <c r="BI215" i="1" s="1"/>
  <c r="BH216" i="1"/>
  <c r="BI216" i="1" s="1"/>
  <c r="BH217" i="1"/>
  <c r="BI217" i="1" s="1"/>
  <c r="BH218" i="1"/>
  <c r="BI218" i="1" s="1"/>
  <c r="BH219" i="1"/>
  <c r="BI219" i="1" s="1"/>
  <c r="BH220" i="1"/>
  <c r="BI220" i="1" s="1"/>
  <c r="BH221" i="1"/>
  <c r="BI221" i="1" s="1"/>
  <c r="BH222" i="1"/>
  <c r="BI222" i="1" s="1"/>
  <c r="BH223" i="1"/>
  <c r="BI223" i="1" s="1"/>
  <c r="BH224" i="1"/>
  <c r="BI224" i="1" s="1"/>
  <c r="BH225" i="1"/>
  <c r="BI225" i="1" s="1"/>
  <c r="BH226" i="1"/>
  <c r="BI226" i="1" s="1"/>
  <c r="BH227" i="1"/>
  <c r="BI227" i="1" s="1"/>
  <c r="BH231" i="1"/>
  <c r="BI231" i="1" s="1"/>
  <c r="BH233" i="1"/>
  <c r="BI233" i="1" s="1"/>
  <c r="BH234" i="1"/>
  <c r="BI234" i="1" s="1"/>
  <c r="BH235" i="1"/>
  <c r="BI235" i="1" s="1"/>
  <c r="BH236" i="1"/>
  <c r="BI236" i="1" s="1"/>
  <c r="BH237" i="1"/>
  <c r="BI237" i="1" s="1"/>
  <c r="BH238" i="1"/>
  <c r="BI238" i="1" s="1"/>
  <c r="BH239" i="1"/>
  <c r="BI239" i="1" s="1"/>
  <c r="BH240" i="1"/>
  <c r="BI240" i="1" s="1"/>
  <c r="BH241" i="1"/>
  <c r="BI241" i="1" s="1"/>
  <c r="BH242" i="1"/>
  <c r="BI242" i="1" s="1"/>
  <c r="BH248" i="1"/>
  <c r="BI248" i="1" s="1"/>
  <c r="BH249" i="1"/>
  <c r="BI249" i="1" s="1"/>
  <c r="BH250" i="1"/>
  <c r="BI250" i="1" s="1"/>
  <c r="BH254" i="1"/>
  <c r="BI254" i="1" s="1"/>
  <c r="BH255" i="1"/>
  <c r="BI255" i="1" s="1"/>
  <c r="BH265" i="1"/>
  <c r="BI265" i="1" s="1"/>
  <c r="BH266" i="1"/>
  <c r="BI266" i="1" s="1"/>
  <c r="BH267" i="1"/>
  <c r="BI267" i="1" s="1"/>
  <c r="BH268" i="1"/>
  <c r="BI268" i="1" s="1"/>
  <c r="BH270" i="1"/>
  <c r="BI270" i="1" s="1"/>
  <c r="BH273" i="1"/>
  <c r="BI273" i="1" s="1"/>
  <c r="BH275" i="1"/>
  <c r="BI275" i="1" s="1"/>
  <c r="BH285" i="1"/>
  <c r="BI285" i="1" s="1"/>
  <c r="BH300" i="1"/>
  <c r="BI300" i="1" s="1"/>
  <c r="BH301" i="1"/>
  <c r="BI301" i="1" s="1"/>
  <c r="BH307" i="1"/>
  <c r="BI307" i="1" s="1"/>
  <c r="BH308" i="1"/>
  <c r="BI308" i="1" s="1"/>
  <c r="BH309" i="1"/>
  <c r="BI309" i="1" s="1"/>
  <c r="BH310" i="1"/>
  <c r="BI310" i="1" s="1"/>
  <c r="BH312" i="1"/>
  <c r="BI312" i="1" s="1"/>
  <c r="BH313" i="1"/>
  <c r="BI313" i="1" s="1"/>
  <c r="BH316" i="1"/>
  <c r="BI316" i="1" s="1"/>
  <c r="BH317" i="1"/>
  <c r="BI317" i="1" s="1"/>
  <c r="BH318" i="1"/>
  <c r="BI318" i="1" s="1"/>
  <c r="BH320" i="1"/>
  <c r="BI320" i="1" s="1"/>
  <c r="BH323" i="1"/>
  <c r="BI323" i="1" s="1"/>
  <c r="BH325" i="1"/>
  <c r="BI325" i="1" s="1"/>
  <c r="BH327" i="1"/>
  <c r="BI327" i="1" s="1"/>
  <c r="BH328" i="1"/>
  <c r="BI328" i="1" s="1"/>
  <c r="BH329" i="1"/>
  <c r="BI329" i="1" s="1"/>
  <c r="BH330" i="1"/>
  <c r="BI330" i="1" s="1"/>
  <c r="BH331" i="1"/>
  <c r="BI331" i="1" s="1"/>
  <c r="BH332" i="1"/>
  <c r="BI332" i="1" s="1"/>
  <c r="BH333" i="1"/>
  <c r="BI333" i="1" s="1"/>
  <c r="BH334" i="1"/>
  <c r="BI334" i="1" s="1"/>
  <c r="BH335" i="1"/>
  <c r="BI335" i="1" s="1"/>
  <c r="BH337" i="1"/>
  <c r="BI337" i="1" s="1"/>
  <c r="BH338" i="1"/>
  <c r="BI338" i="1" s="1"/>
  <c r="BH339" i="1"/>
  <c r="BI339" i="1" s="1"/>
  <c r="BH340" i="1"/>
  <c r="BI340" i="1" s="1"/>
  <c r="BH341" i="1"/>
  <c r="BI341" i="1" s="1"/>
  <c r="BH342" i="1"/>
  <c r="BI342" i="1" s="1"/>
  <c r="BH343" i="1"/>
  <c r="BI343" i="1" s="1"/>
  <c r="BH344" i="1"/>
  <c r="BI344" i="1" s="1"/>
  <c r="BH345" i="1"/>
  <c r="BI345" i="1" s="1"/>
  <c r="BH346" i="1"/>
  <c r="BI346" i="1" s="1"/>
  <c r="BH347" i="1"/>
  <c r="BI347" i="1" s="1"/>
  <c r="BH353" i="1"/>
  <c r="BI353" i="1" s="1"/>
  <c r="BH361" i="1"/>
  <c r="BI361" i="1" s="1"/>
  <c r="BH363" i="1"/>
  <c r="BI363" i="1" s="1"/>
  <c r="BH366" i="1"/>
  <c r="BI366" i="1" s="1"/>
  <c r="BH367" i="1"/>
  <c r="BI367" i="1" s="1"/>
  <c r="BH369" i="1"/>
  <c r="BI369" i="1" s="1"/>
  <c r="BH370" i="1"/>
  <c r="BI370" i="1" s="1"/>
  <c r="BH371" i="1"/>
  <c r="BI371" i="1" s="1"/>
  <c r="BH381" i="1"/>
  <c r="BI381" i="1" s="1"/>
  <c r="BH387" i="1"/>
  <c r="BI387" i="1" s="1"/>
  <c r="BH388" i="1"/>
  <c r="BI388" i="1" s="1"/>
  <c r="BH389" i="1"/>
  <c r="BI389" i="1" s="1"/>
  <c r="BH390" i="1"/>
  <c r="BI390" i="1" s="1"/>
  <c r="BH391" i="1"/>
  <c r="BI391" i="1" s="1"/>
  <c r="BH393" i="1"/>
  <c r="BI393" i="1" s="1"/>
  <c r="BH394" i="1"/>
  <c r="BI394" i="1" s="1"/>
  <c r="BH395" i="1"/>
  <c r="BI395" i="1" s="1"/>
  <c r="BH396" i="1"/>
  <c r="BI396" i="1" s="1"/>
  <c r="BH397" i="1"/>
  <c r="BI397" i="1" s="1"/>
  <c r="BH400" i="1"/>
  <c r="BI400" i="1" s="1"/>
  <c r="BH401" i="1"/>
  <c r="BI401" i="1" s="1"/>
  <c r="BH402" i="1"/>
  <c r="BI402" i="1" s="1"/>
  <c r="BH405" i="1"/>
  <c r="BI405" i="1" s="1"/>
  <c r="BH407" i="1"/>
  <c r="BI407" i="1" s="1"/>
  <c r="BH408" i="1"/>
  <c r="BI408" i="1" s="1"/>
  <c r="BH413" i="1"/>
  <c r="BI413" i="1" s="1"/>
  <c r="BH415" i="1"/>
  <c r="BI415" i="1" s="1"/>
  <c r="BH421" i="1"/>
  <c r="BI421" i="1" s="1"/>
  <c r="BH422" i="1"/>
  <c r="BI422" i="1" s="1"/>
  <c r="BH423" i="1"/>
  <c r="BI423" i="1" s="1"/>
  <c r="BH429" i="1"/>
  <c r="BI429" i="1" s="1"/>
  <c r="BH430" i="1"/>
  <c r="BI430" i="1" s="1"/>
  <c r="BH431" i="1"/>
  <c r="BI431" i="1" s="1"/>
  <c r="BH432" i="1"/>
  <c r="BI432" i="1" s="1"/>
  <c r="BH433" i="1"/>
  <c r="BI433" i="1" s="1"/>
  <c r="BH436" i="1"/>
  <c r="BI436" i="1" s="1"/>
  <c r="BH437" i="1"/>
  <c r="BI437" i="1" s="1"/>
  <c r="BH438" i="1"/>
  <c r="BI438" i="1" s="1"/>
  <c r="BH440" i="1"/>
  <c r="BI440" i="1" s="1"/>
  <c r="BH441" i="1"/>
  <c r="BI441" i="1" s="1"/>
  <c r="BH442" i="1"/>
  <c r="BI442" i="1" s="1"/>
  <c r="BH443" i="1"/>
  <c r="BI443" i="1" s="1"/>
  <c r="BH444" i="1"/>
  <c r="BI444" i="1" s="1"/>
  <c r="BH445" i="1"/>
  <c r="BI445" i="1" s="1"/>
  <c r="BH446" i="1"/>
  <c r="BI446" i="1" s="1"/>
  <c r="BH449" i="1"/>
  <c r="BI449" i="1" s="1"/>
  <c r="BH451" i="1"/>
  <c r="BI451" i="1" s="1"/>
  <c r="BH452" i="1"/>
  <c r="BI452" i="1" s="1"/>
  <c r="BH454" i="1"/>
  <c r="BI454" i="1" s="1"/>
  <c r="BH455" i="1"/>
  <c r="BI455" i="1" s="1"/>
  <c r="BH456" i="1"/>
  <c r="BI456" i="1" s="1"/>
  <c r="BH457" i="1"/>
  <c r="BI457" i="1" s="1"/>
  <c r="BH458" i="1"/>
  <c r="BI458" i="1" s="1"/>
  <c r="BH460" i="1"/>
  <c r="BI460" i="1" s="1"/>
  <c r="BH461" i="1"/>
  <c r="BI461" i="1" s="1"/>
  <c r="BH463" i="1"/>
  <c r="BI463" i="1" s="1"/>
  <c r="BH464" i="1"/>
  <c r="BI464" i="1" s="1"/>
  <c r="BH466" i="1"/>
  <c r="BI466" i="1" s="1"/>
  <c r="BH468" i="1"/>
  <c r="BI468" i="1" s="1"/>
  <c r="BH469" i="1"/>
  <c r="BI469" i="1" s="1"/>
  <c r="BH470" i="1"/>
  <c r="BI470" i="1" s="1"/>
  <c r="BH474" i="1"/>
  <c r="BI474" i="1" s="1"/>
  <c r="BH485" i="1"/>
  <c r="BI485" i="1" s="1"/>
  <c r="BH486" i="1"/>
  <c r="BI486" i="1" s="1"/>
  <c r="BH487" i="1"/>
  <c r="BI487" i="1" s="1"/>
  <c r="BH488" i="1"/>
  <c r="BI488" i="1" s="1"/>
  <c r="BH489" i="1"/>
  <c r="BI489" i="1" s="1"/>
  <c r="BH490" i="1"/>
  <c r="BI490" i="1" s="1"/>
  <c r="BH491" i="1"/>
  <c r="BI491" i="1" s="1"/>
  <c r="BH492" i="1"/>
  <c r="BI492" i="1" s="1"/>
  <c r="BH493" i="1"/>
  <c r="BI493" i="1" s="1"/>
  <c r="BH495" i="1"/>
  <c r="BI495" i="1" s="1"/>
  <c r="BH496" i="1"/>
  <c r="BI496" i="1" s="1"/>
  <c r="BH497" i="1"/>
  <c r="BI497" i="1" s="1"/>
  <c r="BH498" i="1"/>
  <c r="BI498" i="1" s="1"/>
  <c r="BH499" i="1"/>
  <c r="BI499" i="1" s="1"/>
  <c r="BH500" i="1"/>
  <c r="BI500" i="1" s="1"/>
  <c r="BH501" i="1"/>
  <c r="BI501" i="1" s="1"/>
  <c r="BH502" i="1"/>
  <c r="BI502" i="1" s="1"/>
  <c r="BH503" i="1"/>
  <c r="BI503" i="1" s="1"/>
  <c r="BH504" i="1"/>
  <c r="BI504" i="1" s="1"/>
  <c r="BH505" i="1"/>
  <c r="BI505" i="1" s="1"/>
  <c r="BH506" i="1"/>
  <c r="BI506" i="1" s="1"/>
  <c r="BH507" i="1"/>
  <c r="BI507" i="1" s="1"/>
  <c r="BH509" i="1"/>
  <c r="BI509" i="1" s="1"/>
  <c r="BH510" i="1"/>
  <c r="BI510" i="1" s="1"/>
  <c r="BH511" i="1"/>
  <c r="BI511" i="1" s="1"/>
  <c r="BH512" i="1"/>
  <c r="BI512" i="1" s="1"/>
  <c r="BH513" i="1"/>
  <c r="BI513" i="1" s="1"/>
  <c r="BH514" i="1"/>
  <c r="BI514" i="1" s="1"/>
  <c r="BH529" i="1"/>
  <c r="BI529" i="1" s="1"/>
  <c r="BH530" i="1"/>
  <c r="BI530" i="1" s="1"/>
  <c r="BH531" i="1"/>
  <c r="BI531" i="1" s="1"/>
  <c r="BH532" i="1"/>
  <c r="BI532" i="1" s="1"/>
  <c r="BH533" i="1"/>
  <c r="BI533" i="1" s="1"/>
  <c r="BH534" i="1"/>
  <c r="BI534" i="1" s="1"/>
  <c r="BH535" i="1"/>
  <c r="BI535" i="1" s="1"/>
  <c r="BH536" i="1"/>
  <c r="BI536" i="1" s="1"/>
  <c r="BH537" i="1"/>
  <c r="BI537" i="1" s="1"/>
  <c r="BH553" i="1"/>
  <c r="BI553" i="1" s="1"/>
  <c r="BH554" i="1"/>
  <c r="BI554" i="1" s="1"/>
  <c r="BH556" i="1"/>
  <c r="BI556" i="1" s="1"/>
  <c r="BH558" i="1"/>
  <c r="BI558" i="1" s="1"/>
  <c r="BH562" i="1"/>
  <c r="BI562" i="1" s="1"/>
  <c r="BH564" i="1"/>
  <c r="BI564" i="1" s="1"/>
  <c r="BH565" i="1"/>
  <c r="BI565" i="1" s="1"/>
  <c r="BH566" i="1"/>
  <c r="BI566" i="1" s="1"/>
  <c r="BH568" i="1"/>
  <c r="BI568" i="1" s="1"/>
  <c r="BH570" i="1"/>
  <c r="BI570" i="1" s="1"/>
  <c r="BH571" i="1"/>
  <c r="BI571" i="1" s="1"/>
  <c r="BH572" i="1"/>
  <c r="BI572" i="1" s="1"/>
  <c r="BH574" i="1"/>
  <c r="BI574" i="1" s="1"/>
  <c r="BH576" i="1"/>
  <c r="BI576" i="1" s="1"/>
  <c r="BH579" i="1"/>
  <c r="BI579" i="1" s="1"/>
  <c r="BH580" i="1"/>
  <c r="BI580" i="1" s="1"/>
  <c r="BH583" i="1"/>
  <c r="BI583" i="1" s="1"/>
  <c r="BH586" i="1"/>
  <c r="BI586" i="1" s="1"/>
  <c r="BH592" i="1"/>
  <c r="BI592" i="1" s="1"/>
  <c r="BH593" i="1"/>
  <c r="BI593" i="1" s="1"/>
  <c r="BH594" i="1"/>
  <c r="BI594" i="1" s="1"/>
  <c r="BH595" i="1"/>
  <c r="BI595" i="1" s="1"/>
  <c r="BH596" i="1"/>
  <c r="BI596" i="1" s="1"/>
  <c r="BH597" i="1"/>
  <c r="BI597" i="1" s="1"/>
  <c r="AW12" i="1"/>
  <c r="AX12" i="1" s="1"/>
  <c r="AW13" i="1"/>
  <c r="AX13" i="1" s="1"/>
  <c r="AW14" i="1"/>
  <c r="AX14" i="1" s="1"/>
  <c r="AW15" i="1"/>
  <c r="AX15" i="1" s="1"/>
  <c r="AW16" i="1"/>
  <c r="AX16" i="1" s="1"/>
  <c r="AW17" i="1"/>
  <c r="AX17" i="1" s="1"/>
  <c r="AW18" i="1"/>
  <c r="AX18" i="1" s="1"/>
  <c r="AW19" i="1"/>
  <c r="AX19" i="1" s="1"/>
  <c r="AW20" i="1"/>
  <c r="AX20" i="1" s="1"/>
  <c r="AW21" i="1"/>
  <c r="AX21" i="1" s="1"/>
  <c r="AW22" i="1"/>
  <c r="AX22" i="1" s="1"/>
  <c r="AW23" i="1"/>
  <c r="AX23" i="1" s="1"/>
  <c r="AW24" i="1"/>
  <c r="AX24" i="1" s="1"/>
  <c r="AW26" i="1"/>
  <c r="AX26" i="1" s="1"/>
  <c r="AW27" i="1"/>
  <c r="AX27" i="1" s="1"/>
  <c r="AW28" i="1"/>
  <c r="AX28" i="1" s="1"/>
  <c r="AW29" i="1"/>
  <c r="AX29" i="1" s="1"/>
  <c r="AW30" i="1"/>
  <c r="AX30" i="1" s="1"/>
  <c r="AW31" i="1"/>
  <c r="AX31" i="1" s="1"/>
  <c r="AW32" i="1"/>
  <c r="AX32" i="1" s="1"/>
  <c r="AW33" i="1"/>
  <c r="AX33" i="1" s="1"/>
  <c r="AW34" i="1"/>
  <c r="AX34" i="1" s="1"/>
  <c r="AW35" i="1"/>
  <c r="AX35" i="1" s="1"/>
  <c r="AW36" i="1"/>
  <c r="AX36" i="1" s="1"/>
  <c r="AW37" i="1"/>
  <c r="AX37" i="1" s="1"/>
  <c r="AW38" i="1"/>
  <c r="AX38" i="1" s="1"/>
  <c r="AW39" i="1"/>
  <c r="AX39" i="1" s="1"/>
  <c r="AW40" i="1"/>
  <c r="AX40" i="1" s="1"/>
  <c r="AW41" i="1"/>
  <c r="AX41" i="1" s="1"/>
  <c r="AW42" i="1"/>
  <c r="AX42" i="1" s="1"/>
  <c r="AW43" i="1"/>
  <c r="AX43" i="1" s="1"/>
  <c r="AW44" i="1"/>
  <c r="AX44" i="1" s="1"/>
  <c r="AW45" i="1"/>
  <c r="AX45" i="1" s="1"/>
  <c r="AW46" i="1"/>
  <c r="AX46" i="1" s="1"/>
  <c r="AW47" i="1"/>
  <c r="AX47" i="1" s="1"/>
  <c r="AW48" i="1"/>
  <c r="AX48" i="1" s="1"/>
  <c r="AW49" i="1"/>
  <c r="AX49" i="1" s="1"/>
  <c r="AW50" i="1"/>
  <c r="AX50" i="1" s="1"/>
  <c r="AW51" i="1"/>
  <c r="AX51" i="1" s="1"/>
  <c r="AW52" i="1"/>
  <c r="AX52" i="1" s="1"/>
  <c r="AW53" i="1"/>
  <c r="AX53" i="1" s="1"/>
  <c r="AW54" i="1"/>
  <c r="AX54" i="1" s="1"/>
  <c r="AW55" i="1"/>
  <c r="AX55" i="1" s="1"/>
  <c r="AW56" i="1"/>
  <c r="AX56" i="1" s="1"/>
  <c r="AW57" i="1"/>
  <c r="AX57" i="1" s="1"/>
  <c r="AW58" i="1"/>
  <c r="AX58" i="1" s="1"/>
  <c r="AW59" i="1"/>
  <c r="AX59" i="1" s="1"/>
  <c r="AW60" i="1"/>
  <c r="AX60" i="1" s="1"/>
  <c r="AW61" i="1"/>
  <c r="AX61" i="1" s="1"/>
  <c r="AW63" i="1"/>
  <c r="AX63" i="1" s="1"/>
  <c r="AW64" i="1"/>
  <c r="AX64" i="1" s="1"/>
  <c r="AW66" i="1"/>
  <c r="AX66" i="1" s="1"/>
  <c r="AW67" i="1"/>
  <c r="AX67" i="1" s="1"/>
  <c r="AW68" i="1"/>
  <c r="AX68" i="1" s="1"/>
  <c r="AW69" i="1"/>
  <c r="AX69" i="1" s="1"/>
  <c r="AW70" i="1"/>
  <c r="AX70" i="1" s="1"/>
  <c r="AW71" i="1"/>
  <c r="AX71" i="1" s="1"/>
  <c r="AW72" i="1"/>
  <c r="AX72" i="1" s="1"/>
  <c r="AW73" i="1"/>
  <c r="AX73" i="1" s="1"/>
  <c r="AW74" i="1"/>
  <c r="AX74" i="1" s="1"/>
  <c r="AW75" i="1"/>
  <c r="AX75" i="1" s="1"/>
  <c r="AW76" i="1"/>
  <c r="AX76" i="1" s="1"/>
  <c r="AW77" i="1"/>
  <c r="AX77" i="1" s="1"/>
  <c r="AW79" i="1"/>
  <c r="AX79" i="1" s="1"/>
  <c r="AW80" i="1"/>
  <c r="AX80" i="1" s="1"/>
  <c r="AW81" i="1"/>
  <c r="AX81" i="1" s="1"/>
  <c r="AW82" i="1"/>
  <c r="AX82" i="1" s="1"/>
  <c r="AW83" i="1"/>
  <c r="AX83" i="1" s="1"/>
  <c r="AW84" i="1"/>
  <c r="AX84" i="1" s="1"/>
  <c r="AW85" i="1"/>
  <c r="AX85" i="1" s="1"/>
  <c r="AW86" i="1"/>
  <c r="AX86" i="1" s="1"/>
  <c r="AW87" i="1"/>
  <c r="AX87" i="1" s="1"/>
  <c r="AW89" i="1"/>
  <c r="AX89" i="1" s="1"/>
  <c r="AW90" i="1"/>
  <c r="AX90" i="1" s="1"/>
  <c r="AW91" i="1"/>
  <c r="AX91" i="1" s="1"/>
  <c r="AW92" i="1"/>
  <c r="AX92" i="1" s="1"/>
  <c r="AW93" i="1"/>
  <c r="AX93" i="1" s="1"/>
  <c r="AW94" i="1"/>
  <c r="AX94" i="1" s="1"/>
  <c r="AW96" i="1"/>
  <c r="AX96" i="1" s="1"/>
  <c r="AW97" i="1"/>
  <c r="AX97" i="1" s="1"/>
  <c r="AW98" i="1"/>
  <c r="AX98" i="1" s="1"/>
  <c r="AW99" i="1"/>
  <c r="AX99" i="1" s="1"/>
  <c r="AW100" i="1"/>
  <c r="AX100" i="1" s="1"/>
  <c r="AW101" i="1"/>
  <c r="AX101" i="1" s="1"/>
  <c r="AW102" i="1"/>
  <c r="AX102" i="1" s="1"/>
  <c r="AW103" i="1"/>
  <c r="AX103" i="1" s="1"/>
  <c r="AW104" i="1"/>
  <c r="AX104" i="1" s="1"/>
  <c r="AW105" i="1"/>
  <c r="AX105" i="1" s="1"/>
  <c r="AW106" i="1"/>
  <c r="AX106" i="1" s="1"/>
  <c r="AW107" i="1"/>
  <c r="AX107" i="1" s="1"/>
  <c r="AW108" i="1"/>
  <c r="AX108" i="1" s="1"/>
  <c r="AW109" i="1"/>
  <c r="AX109" i="1" s="1"/>
  <c r="AW110" i="1"/>
  <c r="AX110" i="1" s="1"/>
  <c r="AW111" i="1"/>
  <c r="AX111" i="1" s="1"/>
  <c r="AW112" i="1"/>
  <c r="AX112" i="1" s="1"/>
  <c r="AW113" i="1"/>
  <c r="AX113" i="1" s="1"/>
  <c r="AW114" i="1"/>
  <c r="AX114" i="1" s="1"/>
  <c r="AW115" i="1"/>
  <c r="AX115" i="1" s="1"/>
  <c r="AW116" i="1"/>
  <c r="AX116" i="1" s="1"/>
  <c r="AW117" i="1"/>
  <c r="AX117" i="1" s="1"/>
  <c r="AW119" i="1"/>
  <c r="AX119" i="1" s="1"/>
  <c r="AW120" i="1"/>
  <c r="AX120" i="1" s="1"/>
  <c r="AW121" i="1"/>
  <c r="AX121" i="1" s="1"/>
  <c r="AW122" i="1"/>
  <c r="AX122" i="1" s="1"/>
  <c r="AW123" i="1"/>
  <c r="AX123" i="1" s="1"/>
  <c r="AW124" i="1"/>
  <c r="AX124" i="1" s="1"/>
  <c r="AW125" i="1"/>
  <c r="AX125" i="1" s="1"/>
  <c r="AW126" i="1"/>
  <c r="AX126" i="1" s="1"/>
  <c r="AW127" i="1"/>
  <c r="AX127" i="1" s="1"/>
  <c r="AW128" i="1"/>
  <c r="AX128" i="1" s="1"/>
  <c r="AW129" i="1"/>
  <c r="AX129" i="1" s="1"/>
  <c r="AW130" i="1"/>
  <c r="AX130" i="1" s="1"/>
  <c r="AW131" i="1"/>
  <c r="AX131" i="1" s="1"/>
  <c r="AW132" i="1"/>
  <c r="AX132" i="1" s="1"/>
  <c r="AW133" i="1"/>
  <c r="AX133" i="1" s="1"/>
  <c r="AW134" i="1"/>
  <c r="AX134" i="1" s="1"/>
  <c r="AW136" i="1"/>
  <c r="AX136" i="1" s="1"/>
  <c r="AW137" i="1"/>
  <c r="AX137" i="1" s="1"/>
  <c r="AW138" i="1"/>
  <c r="AX138" i="1" s="1"/>
  <c r="AW139" i="1"/>
  <c r="AX139" i="1" s="1"/>
  <c r="AW140" i="1"/>
  <c r="AX140" i="1" s="1"/>
  <c r="AW145" i="1"/>
  <c r="AX145" i="1" s="1"/>
  <c r="AW146" i="1"/>
  <c r="AX146" i="1" s="1"/>
  <c r="AW147" i="1"/>
  <c r="AX147" i="1" s="1"/>
  <c r="AW148" i="1"/>
  <c r="AX148" i="1" s="1"/>
  <c r="AW149" i="1"/>
  <c r="AX149" i="1" s="1"/>
  <c r="AW150" i="1"/>
  <c r="AX150" i="1" s="1"/>
  <c r="AW151" i="1"/>
  <c r="AX151" i="1" s="1"/>
  <c r="AW152" i="1"/>
  <c r="AX152" i="1" s="1"/>
  <c r="AW153" i="1"/>
  <c r="AX153" i="1" s="1"/>
  <c r="AW154" i="1"/>
  <c r="AX154" i="1" s="1"/>
  <c r="AW155" i="1"/>
  <c r="AX155" i="1" s="1"/>
  <c r="AW156" i="1"/>
  <c r="AX156" i="1" s="1"/>
  <c r="AW157" i="1"/>
  <c r="AX157" i="1" s="1"/>
  <c r="AW158" i="1"/>
  <c r="AX158" i="1" s="1"/>
  <c r="AW166" i="1"/>
  <c r="AX166" i="1" s="1"/>
  <c r="AW167" i="1"/>
  <c r="AX167" i="1" s="1"/>
  <c r="AW168" i="1"/>
  <c r="AX168" i="1" s="1"/>
  <c r="AW169" i="1"/>
  <c r="AX169" i="1" s="1"/>
  <c r="AW170" i="1"/>
  <c r="AX170" i="1" s="1"/>
  <c r="AW171" i="1"/>
  <c r="AX171" i="1" s="1"/>
  <c r="AW172" i="1"/>
  <c r="AX172" i="1" s="1"/>
  <c r="AW173" i="1"/>
  <c r="AX173" i="1" s="1"/>
  <c r="AW175" i="1"/>
  <c r="AX175" i="1" s="1"/>
  <c r="AW176" i="1"/>
  <c r="AX176" i="1" s="1"/>
  <c r="AW181" i="1"/>
  <c r="AX181" i="1" s="1"/>
  <c r="AW182" i="1"/>
  <c r="AX182" i="1" s="1"/>
  <c r="AW183" i="1"/>
  <c r="AX183" i="1" s="1"/>
  <c r="AW184" i="1"/>
  <c r="AX184" i="1" s="1"/>
  <c r="AW185" i="1"/>
  <c r="AX185" i="1" s="1"/>
  <c r="AW186" i="1"/>
  <c r="AX186" i="1" s="1"/>
  <c r="AW187" i="1"/>
  <c r="AX187" i="1" s="1"/>
  <c r="AW188" i="1"/>
  <c r="AX188" i="1" s="1"/>
  <c r="AW189" i="1"/>
  <c r="AX189" i="1" s="1"/>
  <c r="AW190" i="1"/>
  <c r="AX190" i="1" s="1"/>
  <c r="AW191" i="1"/>
  <c r="AX191" i="1" s="1"/>
  <c r="AW195" i="1"/>
  <c r="AX195" i="1" s="1"/>
  <c r="AW198" i="1"/>
  <c r="AX198" i="1" s="1"/>
  <c r="AW201" i="1"/>
  <c r="AX201" i="1" s="1"/>
  <c r="AW202" i="1"/>
  <c r="AX202" i="1" s="1"/>
  <c r="AW203" i="1"/>
  <c r="AX203" i="1" s="1"/>
  <c r="AW204" i="1"/>
  <c r="AX204" i="1" s="1"/>
  <c r="AW205" i="1"/>
  <c r="AX205" i="1" s="1"/>
  <c r="AW206" i="1"/>
  <c r="AX206" i="1" s="1"/>
  <c r="AW207" i="1"/>
  <c r="AX207" i="1" s="1"/>
  <c r="AW208" i="1"/>
  <c r="AX208" i="1" s="1"/>
  <c r="AW210" i="1"/>
  <c r="AX210" i="1" s="1"/>
  <c r="AW213" i="1"/>
  <c r="AX213" i="1" s="1"/>
  <c r="AW215" i="1"/>
  <c r="AX215" i="1" s="1"/>
  <c r="AW216" i="1"/>
  <c r="AX216" i="1" s="1"/>
  <c r="AW217" i="1"/>
  <c r="AX217" i="1" s="1"/>
  <c r="AW218" i="1"/>
  <c r="AX218" i="1" s="1"/>
  <c r="AW219" i="1"/>
  <c r="AX219" i="1" s="1"/>
  <c r="AW220" i="1"/>
  <c r="AX220" i="1" s="1"/>
  <c r="AW221" i="1"/>
  <c r="AX221" i="1" s="1"/>
  <c r="AW222" i="1"/>
  <c r="AX222" i="1" s="1"/>
  <c r="AW223" i="1"/>
  <c r="AX223" i="1" s="1"/>
  <c r="AW224" i="1"/>
  <c r="AX224" i="1" s="1"/>
  <c r="AW225" i="1"/>
  <c r="AX225" i="1" s="1"/>
  <c r="AW226" i="1"/>
  <c r="AX226" i="1" s="1"/>
  <c r="AW227" i="1"/>
  <c r="AX227" i="1" s="1"/>
  <c r="AW231" i="1"/>
  <c r="AX231" i="1" s="1"/>
  <c r="AW233" i="1"/>
  <c r="AX233" i="1" s="1"/>
  <c r="AW234" i="1"/>
  <c r="AX234" i="1" s="1"/>
  <c r="AW235" i="1"/>
  <c r="AX235" i="1" s="1"/>
  <c r="AW236" i="1"/>
  <c r="AX236" i="1" s="1"/>
  <c r="AW237" i="1"/>
  <c r="AX237" i="1" s="1"/>
  <c r="AW238" i="1"/>
  <c r="AX238" i="1" s="1"/>
  <c r="AW239" i="1"/>
  <c r="AX239" i="1" s="1"/>
  <c r="AW240" i="1"/>
  <c r="AX240" i="1" s="1"/>
  <c r="AW241" i="1"/>
  <c r="AX241" i="1" s="1"/>
  <c r="AW242" i="1"/>
  <c r="AX242" i="1" s="1"/>
  <c r="AW248" i="1"/>
  <c r="AX248" i="1" s="1"/>
  <c r="AW249" i="1"/>
  <c r="AX249" i="1" s="1"/>
  <c r="AW250" i="1"/>
  <c r="AX250" i="1" s="1"/>
  <c r="AW254" i="1"/>
  <c r="AX254" i="1" s="1"/>
  <c r="AW255" i="1"/>
  <c r="AX255" i="1" s="1"/>
  <c r="AW265" i="1"/>
  <c r="AX265" i="1" s="1"/>
  <c r="AW266" i="1"/>
  <c r="AX266" i="1" s="1"/>
  <c r="AW267" i="1"/>
  <c r="AX267" i="1" s="1"/>
  <c r="AW268" i="1"/>
  <c r="AX268" i="1" s="1"/>
  <c r="AW270" i="1"/>
  <c r="AX270" i="1" s="1"/>
  <c r="AW273" i="1"/>
  <c r="AX273" i="1" s="1"/>
  <c r="AW275" i="1"/>
  <c r="AX275" i="1" s="1"/>
  <c r="AW300" i="1"/>
  <c r="AX300" i="1" s="1"/>
  <c r="AW301" i="1"/>
  <c r="AX301" i="1" s="1"/>
  <c r="AW307" i="1"/>
  <c r="AX307" i="1" s="1"/>
  <c r="AW308" i="1"/>
  <c r="AX308" i="1" s="1"/>
  <c r="AW309" i="1"/>
  <c r="AX309" i="1" s="1"/>
  <c r="AW310" i="1"/>
  <c r="AX310" i="1" s="1"/>
  <c r="AW312" i="1"/>
  <c r="AX312" i="1" s="1"/>
  <c r="AW313" i="1"/>
  <c r="AX313" i="1" s="1"/>
  <c r="AW316" i="1"/>
  <c r="AX316" i="1" s="1"/>
  <c r="AW317" i="1"/>
  <c r="AX317" i="1" s="1"/>
  <c r="AW318" i="1"/>
  <c r="AX318" i="1" s="1"/>
  <c r="AW320" i="1"/>
  <c r="AX320" i="1" s="1"/>
  <c r="AW323" i="1"/>
  <c r="AX323" i="1" s="1"/>
  <c r="AW325" i="1"/>
  <c r="AX325" i="1" s="1"/>
  <c r="AW327" i="1"/>
  <c r="AX327" i="1" s="1"/>
  <c r="AW328" i="1"/>
  <c r="AX328" i="1" s="1"/>
  <c r="AW329" i="1"/>
  <c r="AX329" i="1" s="1"/>
  <c r="AW330" i="1"/>
  <c r="AX330" i="1" s="1"/>
  <c r="AW331" i="1"/>
  <c r="AX331" i="1" s="1"/>
  <c r="AW332" i="1"/>
  <c r="AX332" i="1" s="1"/>
  <c r="AW333" i="1"/>
  <c r="AX333" i="1" s="1"/>
  <c r="AW334" i="1"/>
  <c r="AX334" i="1" s="1"/>
  <c r="AW335" i="1"/>
  <c r="AX335" i="1" s="1"/>
  <c r="AW337" i="1"/>
  <c r="AX337" i="1" s="1"/>
  <c r="AW343" i="1"/>
  <c r="AX343" i="1" s="1"/>
  <c r="AW351" i="1"/>
  <c r="AX351" i="1" s="1"/>
  <c r="AW355" i="1"/>
  <c r="AX355" i="1" s="1"/>
  <c r="AW358" i="1"/>
  <c r="AX358" i="1" s="1"/>
  <c r="AW359" i="1"/>
  <c r="AX359" i="1" s="1"/>
  <c r="AW361" i="1"/>
  <c r="AX361" i="1" s="1"/>
  <c r="AW371" i="1"/>
  <c r="AX371" i="1" s="1"/>
  <c r="AW381" i="1"/>
  <c r="AX381" i="1" s="1"/>
  <c r="AW387" i="1"/>
  <c r="AX387" i="1" s="1"/>
  <c r="AW388" i="1"/>
  <c r="AX388" i="1" s="1"/>
  <c r="AW389" i="1"/>
  <c r="AX389" i="1" s="1"/>
  <c r="AW390" i="1"/>
  <c r="AX390" i="1" s="1"/>
  <c r="AW391" i="1"/>
  <c r="AX391" i="1" s="1"/>
  <c r="AW393" i="1"/>
  <c r="AX393" i="1" s="1"/>
  <c r="AW402" i="1"/>
  <c r="AX402" i="1" s="1"/>
  <c r="AW405" i="1"/>
  <c r="AX405" i="1" s="1"/>
  <c r="AW407" i="1"/>
  <c r="AX407" i="1" s="1"/>
  <c r="AW408" i="1"/>
  <c r="AX408" i="1" s="1"/>
  <c r="AW413" i="1"/>
  <c r="AX413" i="1" s="1"/>
  <c r="AW415" i="1"/>
  <c r="AX415" i="1" s="1"/>
  <c r="AW421" i="1"/>
  <c r="AX421" i="1" s="1"/>
  <c r="AW422" i="1"/>
  <c r="AX422" i="1" s="1"/>
  <c r="AW423" i="1"/>
  <c r="AX423" i="1" s="1"/>
  <c r="AW429" i="1"/>
  <c r="AX429" i="1" s="1"/>
  <c r="AW430" i="1"/>
  <c r="AX430" i="1" s="1"/>
  <c r="AW431" i="1"/>
  <c r="AX431" i="1" s="1"/>
  <c r="AW432" i="1"/>
  <c r="AX432" i="1" s="1"/>
  <c r="AW433" i="1"/>
  <c r="AX433" i="1" s="1"/>
  <c r="AW436" i="1"/>
  <c r="AX436" i="1" s="1"/>
  <c r="AW437" i="1"/>
  <c r="AX437" i="1" s="1"/>
  <c r="AW438" i="1"/>
  <c r="AX438" i="1" s="1"/>
  <c r="AW441" i="1"/>
  <c r="AX441" i="1" s="1"/>
  <c r="AW442" i="1"/>
  <c r="AX442" i="1" s="1"/>
  <c r="AW443" i="1"/>
  <c r="AX443" i="1" s="1"/>
  <c r="AW444" i="1"/>
  <c r="AX444" i="1" s="1"/>
  <c r="AW445" i="1"/>
  <c r="AX445" i="1" s="1"/>
  <c r="AW446" i="1"/>
  <c r="AX446" i="1" s="1"/>
  <c r="AW451" i="1"/>
  <c r="AX451" i="1" s="1"/>
  <c r="AW452" i="1"/>
  <c r="AX452" i="1" s="1"/>
  <c r="AW454" i="1"/>
  <c r="AX454" i="1" s="1"/>
  <c r="AW455" i="1"/>
  <c r="AX455" i="1" s="1"/>
  <c r="AW456" i="1"/>
  <c r="AX456" i="1" s="1"/>
  <c r="AW457" i="1"/>
  <c r="AX457" i="1" s="1"/>
  <c r="AW458" i="1"/>
  <c r="AX458" i="1" s="1"/>
  <c r="AW463" i="1"/>
  <c r="AX463" i="1" s="1"/>
  <c r="AW464" i="1"/>
  <c r="AX464" i="1" s="1"/>
  <c r="AW466" i="1"/>
  <c r="AX466" i="1" s="1"/>
  <c r="AW468" i="1"/>
  <c r="AX468" i="1" s="1"/>
  <c r="AW469" i="1"/>
  <c r="AX469" i="1" s="1"/>
  <c r="AW470" i="1"/>
  <c r="AX470" i="1" s="1"/>
  <c r="AW474" i="1"/>
  <c r="AX474" i="1" s="1"/>
  <c r="AW485" i="1"/>
  <c r="AX485" i="1" s="1"/>
  <c r="AW486" i="1"/>
  <c r="AX486" i="1" s="1"/>
  <c r="AW487" i="1"/>
  <c r="AX487" i="1" s="1"/>
  <c r="AW488" i="1"/>
  <c r="AX488" i="1" s="1"/>
  <c r="AW489" i="1"/>
  <c r="AX489" i="1" s="1"/>
  <c r="AW490" i="1"/>
  <c r="AX490" i="1" s="1"/>
  <c r="AW491" i="1"/>
  <c r="AX491" i="1" s="1"/>
  <c r="AW492" i="1"/>
  <c r="AX492" i="1" s="1"/>
  <c r="AW493" i="1"/>
  <c r="AX493" i="1" s="1"/>
  <c r="AW530" i="1"/>
  <c r="AX530" i="1" s="1"/>
  <c r="AW531" i="1"/>
  <c r="AX531" i="1" s="1"/>
  <c r="AW532" i="1"/>
  <c r="AX532" i="1" s="1"/>
  <c r="AW533" i="1"/>
  <c r="AX533" i="1" s="1"/>
  <c r="AW534" i="1"/>
  <c r="AX534" i="1" s="1"/>
  <c r="AW535" i="1"/>
  <c r="AX535" i="1" s="1"/>
  <c r="AW537" i="1"/>
  <c r="AX537" i="1" s="1"/>
  <c r="AW553" i="1"/>
  <c r="AX553" i="1" s="1"/>
  <c r="AW554" i="1"/>
  <c r="AX554" i="1" s="1"/>
  <c r="AW556" i="1"/>
  <c r="AX556" i="1" s="1"/>
  <c r="AW558" i="1"/>
  <c r="AX558" i="1" s="1"/>
  <c r="AW562" i="1"/>
  <c r="AX562" i="1" s="1"/>
  <c r="AW564" i="1"/>
  <c r="AX564" i="1" s="1"/>
  <c r="AW565" i="1"/>
  <c r="AX565" i="1" s="1"/>
  <c r="AW566" i="1"/>
  <c r="AX566" i="1" s="1"/>
  <c r="AW568" i="1"/>
  <c r="AX568" i="1" s="1"/>
  <c r="AW570" i="1"/>
  <c r="AX570" i="1" s="1"/>
  <c r="AW571" i="1"/>
  <c r="AX571" i="1" s="1"/>
  <c r="AW572" i="1"/>
  <c r="AX572" i="1" s="1"/>
  <c r="AW574" i="1"/>
  <c r="AX574" i="1" s="1"/>
  <c r="AW576" i="1"/>
  <c r="AX576" i="1" s="1"/>
  <c r="AW579" i="1"/>
  <c r="AX579" i="1" s="1"/>
  <c r="AW580" i="1"/>
  <c r="AX580" i="1" s="1"/>
  <c r="AW583" i="1"/>
  <c r="AX583" i="1" s="1"/>
  <c r="AW586" i="1"/>
  <c r="AX586" i="1" s="1"/>
  <c r="AW594" i="1"/>
  <c r="AX594" i="1" s="1"/>
  <c r="AW595" i="1"/>
  <c r="AX595" i="1" s="1"/>
  <c r="AW596" i="1"/>
  <c r="AX596" i="1" s="1"/>
  <c r="AW597" i="1"/>
  <c r="AX597" i="1" s="1"/>
  <c r="AL12" i="1"/>
  <c r="AM12" i="1" s="1"/>
  <c r="AL13" i="1"/>
  <c r="AM13" i="1" s="1"/>
  <c r="AL14" i="1"/>
  <c r="AM14" i="1" s="1"/>
  <c r="AL15" i="1"/>
  <c r="AM15" i="1" s="1"/>
  <c r="AL16" i="1"/>
  <c r="AM16" i="1" s="1"/>
  <c r="AL17" i="1"/>
  <c r="AM17" i="1" s="1"/>
  <c r="AL24" i="1"/>
  <c r="AM24" i="1" s="1"/>
  <c r="AL26" i="1"/>
  <c r="AM26" i="1" s="1"/>
  <c r="AL27" i="1"/>
  <c r="AM27" i="1" s="1"/>
  <c r="AL28" i="1"/>
  <c r="AM28" i="1" s="1"/>
  <c r="AL29" i="1"/>
  <c r="AM29" i="1" s="1"/>
  <c r="AL30" i="1"/>
  <c r="AM30" i="1" s="1"/>
  <c r="AL31" i="1"/>
  <c r="AM31" i="1" s="1"/>
  <c r="AL32" i="1"/>
  <c r="AM32" i="1" s="1"/>
  <c r="AL33" i="1"/>
  <c r="AM33" i="1" s="1"/>
  <c r="AL37" i="1"/>
  <c r="AM37" i="1" s="1"/>
  <c r="AL38" i="1"/>
  <c r="AM38" i="1" s="1"/>
  <c r="AL39" i="1"/>
  <c r="AM39" i="1" s="1"/>
  <c r="AL40" i="1"/>
  <c r="AM40" i="1" s="1"/>
  <c r="AL41" i="1"/>
  <c r="AM41" i="1" s="1"/>
  <c r="AL42" i="1"/>
  <c r="AM42" i="1" s="1"/>
  <c r="AL43" i="1"/>
  <c r="AM43" i="1" s="1"/>
  <c r="AL44" i="1"/>
  <c r="AM44" i="1" s="1"/>
  <c r="AL45" i="1"/>
  <c r="AM45" i="1" s="1"/>
  <c r="AL46" i="1"/>
  <c r="AM46" i="1" s="1"/>
  <c r="AL47" i="1"/>
  <c r="AM47" i="1" s="1"/>
  <c r="AL48" i="1"/>
  <c r="AM48" i="1" s="1"/>
  <c r="AL49" i="1"/>
  <c r="AM49" i="1" s="1"/>
  <c r="AL50" i="1"/>
  <c r="AM50" i="1" s="1"/>
  <c r="AL51" i="1"/>
  <c r="AM51" i="1" s="1"/>
  <c r="AL52" i="1"/>
  <c r="AM52" i="1" s="1"/>
  <c r="AL53" i="1"/>
  <c r="AM53" i="1" s="1"/>
  <c r="AL54" i="1"/>
  <c r="AM54" i="1" s="1"/>
  <c r="AL55" i="1"/>
  <c r="AM55" i="1" s="1"/>
  <c r="AL56" i="1"/>
  <c r="AM56" i="1" s="1"/>
  <c r="AL57" i="1"/>
  <c r="AM57" i="1" s="1"/>
  <c r="AL59" i="1"/>
  <c r="AM59" i="1" s="1"/>
  <c r="AL60" i="1"/>
  <c r="AM60" i="1" s="1"/>
  <c r="AL61" i="1"/>
  <c r="AM61" i="1" s="1"/>
  <c r="AL66" i="1"/>
  <c r="AM66" i="1" s="1"/>
  <c r="AL67" i="1"/>
  <c r="AM67" i="1" s="1"/>
  <c r="AL69" i="1"/>
  <c r="AM69" i="1" s="1"/>
  <c r="AL81" i="1"/>
  <c r="AM81" i="1" s="1"/>
  <c r="AL82" i="1"/>
  <c r="AM82" i="1" s="1"/>
  <c r="AL85" i="1"/>
  <c r="AM85" i="1" s="1"/>
  <c r="AL86" i="1"/>
  <c r="AM86" i="1" s="1"/>
  <c r="AL87" i="1"/>
  <c r="AM87" i="1" s="1"/>
  <c r="AL89" i="1"/>
  <c r="AM89" i="1" s="1"/>
  <c r="AL91" i="1"/>
  <c r="AM91" i="1" s="1"/>
  <c r="AL93" i="1"/>
  <c r="AM93" i="1" s="1"/>
  <c r="AL97" i="1"/>
  <c r="AM97" i="1" s="1"/>
  <c r="AL136" i="1"/>
  <c r="AM136" i="1" s="1"/>
  <c r="AL149" i="1"/>
  <c r="AM149" i="1" s="1"/>
  <c r="AL150" i="1"/>
  <c r="AM150" i="1" s="1"/>
  <c r="AL152" i="1"/>
  <c r="AM152" i="1" s="1"/>
  <c r="AL153" i="1"/>
  <c r="AM153" i="1" s="1"/>
  <c r="AL154" i="1"/>
  <c r="AM154" i="1" s="1"/>
  <c r="AL155" i="1"/>
  <c r="AM155" i="1" s="1"/>
  <c r="AL156" i="1"/>
  <c r="AM156" i="1" s="1"/>
  <c r="AL157" i="1"/>
  <c r="AM157" i="1" s="1"/>
  <c r="AL158" i="1"/>
  <c r="AM158" i="1" s="1"/>
  <c r="AL169" i="1"/>
  <c r="AM169" i="1" s="1"/>
  <c r="AL170" i="1"/>
  <c r="AM170" i="1" s="1"/>
  <c r="AL171" i="1"/>
  <c r="AM171" i="1" s="1"/>
  <c r="AL186" i="1"/>
  <c r="AM186" i="1" s="1"/>
  <c r="AL187" i="1"/>
  <c r="AM187" i="1" s="1"/>
  <c r="AL188" i="1"/>
  <c r="AM188" i="1" s="1"/>
  <c r="AL189" i="1"/>
  <c r="AM189" i="1" s="1"/>
  <c r="AL202" i="1"/>
  <c r="AM202" i="1" s="1"/>
  <c r="AL203" i="1"/>
  <c r="AM203" i="1" s="1"/>
  <c r="AL204" i="1"/>
  <c r="AM204" i="1" s="1"/>
  <c r="AL205" i="1"/>
  <c r="AM205" i="1" s="1"/>
  <c r="AL206" i="1"/>
  <c r="AM206" i="1" s="1"/>
  <c r="AL209" i="1"/>
  <c r="AM209" i="1" s="1"/>
  <c r="AL211" i="1"/>
  <c r="AM211" i="1" s="1"/>
  <c r="AL212" i="1"/>
  <c r="AM212" i="1" s="1"/>
  <c r="AL213" i="1"/>
  <c r="AM213" i="1" s="1"/>
  <c r="AL240" i="1"/>
  <c r="AM240" i="1" s="1"/>
  <c r="AL241" i="1"/>
  <c r="AM241" i="1" s="1"/>
  <c r="AL242" i="1"/>
  <c r="AM242" i="1" s="1"/>
  <c r="AL254" i="1"/>
  <c r="AM254" i="1" s="1"/>
  <c r="AL255" i="1"/>
  <c r="AM255" i="1" s="1"/>
  <c r="AL257" i="1"/>
  <c r="AM257" i="1" s="1"/>
  <c r="AL309" i="1"/>
  <c r="AM309" i="1" s="1"/>
  <c r="AL313" i="1"/>
  <c r="AM313" i="1" s="1"/>
  <c r="AL327" i="1"/>
  <c r="AM327" i="1" s="1"/>
  <c r="AL328" i="1"/>
  <c r="AM328" i="1" s="1"/>
  <c r="AL329" i="1"/>
  <c r="AM329" i="1" s="1"/>
  <c r="AL330" i="1"/>
  <c r="AM330" i="1" s="1"/>
  <c r="AL331" i="1"/>
  <c r="AM331" i="1" s="1"/>
  <c r="AL332" i="1"/>
  <c r="AM332" i="1" s="1"/>
  <c r="AL333" i="1"/>
  <c r="AM333" i="1" s="1"/>
  <c r="AL334" i="1"/>
  <c r="AM334" i="1" s="1"/>
  <c r="AL335" i="1"/>
  <c r="AM335" i="1" s="1"/>
  <c r="AL337" i="1"/>
  <c r="AM337" i="1" s="1"/>
  <c r="AL341" i="1"/>
  <c r="AM341" i="1" s="1"/>
  <c r="AL342" i="1"/>
  <c r="AM342" i="1" s="1"/>
  <c r="AL343" i="1"/>
  <c r="AM343" i="1" s="1"/>
  <c r="AL346" i="1"/>
  <c r="AM346" i="1" s="1"/>
  <c r="AL347" i="1"/>
  <c r="AM347" i="1" s="1"/>
  <c r="AL355" i="1"/>
  <c r="AM355" i="1" s="1"/>
  <c r="AL361" i="1"/>
  <c r="AM361" i="1" s="1"/>
  <c r="AL363" i="1"/>
  <c r="AM363" i="1" s="1"/>
  <c r="AL387" i="1"/>
  <c r="AM387" i="1" s="1"/>
  <c r="AL388" i="1"/>
  <c r="AM388" i="1" s="1"/>
  <c r="AL389" i="1"/>
  <c r="AM389" i="1" s="1"/>
  <c r="AL390" i="1"/>
  <c r="AM390" i="1" s="1"/>
  <c r="AL391" i="1"/>
  <c r="AM391" i="1" s="1"/>
  <c r="AL393" i="1"/>
  <c r="AM393" i="1" s="1"/>
  <c r="AL408" i="1"/>
  <c r="AM408" i="1" s="1"/>
  <c r="AL415" i="1"/>
  <c r="AM415" i="1" s="1"/>
  <c r="AL421" i="1"/>
  <c r="AM421" i="1" s="1"/>
  <c r="AL422" i="1"/>
  <c r="AM422" i="1" s="1"/>
  <c r="AL423" i="1"/>
  <c r="AM423" i="1" s="1"/>
  <c r="AL429" i="1"/>
  <c r="AM429" i="1" s="1"/>
  <c r="AL430" i="1"/>
  <c r="AM430" i="1" s="1"/>
  <c r="AL431" i="1"/>
  <c r="AM431" i="1" s="1"/>
  <c r="AL432" i="1"/>
  <c r="AM432" i="1" s="1"/>
  <c r="AL433" i="1"/>
  <c r="AM433" i="1" s="1"/>
  <c r="AL436" i="1"/>
  <c r="AM436" i="1" s="1"/>
  <c r="AL437" i="1"/>
  <c r="AM437" i="1" s="1"/>
  <c r="AL438" i="1"/>
  <c r="AM438" i="1" s="1"/>
  <c r="AL441" i="1"/>
  <c r="AM441" i="1" s="1"/>
  <c r="AL442" i="1"/>
  <c r="AM442" i="1" s="1"/>
  <c r="AL443" i="1"/>
  <c r="AM443" i="1" s="1"/>
  <c r="AL451" i="1"/>
  <c r="AM451" i="1" s="1"/>
  <c r="AL456" i="1"/>
  <c r="AM456" i="1" s="1"/>
  <c r="AL457" i="1"/>
  <c r="AM457" i="1" s="1"/>
  <c r="AL458" i="1"/>
  <c r="AM458" i="1" s="1"/>
  <c r="AL463" i="1"/>
  <c r="AM463" i="1" s="1"/>
  <c r="AL464" i="1"/>
  <c r="AM464" i="1" s="1"/>
  <c r="AL466" i="1"/>
  <c r="AM466" i="1" s="1"/>
  <c r="AL468" i="1"/>
  <c r="AM468" i="1" s="1"/>
  <c r="AL469" i="1"/>
  <c r="AM469" i="1" s="1"/>
  <c r="AL470" i="1"/>
  <c r="AM470" i="1" s="1"/>
  <c r="AL474" i="1"/>
  <c r="AM474" i="1" s="1"/>
  <c r="AL489" i="1"/>
  <c r="AM489" i="1" s="1"/>
  <c r="AL490" i="1"/>
  <c r="AM490" i="1" s="1"/>
  <c r="AL491" i="1"/>
  <c r="AM491" i="1" s="1"/>
  <c r="AL492" i="1"/>
  <c r="AM492" i="1" s="1"/>
  <c r="AL518" i="1"/>
  <c r="AM518" i="1" s="1"/>
  <c r="AL519" i="1"/>
  <c r="AM519" i="1" s="1"/>
  <c r="AL521" i="1"/>
  <c r="AM521" i="1" s="1"/>
  <c r="AL537" i="1"/>
  <c r="AM537" i="1" s="1"/>
  <c r="AL538" i="1"/>
  <c r="AM538" i="1" s="1"/>
  <c r="AL539" i="1"/>
  <c r="AM539" i="1" s="1"/>
  <c r="AL540" i="1"/>
  <c r="AM540" i="1" s="1"/>
  <c r="AL541" i="1"/>
  <c r="AM541" i="1" s="1"/>
  <c r="AL542" i="1"/>
  <c r="AM542" i="1" s="1"/>
  <c r="AL558" i="1"/>
  <c r="AM558" i="1" s="1"/>
  <c r="AL562" i="1"/>
  <c r="AM562" i="1" s="1"/>
  <c r="AL564" i="1"/>
  <c r="AM564" i="1" s="1"/>
  <c r="AL565" i="1"/>
  <c r="AM565" i="1" s="1"/>
  <c r="AL566" i="1"/>
  <c r="AM566" i="1" s="1"/>
  <c r="AL568" i="1"/>
  <c r="AM568" i="1" s="1"/>
  <c r="AL570" i="1"/>
  <c r="AM570" i="1" s="1"/>
  <c r="AL571" i="1"/>
  <c r="AM571" i="1" s="1"/>
  <c r="AL572" i="1"/>
  <c r="AM572" i="1" s="1"/>
  <c r="AL574" i="1"/>
  <c r="AM574" i="1" s="1"/>
  <c r="AL576" i="1"/>
  <c r="AM576" i="1" s="1"/>
  <c r="AL579" i="1"/>
  <c r="AM579" i="1" s="1"/>
  <c r="AL580" i="1"/>
  <c r="AM580" i="1" s="1"/>
  <c r="AL583" i="1"/>
  <c r="AM583" i="1" s="1"/>
  <c r="AL586" i="1"/>
  <c r="AM586" i="1" s="1"/>
  <c r="AL597" i="1"/>
  <c r="AM597" i="1" s="1"/>
  <c r="X12" i="1"/>
  <c r="Y12" i="1" s="1"/>
  <c r="X13" i="1"/>
  <c r="Y13" i="1" s="1"/>
  <c r="X14" i="1"/>
  <c r="Y14" i="1" s="1"/>
  <c r="X15" i="1"/>
  <c r="Y15" i="1" s="1"/>
  <c r="X16" i="1"/>
  <c r="Y16" i="1" s="1"/>
  <c r="X17" i="1"/>
  <c r="Y17" i="1" s="1"/>
  <c r="X18" i="1"/>
  <c r="Y18" i="1" s="1"/>
  <c r="X19" i="1"/>
  <c r="Y19" i="1" s="1"/>
  <c r="X20" i="1"/>
  <c r="Y20" i="1" s="1"/>
  <c r="X21" i="1"/>
  <c r="Y21" i="1" s="1"/>
  <c r="X22" i="1"/>
  <c r="Y22" i="1" s="1"/>
  <c r="X23" i="1"/>
  <c r="Y23" i="1" s="1"/>
  <c r="X24" i="1"/>
  <c r="Y24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33" i="1"/>
  <c r="Y33" i="1" s="1"/>
  <c r="X34" i="1"/>
  <c r="Y34" i="1" s="1"/>
  <c r="X35" i="1"/>
  <c r="Y35" i="1" s="1"/>
  <c r="X36" i="1"/>
  <c r="Y36" i="1" s="1"/>
  <c r="X37" i="1"/>
  <c r="Y37" i="1" s="1"/>
  <c r="X38" i="1"/>
  <c r="Y38" i="1" s="1"/>
  <c r="X39" i="1"/>
  <c r="Y39" i="1" s="1"/>
  <c r="X40" i="1"/>
  <c r="Y40" i="1" s="1"/>
  <c r="X41" i="1"/>
  <c r="Y41" i="1" s="1"/>
  <c r="X42" i="1"/>
  <c r="Y42" i="1" s="1"/>
  <c r="X43" i="1"/>
  <c r="Y43" i="1" s="1"/>
  <c r="X44" i="1"/>
  <c r="Y44" i="1" s="1"/>
  <c r="X45" i="1"/>
  <c r="Y45" i="1" s="1"/>
  <c r="X46" i="1"/>
  <c r="Y46" i="1" s="1"/>
  <c r="X47" i="1"/>
  <c r="Y47" i="1" s="1"/>
  <c r="X48" i="1"/>
  <c r="Y48" i="1" s="1"/>
  <c r="X49" i="1"/>
  <c r="Y49" i="1" s="1"/>
  <c r="X50" i="1"/>
  <c r="Y50" i="1" s="1"/>
  <c r="X51" i="1"/>
  <c r="Y51" i="1" s="1"/>
  <c r="X52" i="1"/>
  <c r="Y52" i="1" s="1"/>
  <c r="X53" i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3" i="1"/>
  <c r="Y63" i="1" s="1"/>
  <c r="X64" i="1"/>
  <c r="Y64" i="1" s="1"/>
  <c r="X66" i="1"/>
  <c r="Y66" i="1" s="1"/>
  <c r="X67" i="1"/>
  <c r="Y67" i="1" s="1"/>
  <c r="X68" i="1"/>
  <c r="Y68" i="1" s="1"/>
  <c r="X69" i="1"/>
  <c r="Y69" i="1" s="1"/>
  <c r="X70" i="1"/>
  <c r="Y70" i="1" s="1"/>
  <c r="X71" i="1"/>
  <c r="Y71" i="1" s="1"/>
  <c r="X72" i="1"/>
  <c r="Y72" i="1" s="1"/>
  <c r="X73" i="1"/>
  <c r="Y73" i="1" s="1"/>
  <c r="X74" i="1"/>
  <c r="Y74" i="1" s="1"/>
  <c r="X75" i="1"/>
  <c r="Y75" i="1" s="1"/>
  <c r="X76" i="1"/>
  <c r="Y76" i="1" s="1"/>
  <c r="X77" i="1"/>
  <c r="Y77" i="1" s="1"/>
  <c r="X79" i="1"/>
  <c r="Y79" i="1" s="1"/>
  <c r="X80" i="1"/>
  <c r="Y80" i="1" s="1"/>
  <c r="X81" i="1"/>
  <c r="Y81" i="1" s="1"/>
  <c r="X82" i="1"/>
  <c r="Y82" i="1" s="1"/>
  <c r="X83" i="1"/>
  <c r="Y83" i="1" s="1"/>
  <c r="X84" i="1"/>
  <c r="Y84" i="1" s="1"/>
  <c r="X85" i="1"/>
  <c r="Y85" i="1" s="1"/>
  <c r="X86" i="1"/>
  <c r="Y86" i="1" s="1"/>
  <c r="X87" i="1"/>
  <c r="Y87" i="1" s="1"/>
  <c r="X89" i="1"/>
  <c r="Y89" i="1" s="1"/>
  <c r="X90" i="1"/>
  <c r="Y90" i="1" s="1"/>
  <c r="X91" i="1"/>
  <c r="Y91" i="1" s="1"/>
  <c r="X92" i="1"/>
  <c r="Y92" i="1" s="1"/>
  <c r="X93" i="1"/>
  <c r="Y93" i="1" s="1"/>
  <c r="X94" i="1"/>
  <c r="Y94" i="1" s="1"/>
  <c r="X96" i="1"/>
  <c r="Y96" i="1" s="1"/>
  <c r="X97" i="1"/>
  <c r="Y97" i="1" s="1"/>
  <c r="X98" i="1"/>
  <c r="Y98" i="1" s="1"/>
  <c r="X99" i="1"/>
  <c r="Y99" i="1" s="1"/>
  <c r="X100" i="1"/>
  <c r="Y100" i="1" s="1"/>
  <c r="X101" i="1"/>
  <c r="Y101" i="1" s="1"/>
  <c r="X102" i="1"/>
  <c r="Y102" i="1" s="1"/>
  <c r="X103" i="1"/>
  <c r="Y103" i="1" s="1"/>
  <c r="X104" i="1"/>
  <c r="Y104" i="1" s="1"/>
  <c r="X105" i="1"/>
  <c r="Y105" i="1" s="1"/>
  <c r="X106" i="1"/>
  <c r="Y106" i="1" s="1"/>
  <c r="X107" i="1"/>
  <c r="Y107" i="1" s="1"/>
  <c r="X108" i="1"/>
  <c r="Y108" i="1" s="1"/>
  <c r="X109" i="1"/>
  <c r="Y109" i="1" s="1"/>
  <c r="X110" i="1"/>
  <c r="Y110" i="1" s="1"/>
  <c r="X111" i="1"/>
  <c r="Y111" i="1" s="1"/>
  <c r="X112" i="1"/>
  <c r="Y112" i="1" s="1"/>
  <c r="X113" i="1"/>
  <c r="Y113" i="1" s="1"/>
  <c r="X114" i="1"/>
  <c r="Y114" i="1" s="1"/>
  <c r="X115" i="1"/>
  <c r="Y115" i="1" s="1"/>
  <c r="X116" i="1"/>
  <c r="Y116" i="1" s="1"/>
  <c r="X117" i="1"/>
  <c r="Y117" i="1" s="1"/>
  <c r="X119" i="1"/>
  <c r="Y119" i="1" s="1"/>
  <c r="X120" i="1"/>
  <c r="Y120" i="1" s="1"/>
  <c r="X121" i="1"/>
  <c r="Y121" i="1" s="1"/>
  <c r="X122" i="1"/>
  <c r="Y122" i="1" s="1"/>
  <c r="X123" i="1"/>
  <c r="Y123" i="1" s="1"/>
  <c r="X124" i="1"/>
  <c r="Y124" i="1" s="1"/>
  <c r="X125" i="1"/>
  <c r="Y125" i="1" s="1"/>
  <c r="X126" i="1"/>
  <c r="Y126" i="1" s="1"/>
  <c r="X127" i="1"/>
  <c r="Y127" i="1" s="1"/>
  <c r="X128" i="1"/>
  <c r="Y128" i="1" s="1"/>
  <c r="X129" i="1"/>
  <c r="Y129" i="1" s="1"/>
  <c r="X130" i="1"/>
  <c r="Y130" i="1" s="1"/>
  <c r="X131" i="1"/>
  <c r="Y131" i="1" s="1"/>
  <c r="X132" i="1"/>
  <c r="Y132" i="1" s="1"/>
  <c r="X133" i="1"/>
  <c r="Y133" i="1" s="1"/>
  <c r="X134" i="1"/>
  <c r="Y134" i="1" s="1"/>
  <c r="X136" i="1"/>
  <c r="Y136" i="1" s="1"/>
  <c r="X137" i="1"/>
  <c r="Y137" i="1" s="1"/>
  <c r="X138" i="1"/>
  <c r="Y138" i="1" s="1"/>
  <c r="X139" i="1"/>
  <c r="Y139" i="1" s="1"/>
  <c r="X140" i="1"/>
  <c r="Y140" i="1" s="1"/>
  <c r="X145" i="1"/>
  <c r="Y145" i="1" s="1"/>
  <c r="X146" i="1"/>
  <c r="Y146" i="1" s="1"/>
  <c r="X147" i="1"/>
  <c r="Y147" i="1" s="1"/>
  <c r="X148" i="1"/>
  <c r="Y148" i="1" s="1"/>
  <c r="X149" i="1"/>
  <c r="Y149" i="1" s="1"/>
  <c r="X150" i="1"/>
  <c r="Y150" i="1" s="1"/>
  <c r="X151" i="1"/>
  <c r="Y151" i="1" s="1"/>
  <c r="X152" i="1"/>
  <c r="Y152" i="1" s="1"/>
  <c r="X153" i="1"/>
  <c r="Y153" i="1" s="1"/>
  <c r="X154" i="1"/>
  <c r="Y154" i="1" s="1"/>
  <c r="X155" i="1"/>
  <c r="Y155" i="1" s="1"/>
  <c r="X156" i="1"/>
  <c r="Y156" i="1" s="1"/>
  <c r="X157" i="1"/>
  <c r="Y157" i="1" s="1"/>
  <c r="X158" i="1"/>
  <c r="Y158" i="1" s="1"/>
  <c r="X166" i="1"/>
  <c r="Y166" i="1" s="1"/>
  <c r="X167" i="1"/>
  <c r="Y167" i="1" s="1"/>
  <c r="X168" i="1"/>
  <c r="Y168" i="1" s="1"/>
  <c r="X169" i="1"/>
  <c r="Y169" i="1" s="1"/>
  <c r="X170" i="1"/>
  <c r="Y170" i="1" s="1"/>
  <c r="X171" i="1"/>
  <c r="Y171" i="1" s="1"/>
  <c r="X172" i="1"/>
  <c r="Y172" i="1" s="1"/>
  <c r="X173" i="1"/>
  <c r="Y173" i="1" s="1"/>
  <c r="X175" i="1"/>
  <c r="Y175" i="1" s="1"/>
  <c r="X176" i="1"/>
  <c r="Y176" i="1" s="1"/>
  <c r="X181" i="1"/>
  <c r="Y181" i="1" s="1"/>
  <c r="X182" i="1"/>
  <c r="Y182" i="1" s="1"/>
  <c r="X183" i="1"/>
  <c r="Y183" i="1" s="1"/>
  <c r="X184" i="1"/>
  <c r="Y184" i="1" s="1"/>
  <c r="X185" i="1"/>
  <c r="Y185" i="1" s="1"/>
  <c r="X186" i="1"/>
  <c r="Y186" i="1" s="1"/>
  <c r="X187" i="1"/>
  <c r="Y187" i="1" s="1"/>
  <c r="X188" i="1"/>
  <c r="Y188" i="1" s="1"/>
  <c r="X189" i="1"/>
  <c r="Y189" i="1" s="1"/>
  <c r="X190" i="1"/>
  <c r="Y190" i="1" s="1"/>
  <c r="X191" i="1"/>
  <c r="Y191" i="1" s="1"/>
  <c r="X195" i="1"/>
  <c r="Y195" i="1" s="1"/>
  <c r="X198" i="1"/>
  <c r="Y198" i="1" s="1"/>
  <c r="X201" i="1"/>
  <c r="Y201" i="1" s="1"/>
  <c r="X202" i="1"/>
  <c r="Y202" i="1" s="1"/>
  <c r="X203" i="1"/>
  <c r="Y203" i="1" s="1"/>
  <c r="X204" i="1"/>
  <c r="Y204" i="1" s="1"/>
  <c r="X205" i="1"/>
  <c r="Y205" i="1" s="1"/>
  <c r="X206" i="1"/>
  <c r="Y206" i="1" s="1"/>
  <c r="X207" i="1"/>
  <c r="Y207" i="1" s="1"/>
  <c r="X208" i="1"/>
  <c r="Y208" i="1" s="1"/>
  <c r="X210" i="1"/>
  <c r="Y210" i="1" s="1"/>
  <c r="X213" i="1"/>
  <c r="Y213" i="1" s="1"/>
  <c r="X215" i="1"/>
  <c r="Y215" i="1" s="1"/>
  <c r="X216" i="1"/>
  <c r="Y216" i="1" s="1"/>
  <c r="X217" i="1"/>
  <c r="Y217" i="1" s="1"/>
  <c r="X218" i="1"/>
  <c r="Y218" i="1" s="1"/>
  <c r="X219" i="1"/>
  <c r="Y219" i="1" s="1"/>
  <c r="X220" i="1"/>
  <c r="Y220" i="1" s="1"/>
  <c r="X221" i="1"/>
  <c r="Y221" i="1" s="1"/>
  <c r="X222" i="1"/>
  <c r="Y222" i="1" s="1"/>
  <c r="X223" i="1"/>
  <c r="Y223" i="1" s="1"/>
  <c r="X224" i="1"/>
  <c r="Y224" i="1" s="1"/>
  <c r="X225" i="1"/>
  <c r="Y225" i="1" s="1"/>
  <c r="X226" i="1"/>
  <c r="Y226" i="1" s="1"/>
  <c r="X227" i="1"/>
  <c r="Y227" i="1" s="1"/>
  <c r="X231" i="1"/>
  <c r="Y231" i="1" s="1"/>
  <c r="X233" i="1"/>
  <c r="Y233" i="1" s="1"/>
  <c r="X234" i="1"/>
  <c r="Y234" i="1" s="1"/>
  <c r="X235" i="1"/>
  <c r="Y235" i="1" s="1"/>
  <c r="X236" i="1"/>
  <c r="Y236" i="1" s="1"/>
  <c r="X237" i="1"/>
  <c r="Y237" i="1" s="1"/>
  <c r="X238" i="1"/>
  <c r="Y238" i="1" s="1"/>
  <c r="X239" i="1"/>
  <c r="Y239" i="1" s="1"/>
  <c r="X240" i="1"/>
  <c r="Y240" i="1" s="1"/>
  <c r="X241" i="1"/>
  <c r="Y241" i="1" s="1"/>
  <c r="X242" i="1"/>
  <c r="Y242" i="1" s="1"/>
  <c r="X248" i="1"/>
  <c r="Y248" i="1" s="1"/>
  <c r="X249" i="1"/>
  <c r="Y249" i="1" s="1"/>
  <c r="X250" i="1"/>
  <c r="Y250" i="1" s="1"/>
  <c r="X254" i="1"/>
  <c r="Y254" i="1" s="1"/>
  <c r="X255" i="1"/>
  <c r="Y255" i="1" s="1"/>
  <c r="X265" i="1"/>
  <c r="Y265" i="1" s="1"/>
  <c r="X266" i="1"/>
  <c r="Y266" i="1" s="1"/>
  <c r="X267" i="1"/>
  <c r="Y267" i="1" s="1"/>
  <c r="X268" i="1"/>
  <c r="Y268" i="1" s="1"/>
  <c r="X270" i="1"/>
  <c r="Y270" i="1" s="1"/>
  <c r="X273" i="1"/>
  <c r="Y273" i="1" s="1"/>
  <c r="X275" i="1"/>
  <c r="Y275" i="1" s="1"/>
  <c r="X300" i="1"/>
  <c r="Y300" i="1" s="1"/>
  <c r="X301" i="1"/>
  <c r="Y301" i="1" s="1"/>
  <c r="X307" i="1"/>
  <c r="Y307" i="1" s="1"/>
  <c r="X308" i="1"/>
  <c r="Y308" i="1" s="1"/>
  <c r="X309" i="1"/>
  <c r="Y309" i="1" s="1"/>
  <c r="X310" i="1"/>
  <c r="Y310" i="1" s="1"/>
  <c r="X312" i="1"/>
  <c r="Y312" i="1" s="1"/>
  <c r="X313" i="1"/>
  <c r="Y313" i="1" s="1"/>
  <c r="X316" i="1"/>
  <c r="Y316" i="1" s="1"/>
  <c r="X317" i="1"/>
  <c r="Y317" i="1" s="1"/>
  <c r="X318" i="1"/>
  <c r="Y318" i="1" s="1"/>
  <c r="X320" i="1"/>
  <c r="Y320" i="1" s="1"/>
  <c r="X323" i="1"/>
  <c r="Y323" i="1" s="1"/>
  <c r="X325" i="1"/>
  <c r="Y325" i="1" s="1"/>
  <c r="X327" i="1"/>
  <c r="Y327" i="1" s="1"/>
  <c r="X328" i="1"/>
  <c r="Y328" i="1" s="1"/>
  <c r="X329" i="1"/>
  <c r="Y329" i="1" s="1"/>
  <c r="X330" i="1"/>
  <c r="Y330" i="1" s="1"/>
  <c r="X331" i="1"/>
  <c r="Y331" i="1" s="1"/>
  <c r="X332" i="1"/>
  <c r="Y332" i="1" s="1"/>
  <c r="X333" i="1"/>
  <c r="Y333" i="1" s="1"/>
  <c r="X334" i="1"/>
  <c r="Y334" i="1" s="1"/>
  <c r="X335" i="1"/>
  <c r="Y335" i="1" s="1"/>
  <c r="X337" i="1"/>
  <c r="Y337" i="1" s="1"/>
  <c r="X343" i="1"/>
  <c r="Y343" i="1" s="1"/>
  <c r="X351" i="1"/>
  <c r="Y351" i="1" s="1"/>
  <c r="X355" i="1"/>
  <c r="Y355" i="1" s="1"/>
  <c r="X358" i="1"/>
  <c r="Y358" i="1" s="1"/>
  <c r="X359" i="1"/>
  <c r="Y359" i="1" s="1"/>
  <c r="X361" i="1"/>
  <c r="Y361" i="1" s="1"/>
  <c r="X371" i="1"/>
  <c r="Y371" i="1" s="1"/>
  <c r="X381" i="1"/>
  <c r="Y381" i="1" s="1"/>
  <c r="X387" i="1"/>
  <c r="Y387" i="1" s="1"/>
  <c r="X388" i="1"/>
  <c r="Y388" i="1" s="1"/>
  <c r="X389" i="1"/>
  <c r="Y389" i="1" s="1"/>
  <c r="X390" i="1"/>
  <c r="Y390" i="1" s="1"/>
  <c r="X391" i="1"/>
  <c r="Y391" i="1" s="1"/>
  <c r="X393" i="1"/>
  <c r="Y393" i="1" s="1"/>
  <c r="X402" i="1"/>
  <c r="Y402" i="1" s="1"/>
  <c r="X405" i="1"/>
  <c r="Y405" i="1" s="1"/>
  <c r="X407" i="1"/>
  <c r="Y407" i="1" s="1"/>
  <c r="X408" i="1"/>
  <c r="Y408" i="1" s="1"/>
  <c r="X413" i="1"/>
  <c r="Y413" i="1" s="1"/>
  <c r="X415" i="1"/>
  <c r="Y415" i="1" s="1"/>
  <c r="X421" i="1"/>
  <c r="Y421" i="1" s="1"/>
  <c r="X422" i="1"/>
  <c r="Y422" i="1" s="1"/>
  <c r="X423" i="1"/>
  <c r="Y423" i="1" s="1"/>
  <c r="X429" i="1"/>
  <c r="Y429" i="1" s="1"/>
  <c r="X430" i="1"/>
  <c r="Y430" i="1" s="1"/>
  <c r="X431" i="1"/>
  <c r="Y431" i="1" s="1"/>
  <c r="X432" i="1"/>
  <c r="Y432" i="1" s="1"/>
  <c r="X433" i="1"/>
  <c r="Y433" i="1" s="1"/>
  <c r="X436" i="1"/>
  <c r="Y436" i="1" s="1"/>
  <c r="X437" i="1"/>
  <c r="Y437" i="1" s="1"/>
  <c r="X438" i="1"/>
  <c r="Y438" i="1" s="1"/>
  <c r="X441" i="1"/>
  <c r="Y441" i="1" s="1"/>
  <c r="X442" i="1"/>
  <c r="Y442" i="1" s="1"/>
  <c r="X443" i="1"/>
  <c r="Y443" i="1" s="1"/>
  <c r="X444" i="1"/>
  <c r="Y444" i="1" s="1"/>
  <c r="X445" i="1"/>
  <c r="Y445" i="1" s="1"/>
  <c r="X446" i="1"/>
  <c r="Y446" i="1" s="1"/>
  <c r="X451" i="1"/>
  <c r="Y451" i="1" s="1"/>
  <c r="X452" i="1"/>
  <c r="Y452" i="1" s="1"/>
  <c r="X454" i="1"/>
  <c r="Y454" i="1" s="1"/>
  <c r="X455" i="1"/>
  <c r="Y455" i="1" s="1"/>
  <c r="X456" i="1"/>
  <c r="Y456" i="1" s="1"/>
  <c r="X457" i="1"/>
  <c r="Y457" i="1" s="1"/>
  <c r="X458" i="1"/>
  <c r="Y458" i="1" s="1"/>
  <c r="X463" i="1"/>
  <c r="Y463" i="1" s="1"/>
  <c r="X464" i="1"/>
  <c r="Y464" i="1" s="1"/>
  <c r="X466" i="1"/>
  <c r="Y466" i="1" s="1"/>
  <c r="X468" i="1"/>
  <c r="Y468" i="1" s="1"/>
  <c r="X469" i="1"/>
  <c r="Y469" i="1" s="1"/>
  <c r="X470" i="1"/>
  <c r="Y470" i="1" s="1"/>
  <c r="X474" i="1"/>
  <c r="Y474" i="1" s="1"/>
  <c r="X485" i="1"/>
  <c r="Y485" i="1" s="1"/>
  <c r="X486" i="1"/>
  <c r="Y486" i="1" s="1"/>
  <c r="X487" i="1"/>
  <c r="Y487" i="1" s="1"/>
  <c r="X488" i="1"/>
  <c r="Y488" i="1" s="1"/>
  <c r="X489" i="1"/>
  <c r="Y489" i="1" s="1"/>
  <c r="X490" i="1"/>
  <c r="Y490" i="1" s="1"/>
  <c r="X491" i="1"/>
  <c r="Y491" i="1" s="1"/>
  <c r="X492" i="1"/>
  <c r="Y492" i="1" s="1"/>
  <c r="X493" i="1"/>
  <c r="Y493" i="1" s="1"/>
  <c r="X530" i="1"/>
  <c r="Y530" i="1" s="1"/>
  <c r="X531" i="1"/>
  <c r="Y531" i="1" s="1"/>
  <c r="X532" i="1"/>
  <c r="Y532" i="1" s="1"/>
  <c r="X533" i="1"/>
  <c r="Y533" i="1" s="1"/>
  <c r="X534" i="1"/>
  <c r="Y534" i="1" s="1"/>
  <c r="X535" i="1"/>
  <c r="Y535" i="1" s="1"/>
  <c r="X537" i="1"/>
  <c r="Y537" i="1" s="1"/>
  <c r="X553" i="1"/>
  <c r="Y553" i="1" s="1"/>
  <c r="X554" i="1"/>
  <c r="Y554" i="1" s="1"/>
  <c r="X556" i="1"/>
  <c r="Y556" i="1" s="1"/>
  <c r="X558" i="1"/>
  <c r="Y558" i="1" s="1"/>
  <c r="X562" i="1"/>
  <c r="Y562" i="1" s="1"/>
  <c r="X564" i="1"/>
  <c r="Y564" i="1" s="1"/>
  <c r="X565" i="1"/>
  <c r="Y565" i="1" s="1"/>
  <c r="X566" i="1"/>
  <c r="Y566" i="1" s="1"/>
  <c r="X568" i="1"/>
  <c r="Y568" i="1" s="1"/>
  <c r="X570" i="1"/>
  <c r="Y570" i="1" s="1"/>
  <c r="X571" i="1"/>
  <c r="Y571" i="1" s="1"/>
  <c r="X572" i="1"/>
  <c r="Y572" i="1" s="1"/>
  <c r="X574" i="1"/>
  <c r="Y574" i="1" s="1"/>
  <c r="X576" i="1"/>
  <c r="Y576" i="1" s="1"/>
  <c r="X579" i="1"/>
  <c r="Y579" i="1" s="1"/>
  <c r="X580" i="1"/>
  <c r="Y580" i="1" s="1"/>
  <c r="X583" i="1"/>
  <c r="Y583" i="1" s="1"/>
  <c r="X586" i="1"/>
  <c r="Y586" i="1" s="1"/>
  <c r="X594" i="1"/>
  <c r="Y594" i="1" s="1"/>
  <c r="X595" i="1"/>
  <c r="Y595" i="1" s="1"/>
  <c r="X596" i="1"/>
  <c r="Y596" i="1" s="1"/>
  <c r="X597" i="1"/>
  <c r="Y597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3" i="1"/>
  <c r="K63" i="1" s="1"/>
  <c r="J64" i="1"/>
  <c r="K64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6" i="1"/>
  <c r="K136" i="1" s="1"/>
  <c r="J137" i="1"/>
  <c r="K137" i="1" s="1"/>
  <c r="J138" i="1"/>
  <c r="K138" i="1" s="1"/>
  <c r="J139" i="1"/>
  <c r="K139" i="1" s="1"/>
  <c r="J140" i="1"/>
  <c r="K140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10" i="1"/>
  <c r="K210" i="1" s="1"/>
  <c r="J213" i="1"/>
  <c r="K213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31" i="1"/>
  <c r="K231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8" i="1"/>
  <c r="K248" i="1" s="1"/>
  <c r="J249" i="1"/>
  <c r="K249" i="1" s="1"/>
  <c r="J250" i="1"/>
  <c r="K250" i="1" s="1"/>
  <c r="J254" i="1"/>
  <c r="K254" i="1" s="1"/>
  <c r="J255" i="1"/>
  <c r="K255" i="1" s="1"/>
  <c r="J265" i="1"/>
  <c r="K265" i="1" s="1"/>
  <c r="J266" i="1"/>
  <c r="K266" i="1" s="1"/>
  <c r="J267" i="1"/>
  <c r="K267" i="1" s="1"/>
  <c r="J268" i="1"/>
  <c r="K268" i="1" s="1"/>
  <c r="J270" i="1"/>
  <c r="K270" i="1" s="1"/>
  <c r="J273" i="1"/>
  <c r="K273" i="1" s="1"/>
  <c r="J275" i="1"/>
  <c r="K275" i="1" s="1"/>
  <c r="J285" i="1"/>
  <c r="K285" i="1" s="1"/>
  <c r="J300" i="1"/>
  <c r="K300" i="1" s="1"/>
  <c r="J301" i="1"/>
  <c r="K301" i="1" s="1"/>
  <c r="J307" i="1"/>
  <c r="K307" i="1" s="1"/>
  <c r="J308" i="1"/>
  <c r="K308" i="1" s="1"/>
  <c r="J309" i="1"/>
  <c r="K309" i="1" s="1"/>
  <c r="J310" i="1"/>
  <c r="K310" i="1" s="1"/>
  <c r="J312" i="1"/>
  <c r="K312" i="1" s="1"/>
  <c r="J313" i="1"/>
  <c r="K313" i="1" s="1"/>
  <c r="J316" i="1"/>
  <c r="K316" i="1" s="1"/>
  <c r="J317" i="1"/>
  <c r="K317" i="1" s="1"/>
  <c r="J318" i="1"/>
  <c r="K318" i="1" s="1"/>
  <c r="J320" i="1"/>
  <c r="K320" i="1" s="1"/>
  <c r="J323" i="1"/>
  <c r="K323" i="1" s="1"/>
  <c r="J325" i="1"/>
  <c r="K325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53" i="1"/>
  <c r="K353" i="1" s="1"/>
  <c r="J361" i="1"/>
  <c r="K361" i="1" s="1"/>
  <c r="J363" i="1"/>
  <c r="K363" i="1" s="1"/>
  <c r="J366" i="1"/>
  <c r="K366" i="1" s="1"/>
  <c r="J367" i="1"/>
  <c r="K367" i="1" s="1"/>
  <c r="J369" i="1"/>
  <c r="K369" i="1" s="1"/>
  <c r="J370" i="1"/>
  <c r="K370" i="1" s="1"/>
  <c r="J371" i="1"/>
  <c r="K371" i="1" s="1"/>
  <c r="J381" i="1"/>
  <c r="K381" i="1" s="1"/>
  <c r="J387" i="1"/>
  <c r="K387" i="1" s="1"/>
  <c r="J388" i="1"/>
  <c r="K388" i="1" s="1"/>
  <c r="J389" i="1"/>
  <c r="K389" i="1" s="1"/>
  <c r="J390" i="1"/>
  <c r="K390" i="1" s="1"/>
  <c r="J391" i="1"/>
  <c r="K391" i="1" s="1"/>
  <c r="J393" i="1"/>
  <c r="K393" i="1" s="1"/>
  <c r="J394" i="1"/>
  <c r="K394" i="1" s="1"/>
  <c r="J395" i="1"/>
  <c r="K395" i="1" s="1"/>
  <c r="J396" i="1"/>
  <c r="K396" i="1" s="1"/>
  <c r="J397" i="1"/>
  <c r="K397" i="1" s="1"/>
  <c r="J400" i="1"/>
  <c r="K400" i="1" s="1"/>
  <c r="J401" i="1"/>
  <c r="K401" i="1" s="1"/>
  <c r="J402" i="1"/>
  <c r="K402" i="1" s="1"/>
  <c r="J405" i="1"/>
  <c r="K405" i="1" s="1"/>
  <c r="J407" i="1"/>
  <c r="K407" i="1" s="1"/>
  <c r="J408" i="1"/>
  <c r="K408" i="1" s="1"/>
  <c r="J410" i="1"/>
  <c r="K410" i="1" s="1"/>
  <c r="J411" i="1"/>
  <c r="K411" i="1" s="1"/>
  <c r="J412" i="1"/>
  <c r="K412" i="1" s="1"/>
  <c r="J413" i="1"/>
  <c r="K413" i="1" s="1"/>
  <c r="J415" i="1"/>
  <c r="K415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9" i="1"/>
  <c r="K429" i="1" s="1"/>
  <c r="J430" i="1"/>
  <c r="K430" i="1" s="1"/>
  <c r="J431" i="1"/>
  <c r="K431" i="1" s="1"/>
  <c r="J432" i="1"/>
  <c r="K432" i="1" s="1"/>
  <c r="J433" i="1"/>
  <c r="K433" i="1" s="1"/>
  <c r="J436" i="1"/>
  <c r="K436" i="1" s="1"/>
  <c r="J437" i="1"/>
  <c r="K437" i="1" s="1"/>
  <c r="J438" i="1"/>
  <c r="K438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9" i="1"/>
  <c r="K449" i="1" s="1"/>
  <c r="J451" i="1"/>
  <c r="K451" i="1" s="1"/>
  <c r="J452" i="1"/>
  <c r="K452" i="1" s="1"/>
  <c r="J454" i="1"/>
  <c r="K454" i="1" s="1"/>
  <c r="J455" i="1"/>
  <c r="K455" i="1" s="1"/>
  <c r="J456" i="1"/>
  <c r="K456" i="1" s="1"/>
  <c r="J457" i="1"/>
  <c r="K457" i="1" s="1"/>
  <c r="J458" i="1"/>
  <c r="K458" i="1" s="1"/>
  <c r="J460" i="1"/>
  <c r="K460" i="1" s="1"/>
  <c r="J461" i="1"/>
  <c r="K461" i="1" s="1"/>
  <c r="J463" i="1"/>
  <c r="K463" i="1" s="1"/>
  <c r="J464" i="1"/>
  <c r="K464" i="1" s="1"/>
  <c r="J466" i="1"/>
  <c r="K466" i="1" s="1"/>
  <c r="J468" i="1"/>
  <c r="K468" i="1" s="1"/>
  <c r="J469" i="1"/>
  <c r="K469" i="1" s="1"/>
  <c r="J470" i="1"/>
  <c r="K470" i="1" s="1"/>
  <c r="J474" i="1"/>
  <c r="K47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5" i="1"/>
  <c r="K495" i="1" s="1"/>
  <c r="J496" i="1"/>
  <c r="K496" i="1" s="1"/>
  <c r="J497" i="1"/>
  <c r="K497" i="1" s="1"/>
  <c r="J498" i="1"/>
  <c r="K498" i="1" s="1"/>
  <c r="J499" i="1"/>
  <c r="K499" i="1" s="1"/>
  <c r="J500" i="1"/>
  <c r="K500" i="1" s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53" i="1"/>
  <c r="K553" i="1" s="1"/>
  <c r="J554" i="1"/>
  <c r="K554" i="1" s="1"/>
  <c r="J556" i="1"/>
  <c r="K556" i="1" s="1"/>
  <c r="J558" i="1"/>
  <c r="K558" i="1" s="1"/>
  <c r="J562" i="1"/>
  <c r="K562" i="1" s="1"/>
  <c r="J564" i="1"/>
  <c r="K564" i="1" s="1"/>
  <c r="J565" i="1"/>
  <c r="K565" i="1" s="1"/>
  <c r="J566" i="1"/>
  <c r="K566" i="1" s="1"/>
  <c r="J568" i="1"/>
  <c r="K568" i="1" s="1"/>
  <c r="J570" i="1"/>
  <c r="K570" i="1" s="1"/>
  <c r="J571" i="1"/>
  <c r="K571" i="1" s="1"/>
  <c r="J572" i="1"/>
  <c r="K572" i="1" s="1"/>
  <c r="J574" i="1"/>
  <c r="K574" i="1" s="1"/>
  <c r="J576" i="1"/>
  <c r="K576" i="1" s="1"/>
  <c r="J579" i="1"/>
  <c r="K579" i="1" s="1"/>
  <c r="J580" i="1"/>
  <c r="K580" i="1" s="1"/>
  <c r="J583" i="1"/>
  <c r="K583" i="1" s="1"/>
  <c r="J586" i="1"/>
  <c r="K586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BH11" i="1"/>
  <c r="AW11" i="1"/>
  <c r="AL11" i="1"/>
  <c r="X11" i="1"/>
  <c r="J11" i="1"/>
  <c r="AI12" i="1"/>
  <c r="AJ12" i="1" s="1"/>
  <c r="AI13" i="1"/>
  <c r="AJ13" i="1" s="1"/>
  <c r="AI14" i="1"/>
  <c r="AJ14" i="1" s="1"/>
  <c r="AI15" i="1"/>
  <c r="AJ15" i="1" s="1"/>
  <c r="AI16" i="1"/>
  <c r="AJ16" i="1" s="1"/>
  <c r="AI17" i="1"/>
  <c r="AJ17" i="1" s="1"/>
  <c r="AI24" i="1"/>
  <c r="AJ24" i="1" s="1"/>
  <c r="AI26" i="1"/>
  <c r="AJ26" i="1" s="1"/>
  <c r="AI27" i="1"/>
  <c r="AJ27" i="1" s="1"/>
  <c r="AI28" i="1"/>
  <c r="AJ28" i="1" s="1"/>
  <c r="AI29" i="1"/>
  <c r="AJ29" i="1" s="1"/>
  <c r="AI30" i="1"/>
  <c r="AJ30" i="1" s="1"/>
  <c r="AI31" i="1"/>
  <c r="AJ31" i="1" s="1"/>
  <c r="AI32" i="1"/>
  <c r="AJ32" i="1" s="1"/>
  <c r="AI33" i="1"/>
  <c r="AJ33" i="1" s="1"/>
  <c r="AI37" i="1"/>
  <c r="AJ37" i="1" s="1"/>
  <c r="AI38" i="1"/>
  <c r="AJ38" i="1" s="1"/>
  <c r="AI39" i="1"/>
  <c r="AJ39" i="1" s="1"/>
  <c r="AI40" i="1"/>
  <c r="AJ40" i="1" s="1"/>
  <c r="AI41" i="1"/>
  <c r="AJ41" i="1" s="1"/>
  <c r="AI42" i="1"/>
  <c r="AJ42" i="1" s="1"/>
  <c r="AI43" i="1"/>
  <c r="AJ43" i="1" s="1"/>
  <c r="AI44" i="1"/>
  <c r="AJ44" i="1" s="1"/>
  <c r="AI45" i="1"/>
  <c r="AJ45" i="1" s="1"/>
  <c r="AI46" i="1"/>
  <c r="AJ46" i="1" s="1"/>
  <c r="AI47" i="1"/>
  <c r="AJ47" i="1" s="1"/>
  <c r="AI48" i="1"/>
  <c r="AJ48" i="1" s="1"/>
  <c r="AI49" i="1"/>
  <c r="AJ49" i="1" s="1"/>
  <c r="AI50" i="1"/>
  <c r="AJ50" i="1" s="1"/>
  <c r="AI51" i="1"/>
  <c r="AJ51" i="1" s="1"/>
  <c r="AI52" i="1"/>
  <c r="AJ52" i="1" s="1"/>
  <c r="AI53" i="1"/>
  <c r="AJ53" i="1" s="1"/>
  <c r="AI54" i="1"/>
  <c r="AJ54" i="1" s="1"/>
  <c r="AI55" i="1"/>
  <c r="AJ55" i="1" s="1"/>
  <c r="AI56" i="1"/>
  <c r="AJ56" i="1" s="1"/>
  <c r="AI57" i="1"/>
  <c r="AJ57" i="1" s="1"/>
  <c r="AI59" i="1"/>
  <c r="AJ59" i="1" s="1"/>
  <c r="AI60" i="1"/>
  <c r="AJ60" i="1" s="1"/>
  <c r="AI61" i="1"/>
  <c r="AJ61" i="1" s="1"/>
  <c r="AI66" i="1"/>
  <c r="AJ66" i="1" s="1"/>
  <c r="AI67" i="1"/>
  <c r="AJ67" i="1" s="1"/>
  <c r="AI69" i="1"/>
  <c r="AJ69" i="1" s="1"/>
  <c r="AI81" i="1"/>
  <c r="AJ81" i="1" s="1"/>
  <c r="AI82" i="1"/>
  <c r="AJ82" i="1" s="1"/>
  <c r="AI85" i="1"/>
  <c r="AJ85" i="1" s="1"/>
  <c r="AI86" i="1"/>
  <c r="AJ86" i="1" s="1"/>
  <c r="AI87" i="1"/>
  <c r="AJ87" i="1" s="1"/>
  <c r="AI89" i="1"/>
  <c r="AJ89" i="1" s="1"/>
  <c r="AI91" i="1"/>
  <c r="AJ91" i="1" s="1"/>
  <c r="AI93" i="1"/>
  <c r="AJ93" i="1" s="1"/>
  <c r="AI97" i="1"/>
  <c r="AJ97" i="1" s="1"/>
  <c r="AI136" i="1"/>
  <c r="AJ136" i="1" s="1"/>
  <c r="AI149" i="1"/>
  <c r="AJ149" i="1" s="1"/>
  <c r="AI150" i="1"/>
  <c r="AJ150" i="1" s="1"/>
  <c r="AI152" i="1"/>
  <c r="AJ152" i="1" s="1"/>
  <c r="AI153" i="1"/>
  <c r="AJ153" i="1" s="1"/>
  <c r="AI154" i="1"/>
  <c r="AJ154" i="1" s="1"/>
  <c r="AI155" i="1"/>
  <c r="AJ155" i="1" s="1"/>
  <c r="AI156" i="1"/>
  <c r="AJ156" i="1" s="1"/>
  <c r="AI157" i="1"/>
  <c r="AJ157" i="1" s="1"/>
  <c r="AI158" i="1"/>
  <c r="AJ158" i="1" s="1"/>
  <c r="AI169" i="1"/>
  <c r="AJ169" i="1" s="1"/>
  <c r="AI170" i="1"/>
  <c r="AJ170" i="1" s="1"/>
  <c r="AI171" i="1"/>
  <c r="AJ171" i="1" s="1"/>
  <c r="AI186" i="1"/>
  <c r="AJ186" i="1" s="1"/>
  <c r="AI187" i="1"/>
  <c r="AJ187" i="1" s="1"/>
  <c r="AI188" i="1"/>
  <c r="AJ188" i="1" s="1"/>
  <c r="AI189" i="1"/>
  <c r="AJ189" i="1" s="1"/>
  <c r="AI202" i="1"/>
  <c r="AJ202" i="1" s="1"/>
  <c r="AI203" i="1"/>
  <c r="AJ203" i="1" s="1"/>
  <c r="AI204" i="1"/>
  <c r="AJ204" i="1" s="1"/>
  <c r="AI205" i="1"/>
  <c r="AJ205" i="1" s="1"/>
  <c r="AI206" i="1"/>
  <c r="AJ206" i="1" s="1"/>
  <c r="AI209" i="1"/>
  <c r="AJ209" i="1" s="1"/>
  <c r="AI211" i="1"/>
  <c r="AJ211" i="1" s="1"/>
  <c r="AI212" i="1"/>
  <c r="AJ212" i="1" s="1"/>
  <c r="AI213" i="1"/>
  <c r="AJ213" i="1" s="1"/>
  <c r="AI240" i="1"/>
  <c r="AJ240" i="1" s="1"/>
  <c r="AI241" i="1"/>
  <c r="AJ241" i="1" s="1"/>
  <c r="AI242" i="1"/>
  <c r="AJ242" i="1" s="1"/>
  <c r="AI254" i="1"/>
  <c r="AJ254" i="1" s="1"/>
  <c r="AI255" i="1"/>
  <c r="AJ255" i="1" s="1"/>
  <c r="AI257" i="1"/>
  <c r="AJ257" i="1" s="1"/>
  <c r="AI309" i="1"/>
  <c r="AJ309" i="1" s="1"/>
  <c r="AI313" i="1"/>
  <c r="AJ313" i="1" s="1"/>
  <c r="AI327" i="1"/>
  <c r="AJ327" i="1" s="1"/>
  <c r="AI328" i="1"/>
  <c r="AJ328" i="1" s="1"/>
  <c r="AI329" i="1"/>
  <c r="AJ329" i="1" s="1"/>
  <c r="AI330" i="1"/>
  <c r="AJ330" i="1" s="1"/>
  <c r="AI331" i="1"/>
  <c r="AJ331" i="1" s="1"/>
  <c r="AI332" i="1"/>
  <c r="AJ332" i="1" s="1"/>
  <c r="AI333" i="1"/>
  <c r="AJ333" i="1" s="1"/>
  <c r="AI334" i="1"/>
  <c r="AJ334" i="1" s="1"/>
  <c r="AI335" i="1"/>
  <c r="AJ335" i="1" s="1"/>
  <c r="AI337" i="1"/>
  <c r="AJ337" i="1" s="1"/>
  <c r="AI341" i="1"/>
  <c r="AJ341" i="1" s="1"/>
  <c r="AI342" i="1"/>
  <c r="AJ342" i="1" s="1"/>
  <c r="AI343" i="1"/>
  <c r="AJ343" i="1" s="1"/>
  <c r="AI346" i="1"/>
  <c r="AJ346" i="1" s="1"/>
  <c r="AI347" i="1"/>
  <c r="AJ347" i="1" s="1"/>
  <c r="AI355" i="1"/>
  <c r="AJ355" i="1" s="1"/>
  <c r="AI361" i="1"/>
  <c r="AJ361" i="1" s="1"/>
  <c r="AI363" i="1"/>
  <c r="AJ363" i="1" s="1"/>
  <c r="AI387" i="1"/>
  <c r="AJ387" i="1" s="1"/>
  <c r="AI388" i="1"/>
  <c r="AJ388" i="1" s="1"/>
  <c r="AI389" i="1"/>
  <c r="AJ389" i="1" s="1"/>
  <c r="AI390" i="1"/>
  <c r="AJ390" i="1" s="1"/>
  <c r="AI391" i="1"/>
  <c r="AJ391" i="1" s="1"/>
  <c r="AI393" i="1"/>
  <c r="AJ393" i="1" s="1"/>
  <c r="AI408" i="1"/>
  <c r="AJ408" i="1" s="1"/>
  <c r="AI415" i="1"/>
  <c r="AJ415" i="1" s="1"/>
  <c r="AI421" i="1"/>
  <c r="AJ421" i="1" s="1"/>
  <c r="AI422" i="1"/>
  <c r="AJ422" i="1" s="1"/>
  <c r="AI423" i="1"/>
  <c r="AJ423" i="1" s="1"/>
  <c r="AI429" i="1"/>
  <c r="AJ429" i="1" s="1"/>
  <c r="AI430" i="1"/>
  <c r="AJ430" i="1" s="1"/>
  <c r="AI431" i="1"/>
  <c r="AJ431" i="1" s="1"/>
  <c r="AI432" i="1"/>
  <c r="AJ432" i="1" s="1"/>
  <c r="AI433" i="1"/>
  <c r="AJ433" i="1" s="1"/>
  <c r="AI436" i="1"/>
  <c r="AJ436" i="1" s="1"/>
  <c r="AI437" i="1"/>
  <c r="AJ437" i="1" s="1"/>
  <c r="AI438" i="1"/>
  <c r="AJ438" i="1" s="1"/>
  <c r="AI441" i="1"/>
  <c r="AJ441" i="1" s="1"/>
  <c r="AI442" i="1"/>
  <c r="AJ442" i="1" s="1"/>
  <c r="AI443" i="1"/>
  <c r="AJ443" i="1" s="1"/>
  <c r="AI451" i="1"/>
  <c r="AJ451" i="1" s="1"/>
  <c r="AI456" i="1"/>
  <c r="AJ456" i="1" s="1"/>
  <c r="AI457" i="1"/>
  <c r="AJ457" i="1" s="1"/>
  <c r="AI458" i="1"/>
  <c r="AJ458" i="1" s="1"/>
  <c r="AI463" i="1"/>
  <c r="AJ463" i="1" s="1"/>
  <c r="AI464" i="1"/>
  <c r="AJ464" i="1" s="1"/>
  <c r="AI466" i="1"/>
  <c r="AJ466" i="1" s="1"/>
  <c r="AI468" i="1"/>
  <c r="AJ468" i="1" s="1"/>
  <c r="AI469" i="1"/>
  <c r="AJ469" i="1" s="1"/>
  <c r="AI470" i="1"/>
  <c r="AJ470" i="1" s="1"/>
  <c r="AI474" i="1"/>
  <c r="AJ474" i="1" s="1"/>
  <c r="AI489" i="1"/>
  <c r="AJ489" i="1" s="1"/>
  <c r="AI490" i="1"/>
  <c r="AJ490" i="1" s="1"/>
  <c r="AI491" i="1"/>
  <c r="AJ491" i="1" s="1"/>
  <c r="AI492" i="1"/>
  <c r="AJ492" i="1" s="1"/>
  <c r="AI518" i="1"/>
  <c r="AJ518" i="1" s="1"/>
  <c r="AI519" i="1"/>
  <c r="AJ519" i="1" s="1"/>
  <c r="AI521" i="1"/>
  <c r="AJ521" i="1" s="1"/>
  <c r="AI537" i="1"/>
  <c r="AJ537" i="1" s="1"/>
  <c r="AI538" i="1"/>
  <c r="AJ538" i="1" s="1"/>
  <c r="AI539" i="1"/>
  <c r="AJ539" i="1" s="1"/>
  <c r="AI540" i="1"/>
  <c r="AJ540" i="1" s="1"/>
  <c r="AI541" i="1"/>
  <c r="AJ541" i="1" s="1"/>
  <c r="AI542" i="1"/>
  <c r="AJ542" i="1" s="1"/>
  <c r="AI558" i="1"/>
  <c r="AJ558" i="1" s="1"/>
  <c r="AI562" i="1"/>
  <c r="AJ562" i="1" s="1"/>
  <c r="AI564" i="1"/>
  <c r="AJ564" i="1" s="1"/>
  <c r="AI565" i="1"/>
  <c r="AJ565" i="1" s="1"/>
  <c r="AI566" i="1"/>
  <c r="AJ566" i="1" s="1"/>
  <c r="AI568" i="1"/>
  <c r="AJ568" i="1" s="1"/>
  <c r="AI570" i="1"/>
  <c r="AJ570" i="1" s="1"/>
  <c r="AI571" i="1"/>
  <c r="AJ571" i="1" s="1"/>
  <c r="AI572" i="1"/>
  <c r="AJ572" i="1" s="1"/>
  <c r="AI574" i="1"/>
  <c r="AJ574" i="1" s="1"/>
  <c r="AI576" i="1"/>
  <c r="AJ576" i="1" s="1"/>
  <c r="AI579" i="1"/>
  <c r="AJ579" i="1" s="1"/>
  <c r="AI580" i="1"/>
  <c r="AJ580" i="1" s="1"/>
  <c r="AI583" i="1"/>
  <c r="AJ583" i="1" s="1"/>
  <c r="AI586" i="1"/>
  <c r="AJ586" i="1" s="1"/>
  <c r="AI597" i="1"/>
  <c r="AJ597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26" i="1"/>
  <c r="V26" i="1" s="1"/>
  <c r="U27" i="1"/>
  <c r="V27" i="1" s="1"/>
  <c r="U28" i="1"/>
  <c r="V28" i="1" s="1"/>
  <c r="U29" i="1"/>
  <c r="V29" i="1" s="1"/>
  <c r="U30" i="1"/>
  <c r="V30" i="1" s="1"/>
  <c r="U31" i="1"/>
  <c r="V31" i="1" s="1"/>
  <c r="U32" i="1"/>
  <c r="V32" i="1" s="1"/>
  <c r="U33" i="1"/>
  <c r="V33" i="1" s="1"/>
  <c r="U34" i="1"/>
  <c r="V34" i="1" s="1"/>
  <c r="U35" i="1"/>
  <c r="V35" i="1" s="1"/>
  <c r="U36" i="1"/>
  <c r="V36" i="1" s="1"/>
  <c r="U37" i="1"/>
  <c r="V37" i="1" s="1"/>
  <c r="U38" i="1"/>
  <c r="V38" i="1" s="1"/>
  <c r="U39" i="1"/>
  <c r="V39" i="1" s="1"/>
  <c r="U40" i="1"/>
  <c r="V40" i="1" s="1"/>
  <c r="U41" i="1"/>
  <c r="V41" i="1" s="1"/>
  <c r="U42" i="1"/>
  <c r="V42" i="1" s="1"/>
  <c r="U43" i="1"/>
  <c r="V43" i="1" s="1"/>
  <c r="U44" i="1"/>
  <c r="V44" i="1" s="1"/>
  <c r="U45" i="1"/>
  <c r="V45" i="1" s="1"/>
  <c r="U46" i="1"/>
  <c r="V46" i="1" s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U56" i="1"/>
  <c r="V56" i="1" s="1"/>
  <c r="U57" i="1"/>
  <c r="V57" i="1" s="1"/>
  <c r="U58" i="1"/>
  <c r="V58" i="1" s="1"/>
  <c r="U59" i="1"/>
  <c r="V59" i="1" s="1"/>
  <c r="U60" i="1"/>
  <c r="V60" i="1" s="1"/>
  <c r="U61" i="1"/>
  <c r="V61" i="1" s="1"/>
  <c r="U63" i="1"/>
  <c r="V63" i="1" s="1"/>
  <c r="U64" i="1"/>
  <c r="V64" i="1" s="1"/>
  <c r="U66" i="1"/>
  <c r="V66" i="1" s="1"/>
  <c r="U67" i="1"/>
  <c r="V67" i="1" s="1"/>
  <c r="U68" i="1"/>
  <c r="V68" i="1" s="1"/>
  <c r="U69" i="1"/>
  <c r="V69" i="1" s="1"/>
  <c r="U70" i="1"/>
  <c r="V70" i="1" s="1"/>
  <c r="U71" i="1"/>
  <c r="V71" i="1" s="1"/>
  <c r="U72" i="1"/>
  <c r="V72" i="1" s="1"/>
  <c r="U73" i="1"/>
  <c r="V73" i="1" s="1"/>
  <c r="U74" i="1"/>
  <c r="V74" i="1" s="1"/>
  <c r="U75" i="1"/>
  <c r="V75" i="1" s="1"/>
  <c r="U76" i="1"/>
  <c r="V76" i="1" s="1"/>
  <c r="U77" i="1"/>
  <c r="V77" i="1" s="1"/>
  <c r="U79" i="1"/>
  <c r="V79" i="1" s="1"/>
  <c r="U80" i="1"/>
  <c r="V80" i="1" s="1"/>
  <c r="U81" i="1"/>
  <c r="V81" i="1" s="1"/>
  <c r="U82" i="1"/>
  <c r="V82" i="1" s="1"/>
  <c r="U83" i="1"/>
  <c r="V83" i="1" s="1"/>
  <c r="U84" i="1"/>
  <c r="V84" i="1" s="1"/>
  <c r="U85" i="1"/>
  <c r="V85" i="1" s="1"/>
  <c r="U86" i="1"/>
  <c r="V86" i="1" s="1"/>
  <c r="U87" i="1"/>
  <c r="V87" i="1" s="1"/>
  <c r="U89" i="1"/>
  <c r="V89" i="1" s="1"/>
  <c r="U90" i="1"/>
  <c r="V90" i="1" s="1"/>
  <c r="U91" i="1"/>
  <c r="V91" i="1" s="1"/>
  <c r="U92" i="1"/>
  <c r="V92" i="1" s="1"/>
  <c r="U93" i="1"/>
  <c r="V93" i="1" s="1"/>
  <c r="U94" i="1"/>
  <c r="V94" i="1" s="1"/>
  <c r="U96" i="1"/>
  <c r="V96" i="1" s="1"/>
  <c r="U97" i="1"/>
  <c r="V97" i="1" s="1"/>
  <c r="U98" i="1"/>
  <c r="V98" i="1" s="1"/>
  <c r="U99" i="1"/>
  <c r="V99" i="1" s="1"/>
  <c r="U100" i="1"/>
  <c r="V100" i="1" s="1"/>
  <c r="U101" i="1"/>
  <c r="V101" i="1" s="1"/>
  <c r="U102" i="1"/>
  <c r="V102" i="1" s="1"/>
  <c r="U103" i="1"/>
  <c r="V103" i="1" s="1"/>
  <c r="U104" i="1"/>
  <c r="V104" i="1" s="1"/>
  <c r="U105" i="1"/>
  <c r="V105" i="1" s="1"/>
  <c r="U106" i="1"/>
  <c r="V106" i="1" s="1"/>
  <c r="U107" i="1"/>
  <c r="V107" i="1" s="1"/>
  <c r="U108" i="1"/>
  <c r="V108" i="1" s="1"/>
  <c r="U109" i="1"/>
  <c r="V109" i="1" s="1"/>
  <c r="U110" i="1"/>
  <c r="V110" i="1" s="1"/>
  <c r="U111" i="1"/>
  <c r="V111" i="1" s="1"/>
  <c r="U112" i="1"/>
  <c r="V112" i="1" s="1"/>
  <c r="U113" i="1"/>
  <c r="V113" i="1" s="1"/>
  <c r="U114" i="1"/>
  <c r="V114" i="1" s="1"/>
  <c r="U115" i="1"/>
  <c r="V115" i="1" s="1"/>
  <c r="U116" i="1"/>
  <c r="V116" i="1" s="1"/>
  <c r="U117" i="1"/>
  <c r="V117" i="1" s="1"/>
  <c r="U119" i="1"/>
  <c r="V119" i="1" s="1"/>
  <c r="U120" i="1"/>
  <c r="V120" i="1" s="1"/>
  <c r="U121" i="1"/>
  <c r="V121" i="1" s="1"/>
  <c r="U122" i="1"/>
  <c r="V122" i="1" s="1"/>
  <c r="U123" i="1"/>
  <c r="V123" i="1" s="1"/>
  <c r="U124" i="1"/>
  <c r="V124" i="1" s="1"/>
  <c r="U125" i="1"/>
  <c r="V125" i="1" s="1"/>
  <c r="U126" i="1"/>
  <c r="V126" i="1" s="1"/>
  <c r="U127" i="1"/>
  <c r="V127" i="1" s="1"/>
  <c r="U128" i="1"/>
  <c r="V128" i="1" s="1"/>
  <c r="U129" i="1"/>
  <c r="V129" i="1" s="1"/>
  <c r="U130" i="1"/>
  <c r="V130" i="1" s="1"/>
  <c r="U131" i="1"/>
  <c r="V131" i="1" s="1"/>
  <c r="U132" i="1"/>
  <c r="V132" i="1" s="1"/>
  <c r="U133" i="1"/>
  <c r="V133" i="1" s="1"/>
  <c r="U134" i="1"/>
  <c r="V134" i="1" s="1"/>
  <c r="U136" i="1"/>
  <c r="V136" i="1" s="1"/>
  <c r="U137" i="1"/>
  <c r="V137" i="1" s="1"/>
  <c r="U138" i="1"/>
  <c r="V138" i="1" s="1"/>
  <c r="U139" i="1"/>
  <c r="V139" i="1" s="1"/>
  <c r="U140" i="1"/>
  <c r="V140" i="1" s="1"/>
  <c r="U145" i="1"/>
  <c r="V145" i="1" s="1"/>
  <c r="U146" i="1"/>
  <c r="V146" i="1" s="1"/>
  <c r="U147" i="1"/>
  <c r="V147" i="1" s="1"/>
  <c r="U148" i="1"/>
  <c r="V148" i="1" s="1"/>
  <c r="U149" i="1"/>
  <c r="V149" i="1" s="1"/>
  <c r="U150" i="1"/>
  <c r="V150" i="1" s="1"/>
  <c r="U151" i="1"/>
  <c r="V151" i="1" s="1"/>
  <c r="U152" i="1"/>
  <c r="V152" i="1" s="1"/>
  <c r="U153" i="1"/>
  <c r="V153" i="1" s="1"/>
  <c r="U154" i="1"/>
  <c r="V154" i="1" s="1"/>
  <c r="U155" i="1"/>
  <c r="V155" i="1" s="1"/>
  <c r="U156" i="1"/>
  <c r="V156" i="1" s="1"/>
  <c r="U157" i="1"/>
  <c r="V157" i="1" s="1"/>
  <c r="U158" i="1"/>
  <c r="V158" i="1" s="1"/>
  <c r="U166" i="1"/>
  <c r="V166" i="1" s="1"/>
  <c r="U167" i="1"/>
  <c r="V167" i="1" s="1"/>
  <c r="U168" i="1"/>
  <c r="V168" i="1" s="1"/>
  <c r="U169" i="1"/>
  <c r="V169" i="1" s="1"/>
  <c r="U170" i="1"/>
  <c r="V170" i="1" s="1"/>
  <c r="U171" i="1"/>
  <c r="V171" i="1" s="1"/>
  <c r="U172" i="1"/>
  <c r="V172" i="1" s="1"/>
  <c r="U173" i="1"/>
  <c r="V173" i="1" s="1"/>
  <c r="U175" i="1"/>
  <c r="V175" i="1" s="1"/>
  <c r="U176" i="1"/>
  <c r="V176" i="1" s="1"/>
  <c r="U181" i="1"/>
  <c r="V181" i="1" s="1"/>
  <c r="U182" i="1"/>
  <c r="V182" i="1" s="1"/>
  <c r="U183" i="1"/>
  <c r="V183" i="1" s="1"/>
  <c r="U184" i="1"/>
  <c r="V184" i="1" s="1"/>
  <c r="U185" i="1"/>
  <c r="V185" i="1" s="1"/>
  <c r="U186" i="1"/>
  <c r="V186" i="1" s="1"/>
  <c r="U187" i="1"/>
  <c r="V187" i="1" s="1"/>
  <c r="U188" i="1"/>
  <c r="V188" i="1" s="1"/>
  <c r="U189" i="1"/>
  <c r="V189" i="1" s="1"/>
  <c r="U190" i="1"/>
  <c r="V190" i="1" s="1"/>
  <c r="U191" i="1"/>
  <c r="V191" i="1" s="1"/>
  <c r="U195" i="1"/>
  <c r="V195" i="1" s="1"/>
  <c r="U198" i="1"/>
  <c r="V198" i="1" s="1"/>
  <c r="U201" i="1"/>
  <c r="V201" i="1" s="1"/>
  <c r="U202" i="1"/>
  <c r="V202" i="1" s="1"/>
  <c r="U203" i="1"/>
  <c r="V203" i="1" s="1"/>
  <c r="U204" i="1"/>
  <c r="V204" i="1" s="1"/>
  <c r="U205" i="1"/>
  <c r="V205" i="1" s="1"/>
  <c r="U206" i="1"/>
  <c r="V206" i="1" s="1"/>
  <c r="U207" i="1"/>
  <c r="V207" i="1" s="1"/>
  <c r="U208" i="1"/>
  <c r="V208" i="1" s="1"/>
  <c r="U210" i="1"/>
  <c r="V210" i="1" s="1"/>
  <c r="U213" i="1"/>
  <c r="V213" i="1" s="1"/>
  <c r="U215" i="1"/>
  <c r="V215" i="1" s="1"/>
  <c r="U216" i="1"/>
  <c r="V216" i="1" s="1"/>
  <c r="U217" i="1"/>
  <c r="V217" i="1" s="1"/>
  <c r="U218" i="1"/>
  <c r="V218" i="1" s="1"/>
  <c r="U219" i="1"/>
  <c r="V219" i="1" s="1"/>
  <c r="U220" i="1"/>
  <c r="V220" i="1" s="1"/>
  <c r="U221" i="1"/>
  <c r="V221" i="1" s="1"/>
  <c r="U222" i="1"/>
  <c r="V222" i="1" s="1"/>
  <c r="U223" i="1"/>
  <c r="V223" i="1" s="1"/>
  <c r="U224" i="1"/>
  <c r="V224" i="1" s="1"/>
  <c r="U225" i="1"/>
  <c r="V225" i="1" s="1"/>
  <c r="U226" i="1"/>
  <c r="V226" i="1" s="1"/>
  <c r="U227" i="1"/>
  <c r="V227" i="1" s="1"/>
  <c r="U231" i="1"/>
  <c r="V231" i="1" s="1"/>
  <c r="U233" i="1"/>
  <c r="V233" i="1" s="1"/>
  <c r="U234" i="1"/>
  <c r="V234" i="1" s="1"/>
  <c r="U235" i="1"/>
  <c r="V235" i="1" s="1"/>
  <c r="U236" i="1"/>
  <c r="V236" i="1" s="1"/>
  <c r="U237" i="1"/>
  <c r="V237" i="1" s="1"/>
  <c r="U238" i="1"/>
  <c r="V238" i="1" s="1"/>
  <c r="U239" i="1"/>
  <c r="V239" i="1" s="1"/>
  <c r="U240" i="1"/>
  <c r="V240" i="1" s="1"/>
  <c r="U241" i="1"/>
  <c r="V241" i="1" s="1"/>
  <c r="U242" i="1"/>
  <c r="V242" i="1" s="1"/>
  <c r="U248" i="1"/>
  <c r="V248" i="1" s="1"/>
  <c r="U249" i="1"/>
  <c r="V249" i="1" s="1"/>
  <c r="U250" i="1"/>
  <c r="V250" i="1" s="1"/>
  <c r="U254" i="1"/>
  <c r="V254" i="1" s="1"/>
  <c r="U255" i="1"/>
  <c r="V255" i="1" s="1"/>
  <c r="U265" i="1"/>
  <c r="V265" i="1" s="1"/>
  <c r="U266" i="1"/>
  <c r="V266" i="1" s="1"/>
  <c r="U267" i="1"/>
  <c r="V267" i="1" s="1"/>
  <c r="U268" i="1"/>
  <c r="V268" i="1" s="1"/>
  <c r="U270" i="1"/>
  <c r="V270" i="1" s="1"/>
  <c r="U273" i="1"/>
  <c r="V273" i="1" s="1"/>
  <c r="U275" i="1"/>
  <c r="V275" i="1" s="1"/>
  <c r="U300" i="1"/>
  <c r="V300" i="1" s="1"/>
  <c r="U301" i="1"/>
  <c r="V301" i="1" s="1"/>
  <c r="U307" i="1"/>
  <c r="V307" i="1" s="1"/>
  <c r="U308" i="1"/>
  <c r="V308" i="1" s="1"/>
  <c r="U309" i="1"/>
  <c r="V309" i="1" s="1"/>
  <c r="U310" i="1"/>
  <c r="V310" i="1" s="1"/>
  <c r="U312" i="1"/>
  <c r="V312" i="1" s="1"/>
  <c r="U313" i="1"/>
  <c r="V313" i="1" s="1"/>
  <c r="U316" i="1"/>
  <c r="V316" i="1" s="1"/>
  <c r="U317" i="1"/>
  <c r="V317" i="1" s="1"/>
  <c r="U318" i="1"/>
  <c r="V318" i="1" s="1"/>
  <c r="U320" i="1"/>
  <c r="V320" i="1" s="1"/>
  <c r="U323" i="1"/>
  <c r="V323" i="1" s="1"/>
  <c r="U325" i="1"/>
  <c r="V325" i="1" s="1"/>
  <c r="U327" i="1"/>
  <c r="V327" i="1" s="1"/>
  <c r="U328" i="1"/>
  <c r="V328" i="1" s="1"/>
  <c r="U329" i="1"/>
  <c r="V329" i="1" s="1"/>
  <c r="U330" i="1"/>
  <c r="V330" i="1" s="1"/>
  <c r="U331" i="1"/>
  <c r="V331" i="1" s="1"/>
  <c r="U332" i="1"/>
  <c r="V332" i="1" s="1"/>
  <c r="U333" i="1"/>
  <c r="V333" i="1" s="1"/>
  <c r="U334" i="1"/>
  <c r="V334" i="1" s="1"/>
  <c r="U335" i="1"/>
  <c r="V335" i="1" s="1"/>
  <c r="U337" i="1"/>
  <c r="V337" i="1" s="1"/>
  <c r="U343" i="1"/>
  <c r="V343" i="1" s="1"/>
  <c r="U351" i="1"/>
  <c r="V351" i="1" s="1"/>
  <c r="U355" i="1"/>
  <c r="V355" i="1" s="1"/>
  <c r="U358" i="1"/>
  <c r="V358" i="1" s="1"/>
  <c r="U359" i="1"/>
  <c r="V359" i="1" s="1"/>
  <c r="U361" i="1"/>
  <c r="V361" i="1" s="1"/>
  <c r="U371" i="1"/>
  <c r="V371" i="1" s="1"/>
  <c r="U381" i="1"/>
  <c r="V381" i="1" s="1"/>
  <c r="U387" i="1"/>
  <c r="V387" i="1" s="1"/>
  <c r="U388" i="1"/>
  <c r="V388" i="1" s="1"/>
  <c r="U389" i="1"/>
  <c r="V389" i="1" s="1"/>
  <c r="U390" i="1"/>
  <c r="V390" i="1" s="1"/>
  <c r="U391" i="1"/>
  <c r="V391" i="1" s="1"/>
  <c r="U393" i="1"/>
  <c r="V393" i="1" s="1"/>
  <c r="U402" i="1"/>
  <c r="V402" i="1" s="1"/>
  <c r="U405" i="1"/>
  <c r="V405" i="1" s="1"/>
  <c r="U407" i="1"/>
  <c r="V407" i="1" s="1"/>
  <c r="U408" i="1"/>
  <c r="V408" i="1" s="1"/>
  <c r="U413" i="1"/>
  <c r="V413" i="1" s="1"/>
  <c r="U415" i="1"/>
  <c r="V415" i="1" s="1"/>
  <c r="U421" i="1"/>
  <c r="V421" i="1" s="1"/>
  <c r="U422" i="1"/>
  <c r="V422" i="1" s="1"/>
  <c r="U423" i="1"/>
  <c r="V423" i="1" s="1"/>
  <c r="U429" i="1"/>
  <c r="V429" i="1" s="1"/>
  <c r="U430" i="1"/>
  <c r="V430" i="1" s="1"/>
  <c r="U431" i="1"/>
  <c r="V431" i="1" s="1"/>
  <c r="U432" i="1"/>
  <c r="V432" i="1" s="1"/>
  <c r="U433" i="1"/>
  <c r="V433" i="1" s="1"/>
  <c r="U436" i="1"/>
  <c r="V436" i="1" s="1"/>
  <c r="U437" i="1"/>
  <c r="V437" i="1" s="1"/>
  <c r="U438" i="1"/>
  <c r="V438" i="1" s="1"/>
  <c r="U441" i="1"/>
  <c r="V441" i="1" s="1"/>
  <c r="U442" i="1"/>
  <c r="V442" i="1" s="1"/>
  <c r="U443" i="1"/>
  <c r="V443" i="1" s="1"/>
  <c r="U444" i="1"/>
  <c r="V444" i="1" s="1"/>
  <c r="U445" i="1"/>
  <c r="V445" i="1" s="1"/>
  <c r="U446" i="1"/>
  <c r="V446" i="1" s="1"/>
  <c r="U451" i="1"/>
  <c r="V451" i="1" s="1"/>
  <c r="U452" i="1"/>
  <c r="V452" i="1" s="1"/>
  <c r="U454" i="1"/>
  <c r="V454" i="1" s="1"/>
  <c r="U455" i="1"/>
  <c r="V455" i="1" s="1"/>
  <c r="U456" i="1"/>
  <c r="V456" i="1" s="1"/>
  <c r="U457" i="1"/>
  <c r="V457" i="1" s="1"/>
  <c r="U458" i="1"/>
  <c r="V458" i="1" s="1"/>
  <c r="U463" i="1"/>
  <c r="V463" i="1" s="1"/>
  <c r="U464" i="1"/>
  <c r="V464" i="1" s="1"/>
  <c r="U466" i="1"/>
  <c r="V466" i="1" s="1"/>
  <c r="U468" i="1"/>
  <c r="V468" i="1" s="1"/>
  <c r="U469" i="1"/>
  <c r="V469" i="1" s="1"/>
  <c r="U470" i="1"/>
  <c r="V470" i="1" s="1"/>
  <c r="U474" i="1"/>
  <c r="V474" i="1" s="1"/>
  <c r="U485" i="1"/>
  <c r="V485" i="1" s="1"/>
  <c r="U486" i="1"/>
  <c r="V486" i="1" s="1"/>
  <c r="U487" i="1"/>
  <c r="V487" i="1" s="1"/>
  <c r="U488" i="1"/>
  <c r="V488" i="1" s="1"/>
  <c r="U489" i="1"/>
  <c r="V489" i="1" s="1"/>
  <c r="U490" i="1"/>
  <c r="V490" i="1" s="1"/>
  <c r="U491" i="1"/>
  <c r="V491" i="1" s="1"/>
  <c r="U492" i="1"/>
  <c r="V492" i="1" s="1"/>
  <c r="U493" i="1"/>
  <c r="V493" i="1" s="1"/>
  <c r="U530" i="1"/>
  <c r="V530" i="1" s="1"/>
  <c r="U531" i="1"/>
  <c r="V531" i="1" s="1"/>
  <c r="U532" i="1"/>
  <c r="V532" i="1" s="1"/>
  <c r="U533" i="1"/>
  <c r="V533" i="1" s="1"/>
  <c r="U534" i="1"/>
  <c r="V534" i="1" s="1"/>
  <c r="U535" i="1"/>
  <c r="V535" i="1" s="1"/>
  <c r="U537" i="1"/>
  <c r="V537" i="1" s="1"/>
  <c r="U553" i="1"/>
  <c r="V553" i="1" s="1"/>
  <c r="U554" i="1"/>
  <c r="V554" i="1" s="1"/>
  <c r="U556" i="1"/>
  <c r="V556" i="1" s="1"/>
  <c r="U558" i="1"/>
  <c r="V558" i="1" s="1"/>
  <c r="U562" i="1"/>
  <c r="V562" i="1" s="1"/>
  <c r="U564" i="1"/>
  <c r="V564" i="1" s="1"/>
  <c r="U565" i="1"/>
  <c r="V565" i="1" s="1"/>
  <c r="U566" i="1"/>
  <c r="V566" i="1" s="1"/>
  <c r="U568" i="1"/>
  <c r="V568" i="1" s="1"/>
  <c r="U570" i="1"/>
  <c r="V570" i="1" s="1"/>
  <c r="U571" i="1"/>
  <c r="V571" i="1" s="1"/>
  <c r="U572" i="1"/>
  <c r="V572" i="1" s="1"/>
  <c r="U574" i="1"/>
  <c r="V574" i="1" s="1"/>
  <c r="U576" i="1"/>
  <c r="V576" i="1" s="1"/>
  <c r="U579" i="1"/>
  <c r="V579" i="1" s="1"/>
  <c r="U580" i="1"/>
  <c r="V580" i="1" s="1"/>
  <c r="U583" i="1"/>
  <c r="V583" i="1" s="1"/>
  <c r="U586" i="1"/>
  <c r="V586" i="1" s="1"/>
  <c r="U594" i="1"/>
  <c r="V594" i="1" s="1"/>
  <c r="U595" i="1"/>
  <c r="V595" i="1" s="1"/>
  <c r="U596" i="1"/>
  <c r="V596" i="1" s="1"/>
  <c r="U597" i="1"/>
  <c r="V597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3" i="1"/>
  <c r="H63" i="1" s="1"/>
  <c r="G64" i="1"/>
  <c r="H64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6" i="1"/>
  <c r="H96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6" i="1"/>
  <c r="H136" i="1" s="1"/>
  <c r="G137" i="1"/>
  <c r="H137" i="1" s="1"/>
  <c r="G138" i="1"/>
  <c r="H138" i="1" s="1"/>
  <c r="G139" i="1"/>
  <c r="H139" i="1" s="1"/>
  <c r="G140" i="1"/>
  <c r="H140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66" i="1"/>
  <c r="H166" i="1" s="1"/>
  <c r="G167" i="1"/>
  <c r="H167" i="1" s="1"/>
  <c r="G168" i="1"/>
  <c r="H168" i="1" s="1"/>
  <c r="G169" i="1"/>
  <c r="H169" i="1" s="1"/>
  <c r="G170" i="1"/>
  <c r="H170" i="1" s="1"/>
  <c r="G171" i="1"/>
  <c r="H171" i="1" s="1"/>
  <c r="G172" i="1"/>
  <c r="H172" i="1" s="1"/>
  <c r="G173" i="1"/>
  <c r="H173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H189" i="1" s="1"/>
  <c r="G190" i="1"/>
  <c r="H190" i="1" s="1"/>
  <c r="G191" i="1"/>
  <c r="H191" i="1" s="1"/>
  <c r="G195" i="1"/>
  <c r="H195" i="1" s="1"/>
  <c r="G196" i="1"/>
  <c r="H196" i="1" s="1"/>
  <c r="G197" i="1"/>
  <c r="H197" i="1" s="1"/>
  <c r="G198" i="1"/>
  <c r="H198" i="1" s="1"/>
  <c r="G199" i="1"/>
  <c r="H199" i="1" s="1"/>
  <c r="G200" i="1"/>
  <c r="H200" i="1" s="1"/>
  <c r="G201" i="1"/>
  <c r="H201" i="1" s="1"/>
  <c r="G202" i="1"/>
  <c r="H202" i="1" s="1"/>
  <c r="G203" i="1"/>
  <c r="H203" i="1" s="1"/>
  <c r="G204" i="1"/>
  <c r="H204" i="1" s="1"/>
  <c r="G205" i="1"/>
  <c r="H205" i="1" s="1"/>
  <c r="G206" i="1"/>
  <c r="H206" i="1" s="1"/>
  <c r="G207" i="1"/>
  <c r="H207" i="1" s="1"/>
  <c r="G208" i="1"/>
  <c r="H208" i="1" s="1"/>
  <c r="G210" i="1"/>
  <c r="H210" i="1" s="1"/>
  <c r="G213" i="1"/>
  <c r="H213" i="1" s="1"/>
  <c r="G215" i="1"/>
  <c r="H215" i="1" s="1"/>
  <c r="G216" i="1"/>
  <c r="H216" i="1" s="1"/>
  <c r="G217" i="1"/>
  <c r="H217" i="1" s="1"/>
  <c r="G218" i="1"/>
  <c r="H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H224" i="1" s="1"/>
  <c r="G225" i="1"/>
  <c r="H225" i="1" s="1"/>
  <c r="G226" i="1"/>
  <c r="H226" i="1" s="1"/>
  <c r="G227" i="1"/>
  <c r="H227" i="1" s="1"/>
  <c r="G231" i="1"/>
  <c r="H231" i="1" s="1"/>
  <c r="G233" i="1"/>
  <c r="H233" i="1" s="1"/>
  <c r="G234" i="1"/>
  <c r="H234" i="1" s="1"/>
  <c r="G235" i="1"/>
  <c r="H235" i="1" s="1"/>
  <c r="G236" i="1"/>
  <c r="H236" i="1" s="1"/>
  <c r="G237" i="1"/>
  <c r="H237" i="1" s="1"/>
  <c r="G238" i="1"/>
  <c r="H238" i="1" s="1"/>
  <c r="G239" i="1"/>
  <c r="H239" i="1" s="1"/>
  <c r="G240" i="1"/>
  <c r="H240" i="1" s="1"/>
  <c r="G241" i="1"/>
  <c r="H241" i="1" s="1"/>
  <c r="G242" i="1"/>
  <c r="H242" i="1" s="1"/>
  <c r="G248" i="1"/>
  <c r="H248" i="1" s="1"/>
  <c r="G249" i="1"/>
  <c r="H249" i="1" s="1"/>
  <c r="G250" i="1"/>
  <c r="H250" i="1" s="1"/>
  <c r="G254" i="1"/>
  <c r="H254" i="1" s="1"/>
  <c r="G255" i="1"/>
  <c r="H255" i="1" s="1"/>
  <c r="G265" i="1"/>
  <c r="H265" i="1" s="1"/>
  <c r="G266" i="1"/>
  <c r="H266" i="1" s="1"/>
  <c r="G267" i="1"/>
  <c r="H267" i="1" s="1"/>
  <c r="G268" i="1"/>
  <c r="H268" i="1" s="1"/>
  <c r="G270" i="1"/>
  <c r="H270" i="1" s="1"/>
  <c r="G273" i="1"/>
  <c r="H273" i="1" s="1"/>
  <c r="G275" i="1"/>
  <c r="H275" i="1" s="1"/>
  <c r="G285" i="1"/>
  <c r="H285" i="1" s="1"/>
  <c r="G300" i="1"/>
  <c r="H300" i="1" s="1"/>
  <c r="G301" i="1"/>
  <c r="H301" i="1" s="1"/>
  <c r="G307" i="1"/>
  <c r="H307" i="1" s="1"/>
  <c r="G308" i="1"/>
  <c r="H308" i="1" s="1"/>
  <c r="G309" i="1"/>
  <c r="H309" i="1" s="1"/>
  <c r="G310" i="1"/>
  <c r="H310" i="1" s="1"/>
  <c r="G312" i="1"/>
  <c r="H312" i="1" s="1"/>
  <c r="G313" i="1"/>
  <c r="H313" i="1" s="1"/>
  <c r="G316" i="1"/>
  <c r="H316" i="1" s="1"/>
  <c r="G317" i="1"/>
  <c r="H317" i="1" s="1"/>
  <c r="G318" i="1"/>
  <c r="H318" i="1" s="1"/>
  <c r="G320" i="1"/>
  <c r="H320" i="1" s="1"/>
  <c r="G323" i="1"/>
  <c r="H323" i="1" s="1"/>
  <c r="G325" i="1"/>
  <c r="H325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7" i="1"/>
  <c r="H337" i="1" s="1"/>
  <c r="G338" i="1"/>
  <c r="H338" i="1" s="1"/>
  <c r="G339" i="1"/>
  <c r="H339" i="1" s="1"/>
  <c r="G340" i="1"/>
  <c r="H340" i="1" s="1"/>
  <c r="G341" i="1"/>
  <c r="H341" i="1" s="1"/>
  <c r="G342" i="1"/>
  <c r="H342" i="1" s="1"/>
  <c r="G343" i="1"/>
  <c r="H343" i="1" s="1"/>
  <c r="G344" i="1"/>
  <c r="H344" i="1" s="1"/>
  <c r="G345" i="1"/>
  <c r="H345" i="1" s="1"/>
  <c r="G346" i="1"/>
  <c r="H346" i="1" s="1"/>
  <c r="G347" i="1"/>
  <c r="H347" i="1" s="1"/>
  <c r="G353" i="1"/>
  <c r="H353" i="1" s="1"/>
  <c r="G361" i="1"/>
  <c r="H361" i="1" s="1"/>
  <c r="G363" i="1"/>
  <c r="H363" i="1" s="1"/>
  <c r="G366" i="1"/>
  <c r="H366" i="1" s="1"/>
  <c r="G367" i="1"/>
  <c r="H367" i="1" s="1"/>
  <c r="G369" i="1"/>
  <c r="H369" i="1" s="1"/>
  <c r="G370" i="1"/>
  <c r="H370" i="1" s="1"/>
  <c r="G371" i="1"/>
  <c r="H371" i="1" s="1"/>
  <c r="G381" i="1"/>
  <c r="H381" i="1" s="1"/>
  <c r="G387" i="1"/>
  <c r="H387" i="1" s="1"/>
  <c r="G388" i="1"/>
  <c r="H388" i="1" s="1"/>
  <c r="G389" i="1"/>
  <c r="H389" i="1" s="1"/>
  <c r="G390" i="1"/>
  <c r="H390" i="1" s="1"/>
  <c r="G391" i="1"/>
  <c r="H391" i="1" s="1"/>
  <c r="G393" i="1"/>
  <c r="H393" i="1" s="1"/>
  <c r="G394" i="1"/>
  <c r="H394" i="1" s="1"/>
  <c r="G395" i="1"/>
  <c r="H395" i="1" s="1"/>
  <c r="G396" i="1"/>
  <c r="H396" i="1" s="1"/>
  <c r="G397" i="1"/>
  <c r="H397" i="1" s="1"/>
  <c r="G400" i="1"/>
  <c r="H400" i="1" s="1"/>
  <c r="G401" i="1"/>
  <c r="H401" i="1" s="1"/>
  <c r="G402" i="1"/>
  <c r="H402" i="1" s="1"/>
  <c r="G405" i="1"/>
  <c r="H405" i="1" s="1"/>
  <c r="G407" i="1"/>
  <c r="H407" i="1" s="1"/>
  <c r="G408" i="1"/>
  <c r="H408" i="1" s="1"/>
  <c r="G410" i="1"/>
  <c r="H410" i="1" s="1"/>
  <c r="G411" i="1"/>
  <c r="H411" i="1" s="1"/>
  <c r="G412" i="1"/>
  <c r="H412" i="1" s="1"/>
  <c r="G413" i="1"/>
  <c r="H413" i="1" s="1"/>
  <c r="G415" i="1"/>
  <c r="H415" i="1" s="1"/>
  <c r="G417" i="1"/>
  <c r="H417" i="1" s="1"/>
  <c r="G418" i="1"/>
  <c r="H418" i="1" s="1"/>
  <c r="G419" i="1"/>
  <c r="H419" i="1" s="1"/>
  <c r="G420" i="1"/>
  <c r="H420" i="1" s="1"/>
  <c r="G421" i="1"/>
  <c r="H421" i="1" s="1"/>
  <c r="G422" i="1"/>
  <c r="H422" i="1" s="1"/>
  <c r="G423" i="1"/>
  <c r="H423" i="1" s="1"/>
  <c r="G429" i="1"/>
  <c r="H429" i="1" s="1"/>
  <c r="G430" i="1"/>
  <c r="H430" i="1" s="1"/>
  <c r="G431" i="1"/>
  <c r="H431" i="1" s="1"/>
  <c r="G432" i="1"/>
  <c r="H432" i="1" s="1"/>
  <c r="G433" i="1"/>
  <c r="H433" i="1" s="1"/>
  <c r="G436" i="1"/>
  <c r="H436" i="1" s="1"/>
  <c r="G437" i="1"/>
  <c r="H437" i="1" s="1"/>
  <c r="G438" i="1"/>
  <c r="H438" i="1" s="1"/>
  <c r="G440" i="1"/>
  <c r="H440" i="1" s="1"/>
  <c r="G441" i="1"/>
  <c r="H441" i="1" s="1"/>
  <c r="G442" i="1"/>
  <c r="H442" i="1" s="1"/>
  <c r="G443" i="1"/>
  <c r="H443" i="1" s="1"/>
  <c r="G444" i="1"/>
  <c r="H444" i="1" s="1"/>
  <c r="G445" i="1"/>
  <c r="H445" i="1" s="1"/>
  <c r="G446" i="1"/>
  <c r="H446" i="1" s="1"/>
  <c r="G449" i="1"/>
  <c r="H449" i="1" s="1"/>
  <c r="G451" i="1"/>
  <c r="H451" i="1" s="1"/>
  <c r="G452" i="1"/>
  <c r="H452" i="1" s="1"/>
  <c r="G454" i="1"/>
  <c r="H454" i="1" s="1"/>
  <c r="G455" i="1"/>
  <c r="H455" i="1" s="1"/>
  <c r="G456" i="1"/>
  <c r="H456" i="1" s="1"/>
  <c r="G457" i="1"/>
  <c r="H457" i="1" s="1"/>
  <c r="G458" i="1"/>
  <c r="H458" i="1" s="1"/>
  <c r="G460" i="1"/>
  <c r="H460" i="1" s="1"/>
  <c r="G461" i="1"/>
  <c r="H461" i="1" s="1"/>
  <c r="G463" i="1"/>
  <c r="H463" i="1" s="1"/>
  <c r="G464" i="1"/>
  <c r="H464" i="1" s="1"/>
  <c r="G466" i="1"/>
  <c r="H466" i="1" s="1"/>
  <c r="G468" i="1"/>
  <c r="H468" i="1" s="1"/>
  <c r="G469" i="1"/>
  <c r="H469" i="1" s="1"/>
  <c r="G470" i="1"/>
  <c r="H470" i="1" s="1"/>
  <c r="G474" i="1"/>
  <c r="H474" i="1" s="1"/>
  <c r="G485" i="1"/>
  <c r="H485" i="1" s="1"/>
  <c r="G486" i="1"/>
  <c r="H486" i="1" s="1"/>
  <c r="G487" i="1"/>
  <c r="H487" i="1" s="1"/>
  <c r="G488" i="1"/>
  <c r="H488" i="1" s="1"/>
  <c r="G489" i="1"/>
  <c r="H489" i="1" s="1"/>
  <c r="G490" i="1"/>
  <c r="H490" i="1" s="1"/>
  <c r="G491" i="1"/>
  <c r="H491" i="1" s="1"/>
  <c r="G492" i="1"/>
  <c r="H492" i="1" s="1"/>
  <c r="G493" i="1"/>
  <c r="H493" i="1" s="1"/>
  <c r="G495" i="1"/>
  <c r="H495" i="1" s="1"/>
  <c r="G496" i="1"/>
  <c r="H496" i="1" s="1"/>
  <c r="G497" i="1"/>
  <c r="H497" i="1" s="1"/>
  <c r="G498" i="1"/>
  <c r="H498" i="1" s="1"/>
  <c r="G499" i="1"/>
  <c r="H499" i="1" s="1"/>
  <c r="G500" i="1"/>
  <c r="H500" i="1" s="1"/>
  <c r="G501" i="1"/>
  <c r="H501" i="1" s="1"/>
  <c r="G502" i="1"/>
  <c r="H502" i="1" s="1"/>
  <c r="G503" i="1"/>
  <c r="H503" i="1" s="1"/>
  <c r="G504" i="1"/>
  <c r="H504" i="1" s="1"/>
  <c r="G505" i="1"/>
  <c r="H505" i="1" s="1"/>
  <c r="G506" i="1"/>
  <c r="H506" i="1" s="1"/>
  <c r="G507" i="1"/>
  <c r="H507" i="1" s="1"/>
  <c r="G509" i="1"/>
  <c r="H509" i="1" s="1"/>
  <c r="G510" i="1"/>
  <c r="H510" i="1" s="1"/>
  <c r="G511" i="1"/>
  <c r="H511" i="1" s="1"/>
  <c r="G512" i="1"/>
  <c r="H512" i="1" s="1"/>
  <c r="G513" i="1"/>
  <c r="H513" i="1" s="1"/>
  <c r="G514" i="1"/>
  <c r="H514" i="1" s="1"/>
  <c r="G529" i="1"/>
  <c r="H529" i="1" s="1"/>
  <c r="G530" i="1"/>
  <c r="H530" i="1" s="1"/>
  <c r="G531" i="1"/>
  <c r="H531" i="1" s="1"/>
  <c r="G532" i="1"/>
  <c r="H532" i="1" s="1"/>
  <c r="G533" i="1"/>
  <c r="H533" i="1" s="1"/>
  <c r="G534" i="1"/>
  <c r="H534" i="1" s="1"/>
  <c r="G535" i="1"/>
  <c r="H535" i="1" s="1"/>
  <c r="G536" i="1"/>
  <c r="H536" i="1" s="1"/>
  <c r="G537" i="1"/>
  <c r="H537" i="1" s="1"/>
  <c r="G553" i="1"/>
  <c r="H553" i="1" s="1"/>
  <c r="G554" i="1"/>
  <c r="H554" i="1" s="1"/>
  <c r="G556" i="1"/>
  <c r="H556" i="1" s="1"/>
  <c r="G558" i="1"/>
  <c r="H558" i="1" s="1"/>
  <c r="G562" i="1"/>
  <c r="H562" i="1" s="1"/>
  <c r="G564" i="1"/>
  <c r="H564" i="1" s="1"/>
  <c r="G565" i="1"/>
  <c r="H565" i="1" s="1"/>
  <c r="G566" i="1"/>
  <c r="H566" i="1" s="1"/>
  <c r="G568" i="1"/>
  <c r="H568" i="1" s="1"/>
  <c r="G570" i="1"/>
  <c r="H570" i="1" s="1"/>
  <c r="G571" i="1"/>
  <c r="H571" i="1" s="1"/>
  <c r="G572" i="1"/>
  <c r="H572" i="1" s="1"/>
  <c r="G574" i="1"/>
  <c r="H574" i="1" s="1"/>
  <c r="G576" i="1"/>
  <c r="H576" i="1" s="1"/>
  <c r="G579" i="1"/>
  <c r="H579" i="1" s="1"/>
  <c r="G580" i="1"/>
  <c r="H580" i="1" s="1"/>
  <c r="G583" i="1"/>
  <c r="H583" i="1" s="1"/>
  <c r="G586" i="1"/>
  <c r="H586" i="1" s="1"/>
  <c r="G592" i="1"/>
  <c r="H592" i="1" s="1"/>
  <c r="G593" i="1"/>
  <c r="H593" i="1" s="1"/>
  <c r="G594" i="1"/>
  <c r="H594" i="1" s="1"/>
  <c r="G595" i="1"/>
  <c r="H595" i="1" s="1"/>
  <c r="G596" i="1"/>
  <c r="H596" i="1" s="1"/>
  <c r="G597" i="1"/>
  <c r="H597" i="1" s="1"/>
  <c r="AI11" i="1"/>
  <c r="U11" i="1"/>
  <c r="G11" i="1"/>
  <c r="BK596" i="1" l="1"/>
  <c r="BL596" i="1"/>
  <c r="BK592" i="1"/>
  <c r="BL592" i="1"/>
  <c r="BK579" i="1"/>
  <c r="BL579" i="1"/>
  <c r="BK571" i="1"/>
  <c r="BL571" i="1"/>
  <c r="BK565" i="1"/>
  <c r="BL565" i="1"/>
  <c r="BK556" i="1"/>
  <c r="BL556" i="1"/>
  <c r="BK536" i="1"/>
  <c r="BL536" i="1"/>
  <c r="BK532" i="1"/>
  <c r="BL532" i="1"/>
  <c r="BK514" i="1"/>
  <c r="BL514" i="1"/>
  <c r="BK510" i="1"/>
  <c r="BL510" i="1"/>
  <c r="BK505" i="1"/>
  <c r="BL505" i="1"/>
  <c r="BK501" i="1"/>
  <c r="BL501" i="1"/>
  <c r="BK497" i="1"/>
  <c r="BL497" i="1"/>
  <c r="BL492" i="1"/>
  <c r="BK492" i="1"/>
  <c r="BL488" i="1"/>
  <c r="BK488" i="1"/>
  <c r="BL474" i="1"/>
  <c r="BK474" i="1"/>
  <c r="BK466" i="1"/>
  <c r="BL466" i="1"/>
  <c r="BK460" i="1"/>
  <c r="BL460" i="1"/>
  <c r="BK455" i="1"/>
  <c r="BL455" i="1"/>
  <c r="BK449" i="1"/>
  <c r="BL449" i="1"/>
  <c r="BK443" i="1"/>
  <c r="BL443" i="1"/>
  <c r="BL438" i="1"/>
  <c r="BK438" i="1"/>
  <c r="BL432" i="1"/>
  <c r="BK432" i="1"/>
  <c r="BK423" i="1"/>
  <c r="BL423" i="1"/>
  <c r="BK413" i="1"/>
  <c r="BL413" i="1"/>
  <c r="BL402" i="1"/>
  <c r="BK402" i="1"/>
  <c r="BL396" i="1"/>
  <c r="BK396" i="1"/>
  <c r="BK391" i="1"/>
  <c r="BL391" i="1"/>
  <c r="BK387" i="1"/>
  <c r="BL387" i="1"/>
  <c r="BL369" i="1"/>
  <c r="BK369" i="1"/>
  <c r="BL361" i="1"/>
  <c r="BK361" i="1"/>
  <c r="BK345" i="1"/>
  <c r="BL345" i="1"/>
  <c r="BK341" i="1"/>
  <c r="BL341" i="1"/>
  <c r="BK337" i="1"/>
  <c r="BL337" i="1"/>
  <c r="BL332" i="1"/>
  <c r="BK332" i="1"/>
  <c r="BL328" i="1"/>
  <c r="BK328" i="1"/>
  <c r="BL320" i="1"/>
  <c r="BK320" i="1"/>
  <c r="BK313" i="1"/>
  <c r="BL313" i="1"/>
  <c r="BL308" i="1"/>
  <c r="BK308" i="1"/>
  <c r="BK285" i="1"/>
  <c r="BL285" i="1"/>
  <c r="BL268" i="1"/>
  <c r="BK268" i="1"/>
  <c r="BK255" i="1"/>
  <c r="BL255" i="1"/>
  <c r="BL248" i="1"/>
  <c r="BK248" i="1"/>
  <c r="BK239" i="1"/>
  <c r="BL239" i="1"/>
  <c r="BK235" i="1"/>
  <c r="BL235" i="1"/>
  <c r="BK227" i="1"/>
  <c r="BL227" i="1"/>
  <c r="BK223" i="1"/>
  <c r="BL223" i="1"/>
  <c r="BK219" i="1"/>
  <c r="BL219" i="1"/>
  <c r="BK215" i="1"/>
  <c r="BL215" i="1"/>
  <c r="BK207" i="1"/>
  <c r="BL207" i="1"/>
  <c r="BK203" i="1"/>
  <c r="BL203" i="1"/>
  <c r="BK199" i="1"/>
  <c r="BL199" i="1"/>
  <c r="BK195" i="1"/>
  <c r="BL195" i="1"/>
  <c r="BK188" i="1"/>
  <c r="BL188" i="1"/>
  <c r="BK184" i="1"/>
  <c r="BL184" i="1"/>
  <c r="BK180" i="1"/>
  <c r="BL180" i="1"/>
  <c r="BK176" i="1"/>
  <c r="BL176" i="1"/>
  <c r="BK171" i="1"/>
  <c r="BL171" i="1"/>
  <c r="BK167" i="1"/>
  <c r="BL167" i="1"/>
  <c r="BL156" i="1"/>
  <c r="BK156" i="1"/>
  <c r="BL152" i="1"/>
  <c r="BK152" i="1"/>
  <c r="BL148" i="1"/>
  <c r="BK148" i="1"/>
  <c r="BL140" i="1"/>
  <c r="BK140" i="1"/>
  <c r="BL136" i="1"/>
  <c r="BK136" i="1"/>
  <c r="BK131" i="1"/>
  <c r="BL131" i="1"/>
  <c r="BK127" i="1"/>
  <c r="BL127" i="1"/>
  <c r="BK123" i="1"/>
  <c r="BL123" i="1"/>
  <c r="BK119" i="1"/>
  <c r="BL119" i="1"/>
  <c r="BL114" i="1"/>
  <c r="BK114" i="1"/>
  <c r="BL110" i="1"/>
  <c r="BK110" i="1"/>
  <c r="BL106" i="1"/>
  <c r="BK106" i="1"/>
  <c r="BL102" i="1"/>
  <c r="BK102" i="1"/>
  <c r="BL98" i="1"/>
  <c r="BK98" i="1"/>
  <c r="BK93" i="1"/>
  <c r="BL93" i="1"/>
  <c r="BK89" i="1"/>
  <c r="BL89" i="1"/>
  <c r="BL84" i="1"/>
  <c r="BK84" i="1"/>
  <c r="BL80" i="1"/>
  <c r="BK80" i="1"/>
  <c r="BK75" i="1"/>
  <c r="BL75" i="1"/>
  <c r="BK71" i="1"/>
  <c r="BL71" i="1"/>
  <c r="BK67" i="1"/>
  <c r="BL67" i="1"/>
  <c r="BK61" i="1"/>
  <c r="BL61" i="1"/>
  <c r="BK57" i="1"/>
  <c r="BL57" i="1"/>
  <c r="BK53" i="1"/>
  <c r="BL53" i="1"/>
  <c r="BK49" i="1"/>
  <c r="BL49" i="1"/>
  <c r="BK45" i="1"/>
  <c r="BL45" i="1"/>
  <c r="BK41" i="1"/>
  <c r="BL41" i="1"/>
  <c r="BK37" i="1"/>
  <c r="BL37" i="1"/>
  <c r="BK33" i="1"/>
  <c r="BL33" i="1"/>
  <c r="BK29" i="1"/>
  <c r="BL29" i="1"/>
  <c r="BL24" i="1"/>
  <c r="BK24" i="1"/>
  <c r="BL20" i="1"/>
  <c r="BK20" i="1"/>
  <c r="BL16" i="1"/>
  <c r="BK16" i="1"/>
  <c r="BL12" i="1"/>
  <c r="BK12" i="1"/>
  <c r="BK595" i="1"/>
  <c r="BL595" i="1"/>
  <c r="BK586" i="1"/>
  <c r="BL586" i="1"/>
  <c r="BK576" i="1"/>
  <c r="BL576" i="1"/>
  <c r="BK570" i="1"/>
  <c r="BL570" i="1"/>
  <c r="BK564" i="1"/>
  <c r="BL564" i="1"/>
  <c r="BK554" i="1"/>
  <c r="BL554" i="1"/>
  <c r="BK535" i="1"/>
  <c r="BL535" i="1"/>
  <c r="BK531" i="1"/>
  <c r="BL531" i="1"/>
  <c r="BK513" i="1"/>
  <c r="BL513" i="1"/>
  <c r="BK509" i="1"/>
  <c r="BL509" i="1"/>
  <c r="BK504" i="1"/>
  <c r="BL504" i="1"/>
  <c r="BL500" i="1"/>
  <c r="BK500" i="1"/>
  <c r="BL496" i="1"/>
  <c r="BK496" i="1"/>
  <c r="BK491" i="1"/>
  <c r="BL491" i="1"/>
  <c r="BK487" i="1"/>
  <c r="BL487" i="1"/>
  <c r="BL470" i="1"/>
  <c r="BK470" i="1"/>
  <c r="BK464" i="1"/>
  <c r="BL464" i="1"/>
  <c r="BK458" i="1"/>
  <c r="BL458" i="1"/>
  <c r="BK454" i="1"/>
  <c r="BL454" i="1"/>
  <c r="BK446" i="1"/>
  <c r="BL446" i="1"/>
  <c r="BK442" i="1"/>
  <c r="BL442" i="1"/>
  <c r="BK437" i="1"/>
  <c r="BL437" i="1"/>
  <c r="BK431" i="1"/>
  <c r="BL431" i="1"/>
  <c r="BK422" i="1"/>
  <c r="BL422" i="1"/>
  <c r="BL408" i="1"/>
  <c r="BK408" i="1"/>
  <c r="BK401" i="1"/>
  <c r="BL401" i="1"/>
  <c r="BK395" i="1"/>
  <c r="BL395" i="1"/>
  <c r="BK390" i="1"/>
  <c r="BL390" i="1"/>
  <c r="BK381" i="1"/>
  <c r="BL381" i="1"/>
  <c r="BL367" i="1"/>
  <c r="BK367" i="1"/>
  <c r="BL353" i="1"/>
  <c r="BK353" i="1"/>
  <c r="BL344" i="1"/>
  <c r="BK344" i="1"/>
  <c r="BL340" i="1"/>
  <c r="BK340" i="1"/>
  <c r="BK335" i="1"/>
  <c r="BL335" i="1"/>
  <c r="BK331" i="1"/>
  <c r="BL331" i="1"/>
  <c r="BK327" i="1"/>
  <c r="BL327" i="1"/>
  <c r="BL318" i="1"/>
  <c r="BK318" i="1"/>
  <c r="BL312" i="1"/>
  <c r="BK312" i="1"/>
  <c r="BK307" i="1"/>
  <c r="BL307" i="1"/>
  <c r="BK275" i="1"/>
  <c r="BL275" i="1"/>
  <c r="BK267" i="1"/>
  <c r="BL267" i="1"/>
  <c r="BL254" i="1"/>
  <c r="BK254" i="1"/>
  <c r="BL242" i="1"/>
  <c r="BK242" i="1"/>
  <c r="BL238" i="1"/>
  <c r="BK238" i="1"/>
  <c r="BL234" i="1"/>
  <c r="BK234" i="1"/>
  <c r="BL226" i="1"/>
  <c r="BK226" i="1"/>
  <c r="BL222" i="1"/>
  <c r="BK222" i="1"/>
  <c r="BL218" i="1"/>
  <c r="BK218" i="1"/>
  <c r="BK213" i="1"/>
  <c r="BL213" i="1"/>
  <c r="BL206" i="1"/>
  <c r="BK206" i="1"/>
  <c r="BK202" i="1"/>
  <c r="BL202" i="1"/>
  <c r="BK198" i="1"/>
  <c r="BL198" i="1"/>
  <c r="BK191" i="1"/>
  <c r="BL191" i="1"/>
  <c r="BK187" i="1"/>
  <c r="BL187" i="1"/>
  <c r="BK183" i="1"/>
  <c r="BL183" i="1"/>
  <c r="BK179" i="1"/>
  <c r="BL179" i="1"/>
  <c r="BK175" i="1"/>
  <c r="BL175" i="1"/>
  <c r="BL170" i="1"/>
  <c r="BK170" i="1"/>
  <c r="BK166" i="1"/>
  <c r="BL166" i="1"/>
  <c r="BK155" i="1"/>
  <c r="BL155" i="1"/>
  <c r="BK151" i="1"/>
  <c r="BL151" i="1"/>
  <c r="BK147" i="1"/>
  <c r="BL147" i="1"/>
  <c r="BK139" i="1"/>
  <c r="BL139" i="1"/>
  <c r="BL134" i="1"/>
  <c r="BK134" i="1"/>
  <c r="BL130" i="1"/>
  <c r="BK130" i="1"/>
  <c r="BL126" i="1"/>
  <c r="BK126" i="1"/>
  <c r="BL122" i="1"/>
  <c r="BK122" i="1"/>
  <c r="BK117" i="1"/>
  <c r="BL117" i="1"/>
  <c r="BK113" i="1"/>
  <c r="BL113" i="1"/>
  <c r="BK109" i="1"/>
  <c r="BL109" i="1"/>
  <c r="BK105" i="1"/>
  <c r="BL105" i="1"/>
  <c r="BK101" i="1"/>
  <c r="BL101" i="1"/>
  <c r="BK97" i="1"/>
  <c r="BL97" i="1"/>
  <c r="BL92" i="1"/>
  <c r="BK92" i="1"/>
  <c r="BK87" i="1"/>
  <c r="BL87" i="1"/>
  <c r="BK83" i="1"/>
  <c r="BL83" i="1"/>
  <c r="BK79" i="1"/>
  <c r="BL79" i="1"/>
  <c r="BL74" i="1"/>
  <c r="BK74" i="1"/>
  <c r="BL70" i="1"/>
  <c r="BK70" i="1"/>
  <c r="BL66" i="1"/>
  <c r="BK66" i="1"/>
  <c r="BL60" i="1"/>
  <c r="BK60" i="1"/>
  <c r="BL56" i="1"/>
  <c r="BK56" i="1"/>
  <c r="BL52" i="1"/>
  <c r="BK52" i="1"/>
  <c r="BL48" i="1"/>
  <c r="BK48" i="1"/>
  <c r="BL44" i="1"/>
  <c r="BK44" i="1"/>
  <c r="BL40" i="1"/>
  <c r="BK40" i="1"/>
  <c r="BL36" i="1"/>
  <c r="BK36" i="1"/>
  <c r="BL32" i="1"/>
  <c r="BK32" i="1"/>
  <c r="BL28" i="1"/>
  <c r="BK28" i="1"/>
  <c r="BK23" i="1"/>
  <c r="BL23" i="1"/>
  <c r="BK19" i="1"/>
  <c r="BL19" i="1"/>
  <c r="BK15" i="1"/>
  <c r="BL15" i="1"/>
  <c r="BK594" i="1"/>
  <c r="BL594" i="1"/>
  <c r="BK583" i="1"/>
  <c r="BL583" i="1"/>
  <c r="BK574" i="1"/>
  <c r="BL574" i="1"/>
  <c r="BK568" i="1"/>
  <c r="BL568" i="1"/>
  <c r="BK562" i="1"/>
  <c r="BL562" i="1"/>
  <c r="BK553" i="1"/>
  <c r="BL553" i="1"/>
  <c r="BK534" i="1"/>
  <c r="BL534" i="1"/>
  <c r="BK530" i="1"/>
  <c r="BL530" i="1"/>
  <c r="BK512" i="1"/>
  <c r="BL512" i="1"/>
  <c r="BK507" i="1"/>
  <c r="BL507" i="1"/>
  <c r="BK503" i="1"/>
  <c r="BL503" i="1"/>
  <c r="BK499" i="1"/>
  <c r="BL499" i="1"/>
  <c r="BK495" i="1"/>
  <c r="BL495" i="1"/>
  <c r="BK490" i="1"/>
  <c r="BL490" i="1"/>
  <c r="BK486" i="1"/>
  <c r="BL486" i="1"/>
  <c r="BK469" i="1"/>
  <c r="BL469" i="1"/>
  <c r="BK463" i="1"/>
  <c r="BL463" i="1"/>
  <c r="BK457" i="1"/>
  <c r="BL457" i="1"/>
  <c r="BK452" i="1"/>
  <c r="BL452" i="1"/>
  <c r="BK445" i="1"/>
  <c r="BL445" i="1"/>
  <c r="BK441" i="1"/>
  <c r="BL441" i="1"/>
  <c r="BK436" i="1"/>
  <c r="BL436" i="1"/>
  <c r="BK430" i="1"/>
  <c r="BL430" i="1"/>
  <c r="BK421" i="1"/>
  <c r="BL421" i="1"/>
  <c r="BK407" i="1"/>
  <c r="BL407" i="1"/>
  <c r="BK400" i="1"/>
  <c r="BL400" i="1"/>
  <c r="BK394" i="1"/>
  <c r="BL394" i="1"/>
  <c r="BK389" i="1"/>
  <c r="BL389" i="1"/>
  <c r="BK371" i="1"/>
  <c r="BL371" i="1"/>
  <c r="BL366" i="1"/>
  <c r="BK366" i="1"/>
  <c r="BL347" i="1"/>
  <c r="BK347" i="1"/>
  <c r="BK343" i="1"/>
  <c r="BL343" i="1"/>
  <c r="BL339" i="1"/>
  <c r="BK339" i="1"/>
  <c r="BL334" i="1"/>
  <c r="BK334" i="1"/>
  <c r="BL330" i="1"/>
  <c r="BK330" i="1"/>
  <c r="BK325" i="1"/>
  <c r="BL325" i="1"/>
  <c r="BK317" i="1"/>
  <c r="BL317" i="1"/>
  <c r="BL310" i="1"/>
  <c r="BK310" i="1"/>
  <c r="BK301" i="1"/>
  <c r="BL301" i="1"/>
  <c r="BK273" i="1"/>
  <c r="BL273" i="1"/>
  <c r="BL266" i="1"/>
  <c r="BK266" i="1"/>
  <c r="BL250" i="1"/>
  <c r="BK250" i="1"/>
  <c r="BK241" i="1"/>
  <c r="BL241" i="1"/>
  <c r="BK237" i="1"/>
  <c r="BL237" i="1"/>
  <c r="BK233" i="1"/>
  <c r="BL233" i="1"/>
  <c r="BK225" i="1"/>
  <c r="BL225" i="1"/>
  <c r="BK221" i="1"/>
  <c r="BL221" i="1"/>
  <c r="BK217" i="1"/>
  <c r="BL217" i="1"/>
  <c r="BL210" i="1"/>
  <c r="BK210" i="1"/>
  <c r="BK205" i="1"/>
  <c r="BL205" i="1"/>
  <c r="BK201" i="1"/>
  <c r="BL201" i="1"/>
  <c r="BK197" i="1"/>
  <c r="BL197" i="1"/>
  <c r="BK190" i="1"/>
  <c r="BL190" i="1"/>
  <c r="BL186" i="1"/>
  <c r="BK186" i="1"/>
  <c r="BK182" i="1"/>
  <c r="BL182" i="1"/>
  <c r="BL178" i="1"/>
  <c r="BK178" i="1"/>
  <c r="BK173" i="1"/>
  <c r="BL173" i="1"/>
  <c r="BK169" i="1"/>
  <c r="BL169" i="1"/>
  <c r="BL158" i="1"/>
  <c r="BK158" i="1"/>
  <c r="BL154" i="1"/>
  <c r="BK154" i="1"/>
  <c r="BL150" i="1"/>
  <c r="BK150" i="1"/>
  <c r="BL146" i="1"/>
  <c r="BK146" i="1"/>
  <c r="BL138" i="1"/>
  <c r="BK138" i="1"/>
  <c r="BK133" i="1"/>
  <c r="BL133" i="1"/>
  <c r="BK129" i="1"/>
  <c r="BL129" i="1"/>
  <c r="BK125" i="1"/>
  <c r="BL125" i="1"/>
  <c r="BK121" i="1"/>
  <c r="BL121" i="1"/>
  <c r="BL116" i="1"/>
  <c r="BK116" i="1"/>
  <c r="BL112" i="1"/>
  <c r="BK112" i="1"/>
  <c r="BL108" i="1"/>
  <c r="BK108" i="1"/>
  <c r="BL104" i="1"/>
  <c r="BK104" i="1"/>
  <c r="BL100" i="1"/>
  <c r="BK100" i="1"/>
  <c r="BL96" i="1"/>
  <c r="BK96" i="1"/>
  <c r="BK91" i="1"/>
  <c r="BL91" i="1"/>
  <c r="BL86" i="1"/>
  <c r="BK86" i="1"/>
  <c r="BL82" i="1"/>
  <c r="BK82" i="1"/>
  <c r="BK77" i="1"/>
  <c r="BL77" i="1"/>
  <c r="BK73" i="1"/>
  <c r="BL73" i="1"/>
  <c r="BK69" i="1"/>
  <c r="BL69" i="1"/>
  <c r="BL64" i="1"/>
  <c r="BK64" i="1"/>
  <c r="BK59" i="1"/>
  <c r="BL59" i="1"/>
  <c r="BK55" i="1"/>
  <c r="BL55" i="1"/>
  <c r="BK51" i="1"/>
  <c r="BL51" i="1"/>
  <c r="BK47" i="1"/>
  <c r="BL47" i="1"/>
  <c r="BK43" i="1"/>
  <c r="BL43" i="1"/>
  <c r="BK39" i="1"/>
  <c r="BL39" i="1"/>
  <c r="BK35" i="1"/>
  <c r="BL35" i="1"/>
  <c r="BK31" i="1"/>
  <c r="BL31" i="1"/>
  <c r="BK27" i="1"/>
  <c r="BL27" i="1"/>
  <c r="BL22" i="1"/>
  <c r="BK22" i="1"/>
  <c r="BL18" i="1"/>
  <c r="BK18" i="1"/>
  <c r="BL14" i="1"/>
  <c r="BK14" i="1"/>
  <c r="BK597" i="1"/>
  <c r="BL597" i="1"/>
  <c r="BK593" i="1"/>
  <c r="BL593" i="1"/>
  <c r="BK580" i="1"/>
  <c r="BL580" i="1"/>
  <c r="BK572" i="1"/>
  <c r="BL572" i="1"/>
  <c r="BK566" i="1"/>
  <c r="BL566" i="1"/>
  <c r="BK558" i="1"/>
  <c r="BL558" i="1"/>
  <c r="BK537" i="1"/>
  <c r="BL537" i="1"/>
  <c r="BK533" i="1"/>
  <c r="BL533" i="1"/>
  <c r="BK529" i="1"/>
  <c r="BL529" i="1"/>
  <c r="BK511" i="1"/>
  <c r="BL511" i="1"/>
  <c r="BK506" i="1"/>
  <c r="BL506" i="1"/>
  <c r="BK502" i="1"/>
  <c r="BL502" i="1"/>
  <c r="BK498" i="1"/>
  <c r="BL498" i="1"/>
  <c r="BK493" i="1"/>
  <c r="BL493" i="1"/>
  <c r="BK489" i="1"/>
  <c r="BL489" i="1"/>
  <c r="BK485" i="1"/>
  <c r="BL485" i="1"/>
  <c r="BK468" i="1"/>
  <c r="BL468" i="1"/>
  <c r="BK461" i="1"/>
  <c r="BL461" i="1"/>
  <c r="BL456" i="1"/>
  <c r="BK456" i="1"/>
  <c r="BK451" i="1"/>
  <c r="BL451" i="1"/>
  <c r="BL444" i="1"/>
  <c r="BK444" i="1"/>
  <c r="BL440" i="1"/>
  <c r="BK440" i="1"/>
  <c r="BK433" i="1"/>
  <c r="BL433" i="1"/>
  <c r="BK429" i="1"/>
  <c r="BL429" i="1"/>
  <c r="BK415" i="1"/>
  <c r="BL415" i="1"/>
  <c r="BK405" i="1"/>
  <c r="BL405" i="1"/>
  <c r="BK397" i="1"/>
  <c r="BL397" i="1"/>
  <c r="BK393" i="1"/>
  <c r="BL393" i="1"/>
  <c r="BL388" i="1"/>
  <c r="BK388" i="1"/>
  <c r="BL370" i="1"/>
  <c r="BK370" i="1"/>
  <c r="BL363" i="1"/>
  <c r="BK363" i="1"/>
  <c r="BL346" i="1"/>
  <c r="BK346" i="1"/>
  <c r="BL342" i="1"/>
  <c r="BK342" i="1"/>
  <c r="BL338" i="1"/>
  <c r="BK338" i="1"/>
  <c r="BK333" i="1"/>
  <c r="BL333" i="1"/>
  <c r="BL329" i="1"/>
  <c r="BK329" i="1"/>
  <c r="BK323" i="1"/>
  <c r="BL323" i="1"/>
  <c r="BL316" i="1"/>
  <c r="BK316" i="1"/>
  <c r="BK309" i="1"/>
  <c r="BL309" i="1"/>
  <c r="BL300" i="1"/>
  <c r="BK300" i="1"/>
  <c r="BL270" i="1"/>
  <c r="BK270" i="1"/>
  <c r="BK265" i="1"/>
  <c r="BL265" i="1"/>
  <c r="BK249" i="1"/>
  <c r="BL249" i="1"/>
  <c r="BL240" i="1"/>
  <c r="BK240" i="1"/>
  <c r="BL236" i="1"/>
  <c r="BK236" i="1"/>
  <c r="BK231" i="1"/>
  <c r="BL231" i="1"/>
  <c r="BL224" i="1"/>
  <c r="BK224" i="1"/>
  <c r="BL220" i="1"/>
  <c r="BK220" i="1"/>
  <c r="BL216" i="1"/>
  <c r="BK216" i="1"/>
  <c r="BL208" i="1"/>
  <c r="BK208" i="1"/>
  <c r="BL204" i="1"/>
  <c r="BK204" i="1"/>
  <c r="BK200" i="1"/>
  <c r="BL200" i="1"/>
  <c r="BL196" i="1"/>
  <c r="BK196" i="1"/>
  <c r="BK189" i="1"/>
  <c r="BL189" i="1"/>
  <c r="BK185" i="1"/>
  <c r="BL185" i="1"/>
  <c r="BK181" i="1"/>
  <c r="BL181" i="1"/>
  <c r="BK177" i="1"/>
  <c r="BL177" i="1"/>
  <c r="BL172" i="1"/>
  <c r="BK172" i="1"/>
  <c r="BK168" i="1"/>
  <c r="BL168" i="1"/>
  <c r="BK157" i="1"/>
  <c r="BL157" i="1"/>
  <c r="BK153" i="1"/>
  <c r="BL153" i="1"/>
  <c r="BK149" i="1"/>
  <c r="BL149" i="1"/>
  <c r="BK145" i="1"/>
  <c r="BL145" i="1"/>
  <c r="BK137" i="1"/>
  <c r="BL137" i="1"/>
  <c r="BL132" i="1"/>
  <c r="BK132" i="1"/>
  <c r="BL128" i="1"/>
  <c r="BK128" i="1"/>
  <c r="BL124" i="1"/>
  <c r="BK124" i="1"/>
  <c r="BL120" i="1"/>
  <c r="BK120" i="1"/>
  <c r="BK115" i="1"/>
  <c r="BL115" i="1"/>
  <c r="BK111" i="1"/>
  <c r="BL111" i="1"/>
  <c r="BK107" i="1"/>
  <c r="BL107" i="1"/>
  <c r="BK103" i="1"/>
  <c r="BL103" i="1"/>
  <c r="BK99" i="1"/>
  <c r="BL99" i="1"/>
  <c r="BL94" i="1"/>
  <c r="BK94" i="1"/>
  <c r="BL90" i="1"/>
  <c r="BK90" i="1"/>
  <c r="BK85" i="1"/>
  <c r="BL85" i="1"/>
  <c r="BK81" i="1"/>
  <c r="BL81" i="1"/>
  <c r="BL76" i="1"/>
  <c r="BK76" i="1"/>
  <c r="BL72" i="1"/>
  <c r="BK72" i="1"/>
  <c r="BL68" i="1"/>
  <c r="BK68" i="1"/>
  <c r="BK63" i="1"/>
  <c r="BL63" i="1"/>
  <c r="BL58" i="1"/>
  <c r="BK58" i="1"/>
  <c r="BL54" i="1"/>
  <c r="BK54" i="1"/>
  <c r="BL50" i="1"/>
  <c r="BK50" i="1"/>
  <c r="BL46" i="1"/>
  <c r="BK46" i="1"/>
  <c r="BL42" i="1"/>
  <c r="BK42" i="1"/>
  <c r="BL38" i="1"/>
  <c r="BK38" i="1"/>
  <c r="BL34" i="1"/>
  <c r="BK34" i="1"/>
  <c r="BL30" i="1"/>
  <c r="BK30" i="1"/>
  <c r="BL26" i="1"/>
  <c r="BK26" i="1"/>
  <c r="BK21" i="1"/>
  <c r="BL21" i="1"/>
  <c r="BK17" i="1"/>
  <c r="BL17" i="1"/>
  <c r="BK13" i="1"/>
  <c r="BL13" i="1"/>
  <c r="AZ595" i="1"/>
  <c r="BA595" i="1"/>
  <c r="AZ580" i="1"/>
  <c r="BA580" i="1"/>
  <c r="AZ572" i="1"/>
  <c r="BA572" i="1"/>
  <c r="AZ566" i="1"/>
  <c r="BA566" i="1"/>
  <c r="AZ558" i="1"/>
  <c r="BA558" i="1"/>
  <c r="AZ537" i="1"/>
  <c r="BA537" i="1"/>
  <c r="AZ532" i="1"/>
  <c r="BA532" i="1"/>
  <c r="AZ492" i="1"/>
  <c r="BA492" i="1"/>
  <c r="AZ488" i="1"/>
  <c r="BA488" i="1"/>
  <c r="AZ474" i="1"/>
  <c r="BA474" i="1"/>
  <c r="AZ466" i="1"/>
  <c r="BA466" i="1"/>
  <c r="AZ457" i="1"/>
  <c r="BA457" i="1"/>
  <c r="AZ452" i="1"/>
  <c r="BA452" i="1"/>
  <c r="AZ444" i="1"/>
  <c r="BA444" i="1"/>
  <c r="BA438" i="1"/>
  <c r="AZ438" i="1"/>
  <c r="AZ432" i="1"/>
  <c r="BA432" i="1"/>
  <c r="BA423" i="1"/>
  <c r="AZ423" i="1"/>
  <c r="BA413" i="1"/>
  <c r="AZ413" i="1"/>
  <c r="AZ402" i="1"/>
  <c r="BA402" i="1"/>
  <c r="BA389" i="1"/>
  <c r="AZ389" i="1"/>
  <c r="BA371" i="1"/>
  <c r="AZ371" i="1"/>
  <c r="BA355" i="1"/>
  <c r="AZ355" i="1"/>
  <c r="BA335" i="1"/>
  <c r="AZ335" i="1"/>
  <c r="BA331" i="1"/>
  <c r="AZ331" i="1"/>
  <c r="BA327" i="1"/>
  <c r="AZ327" i="1"/>
  <c r="AZ318" i="1"/>
  <c r="BA318" i="1"/>
  <c r="AZ312" i="1"/>
  <c r="BA312" i="1"/>
  <c r="BA307" i="1"/>
  <c r="AZ307" i="1"/>
  <c r="BA273" i="1"/>
  <c r="AZ273" i="1"/>
  <c r="AZ266" i="1"/>
  <c r="BA266" i="1"/>
  <c r="AZ250" i="1"/>
  <c r="BA250" i="1"/>
  <c r="BA241" i="1"/>
  <c r="AZ241" i="1"/>
  <c r="BA237" i="1"/>
  <c r="AZ237" i="1"/>
  <c r="BA233" i="1"/>
  <c r="AZ233" i="1"/>
  <c r="BA225" i="1"/>
  <c r="AZ225" i="1"/>
  <c r="BA221" i="1"/>
  <c r="AZ221" i="1"/>
  <c r="BA217" i="1"/>
  <c r="AZ217" i="1"/>
  <c r="AZ210" i="1"/>
  <c r="BA210" i="1"/>
  <c r="BA205" i="1"/>
  <c r="AZ205" i="1"/>
  <c r="AZ201" i="1"/>
  <c r="BA201" i="1"/>
  <c r="AZ190" i="1"/>
  <c r="BA190" i="1"/>
  <c r="AZ186" i="1"/>
  <c r="BA186" i="1"/>
  <c r="AZ182" i="1"/>
  <c r="BA182" i="1"/>
  <c r="AZ173" i="1"/>
  <c r="BA173" i="1"/>
  <c r="AZ169" i="1"/>
  <c r="BA169" i="1"/>
  <c r="AZ158" i="1"/>
  <c r="BA158" i="1"/>
  <c r="AZ154" i="1"/>
  <c r="BA154" i="1"/>
  <c r="AZ150" i="1"/>
  <c r="BA150" i="1"/>
  <c r="AZ146" i="1"/>
  <c r="BA146" i="1"/>
  <c r="AZ138" i="1"/>
  <c r="BA138" i="1"/>
  <c r="BA133" i="1"/>
  <c r="AZ133" i="1"/>
  <c r="AZ129" i="1"/>
  <c r="BA129" i="1"/>
  <c r="BA125" i="1"/>
  <c r="AZ125" i="1"/>
  <c r="AZ121" i="1"/>
  <c r="BA121" i="1"/>
  <c r="AZ116" i="1"/>
  <c r="BA116" i="1"/>
  <c r="AZ112" i="1"/>
  <c r="BA112" i="1"/>
  <c r="AZ108" i="1"/>
  <c r="BA108" i="1"/>
  <c r="AZ104" i="1"/>
  <c r="BA104" i="1"/>
  <c r="AZ100" i="1"/>
  <c r="BA100" i="1"/>
  <c r="AZ96" i="1"/>
  <c r="BA96" i="1"/>
  <c r="BA91" i="1"/>
  <c r="AZ91" i="1"/>
  <c r="AZ86" i="1"/>
  <c r="BA86" i="1"/>
  <c r="AZ82" i="1"/>
  <c r="BA82" i="1"/>
  <c r="AZ77" i="1"/>
  <c r="BA77" i="1"/>
  <c r="AZ73" i="1"/>
  <c r="BA73" i="1"/>
  <c r="AZ69" i="1"/>
  <c r="BA69" i="1"/>
  <c r="AZ64" i="1"/>
  <c r="BA64" i="1"/>
  <c r="AZ59" i="1"/>
  <c r="BA59" i="1"/>
  <c r="AZ55" i="1"/>
  <c r="BA55" i="1"/>
  <c r="AZ51" i="1"/>
  <c r="BA51" i="1"/>
  <c r="AZ47" i="1"/>
  <c r="BA47" i="1"/>
  <c r="AZ43" i="1"/>
  <c r="BA43" i="1"/>
  <c r="AZ39" i="1"/>
  <c r="BA39" i="1"/>
  <c r="AZ35" i="1"/>
  <c r="BA35" i="1"/>
  <c r="AZ31" i="1"/>
  <c r="BA31" i="1"/>
  <c r="AZ27" i="1"/>
  <c r="BA27" i="1"/>
  <c r="AZ22" i="1"/>
  <c r="BA22" i="1"/>
  <c r="AZ18" i="1"/>
  <c r="BA18" i="1"/>
  <c r="AZ14" i="1"/>
  <c r="BA14" i="1"/>
  <c r="AZ594" i="1"/>
  <c r="BA594" i="1"/>
  <c r="AZ579" i="1"/>
  <c r="BA579" i="1"/>
  <c r="AZ571" i="1"/>
  <c r="BA571" i="1"/>
  <c r="AZ565" i="1"/>
  <c r="BA565" i="1"/>
  <c r="AZ556" i="1"/>
  <c r="BA556" i="1"/>
  <c r="AZ535" i="1"/>
  <c r="BA535" i="1"/>
  <c r="AZ531" i="1"/>
  <c r="BA531" i="1"/>
  <c r="AZ491" i="1"/>
  <c r="BA491" i="1"/>
  <c r="AZ487" i="1"/>
  <c r="BA487" i="1"/>
  <c r="AZ470" i="1"/>
  <c r="BA470" i="1"/>
  <c r="AZ464" i="1"/>
  <c r="BA464" i="1"/>
  <c r="AZ456" i="1"/>
  <c r="BA456" i="1"/>
  <c r="AZ451" i="1"/>
  <c r="BA451" i="1"/>
  <c r="AZ443" i="1"/>
  <c r="BA443" i="1"/>
  <c r="BA437" i="1"/>
  <c r="AZ437" i="1"/>
  <c r="BA431" i="1"/>
  <c r="AZ431" i="1"/>
  <c r="AZ422" i="1"/>
  <c r="BA422" i="1"/>
  <c r="BA408" i="1"/>
  <c r="AZ408" i="1"/>
  <c r="BA393" i="1"/>
  <c r="AZ393" i="1"/>
  <c r="AZ388" i="1"/>
  <c r="BA388" i="1"/>
  <c r="BA361" i="1"/>
  <c r="AZ361" i="1"/>
  <c r="BA351" i="1"/>
  <c r="AZ351" i="1"/>
  <c r="AZ334" i="1"/>
  <c r="BA334" i="1"/>
  <c r="AZ330" i="1"/>
  <c r="BA330" i="1"/>
  <c r="BA325" i="1"/>
  <c r="AZ325" i="1"/>
  <c r="BA317" i="1"/>
  <c r="AZ317" i="1"/>
  <c r="AZ310" i="1"/>
  <c r="BA310" i="1"/>
  <c r="BA301" i="1"/>
  <c r="AZ301" i="1"/>
  <c r="AZ270" i="1"/>
  <c r="BA270" i="1"/>
  <c r="BA265" i="1"/>
  <c r="AZ265" i="1"/>
  <c r="BA249" i="1"/>
  <c r="AZ249" i="1"/>
  <c r="AZ240" i="1"/>
  <c r="BA240" i="1"/>
  <c r="AZ236" i="1"/>
  <c r="BA236" i="1"/>
  <c r="BA231" i="1"/>
  <c r="AZ231" i="1"/>
  <c r="AZ224" i="1"/>
  <c r="BA224" i="1"/>
  <c r="AZ220" i="1"/>
  <c r="BA220" i="1"/>
  <c r="AZ216" i="1"/>
  <c r="BA216" i="1"/>
  <c r="AZ208" i="1"/>
  <c r="BA208" i="1"/>
  <c r="AZ204" i="1"/>
  <c r="BA204" i="1"/>
  <c r="AZ198" i="1"/>
  <c r="BA198" i="1"/>
  <c r="BA189" i="1"/>
  <c r="AZ189" i="1"/>
  <c r="AZ185" i="1"/>
  <c r="BA185" i="1"/>
  <c r="BA181" i="1"/>
  <c r="AZ181" i="1"/>
  <c r="AZ172" i="1"/>
  <c r="BA172" i="1"/>
  <c r="AZ168" i="1"/>
  <c r="BA168" i="1"/>
  <c r="AZ157" i="1"/>
  <c r="BA157" i="1"/>
  <c r="BA153" i="1"/>
  <c r="AZ153" i="1"/>
  <c r="AZ149" i="1"/>
  <c r="BA149" i="1"/>
  <c r="BA145" i="1"/>
  <c r="AZ145" i="1"/>
  <c r="AZ137" i="1"/>
  <c r="BA137" i="1"/>
  <c r="AZ132" i="1"/>
  <c r="BA132" i="1"/>
  <c r="AZ128" i="1"/>
  <c r="BA128" i="1"/>
  <c r="AZ124" i="1"/>
  <c r="BA124" i="1"/>
  <c r="AZ120" i="1"/>
  <c r="BA120" i="1"/>
  <c r="BA115" i="1"/>
  <c r="AZ115" i="1"/>
  <c r="AZ111" i="1"/>
  <c r="BA111" i="1"/>
  <c r="BA107" i="1"/>
  <c r="AZ107" i="1"/>
  <c r="AZ103" i="1"/>
  <c r="BA103" i="1"/>
  <c r="BA99" i="1"/>
  <c r="AZ99" i="1"/>
  <c r="AZ94" i="1"/>
  <c r="BA94" i="1"/>
  <c r="AZ90" i="1"/>
  <c r="BA90" i="1"/>
  <c r="AZ85" i="1"/>
  <c r="BA85" i="1"/>
  <c r="AZ81" i="1"/>
  <c r="BA81" i="1"/>
  <c r="AZ76" i="1"/>
  <c r="BA76" i="1"/>
  <c r="AZ72" i="1"/>
  <c r="BA72" i="1"/>
  <c r="AZ68" i="1"/>
  <c r="BA68" i="1"/>
  <c r="AZ63" i="1"/>
  <c r="BA63" i="1"/>
  <c r="AZ58" i="1"/>
  <c r="BA58" i="1"/>
  <c r="AZ54" i="1"/>
  <c r="BA54" i="1"/>
  <c r="AZ50" i="1"/>
  <c r="BA50" i="1"/>
  <c r="AZ46" i="1"/>
  <c r="BA46" i="1"/>
  <c r="AZ42" i="1"/>
  <c r="BA42" i="1"/>
  <c r="AZ38" i="1"/>
  <c r="BA38" i="1"/>
  <c r="AZ34" i="1"/>
  <c r="BA34" i="1"/>
  <c r="AZ30" i="1"/>
  <c r="BA30" i="1"/>
  <c r="AZ26" i="1"/>
  <c r="BA26" i="1"/>
  <c r="AZ21" i="1"/>
  <c r="BA21" i="1"/>
  <c r="AZ17" i="1"/>
  <c r="BA17" i="1"/>
  <c r="AZ13" i="1"/>
  <c r="BA13" i="1"/>
  <c r="AZ597" i="1"/>
  <c r="BA597" i="1"/>
  <c r="AZ586" i="1"/>
  <c r="BA586" i="1"/>
  <c r="AZ576" i="1"/>
  <c r="BA576" i="1"/>
  <c r="AZ570" i="1"/>
  <c r="BA570" i="1"/>
  <c r="AZ564" i="1"/>
  <c r="BA564" i="1"/>
  <c r="AZ554" i="1"/>
  <c r="BA554" i="1"/>
  <c r="AZ534" i="1"/>
  <c r="BA534" i="1"/>
  <c r="AZ530" i="1"/>
  <c r="BA530" i="1"/>
  <c r="AZ490" i="1"/>
  <c r="BA490" i="1"/>
  <c r="AZ486" i="1"/>
  <c r="BA486" i="1"/>
  <c r="AZ469" i="1"/>
  <c r="BA469" i="1"/>
  <c r="AZ463" i="1"/>
  <c r="BA463" i="1"/>
  <c r="AZ455" i="1"/>
  <c r="BA455" i="1"/>
  <c r="AZ446" i="1"/>
  <c r="BA446" i="1"/>
  <c r="AZ442" i="1"/>
  <c r="BA442" i="1"/>
  <c r="AZ436" i="1"/>
  <c r="BA436" i="1"/>
  <c r="AZ430" i="1"/>
  <c r="BA430" i="1"/>
  <c r="BA421" i="1"/>
  <c r="AZ421" i="1"/>
  <c r="BA407" i="1"/>
  <c r="AZ407" i="1"/>
  <c r="BA391" i="1"/>
  <c r="AZ391" i="1"/>
  <c r="BA387" i="1"/>
  <c r="AZ387" i="1"/>
  <c r="BA359" i="1"/>
  <c r="AZ359" i="1"/>
  <c r="BA343" i="1"/>
  <c r="AZ343" i="1"/>
  <c r="BA333" i="1"/>
  <c r="AZ333" i="1"/>
  <c r="BA329" i="1"/>
  <c r="AZ329" i="1"/>
  <c r="BA323" i="1"/>
  <c r="AZ323" i="1"/>
  <c r="AZ316" i="1"/>
  <c r="BA316" i="1"/>
  <c r="BA309" i="1"/>
  <c r="AZ309" i="1"/>
  <c r="AZ300" i="1"/>
  <c r="BA300" i="1"/>
  <c r="AZ268" i="1"/>
  <c r="BA268" i="1"/>
  <c r="BA255" i="1"/>
  <c r="AZ255" i="1"/>
  <c r="AZ248" i="1"/>
  <c r="BA248" i="1"/>
  <c r="BA239" i="1"/>
  <c r="AZ239" i="1"/>
  <c r="BA235" i="1"/>
  <c r="AZ235" i="1"/>
  <c r="BA227" i="1"/>
  <c r="AZ227" i="1"/>
  <c r="BA223" i="1"/>
  <c r="AZ223" i="1"/>
  <c r="BA219" i="1"/>
  <c r="AZ219" i="1"/>
  <c r="AZ215" i="1"/>
  <c r="BA215" i="1"/>
  <c r="AZ207" i="1"/>
  <c r="BA207" i="1"/>
  <c r="AZ203" i="1"/>
  <c r="BA203" i="1"/>
  <c r="AZ195" i="1"/>
  <c r="BA195" i="1"/>
  <c r="AZ188" i="1"/>
  <c r="BA188" i="1"/>
  <c r="AZ184" i="1"/>
  <c r="BA184" i="1"/>
  <c r="AZ176" i="1"/>
  <c r="BA176" i="1"/>
  <c r="AZ171" i="1"/>
  <c r="BA171" i="1"/>
  <c r="BA167" i="1"/>
  <c r="AZ167" i="1"/>
  <c r="AZ156" i="1"/>
  <c r="BA156" i="1"/>
  <c r="AZ152" i="1"/>
  <c r="BA152" i="1"/>
  <c r="AZ148" i="1"/>
  <c r="BA148" i="1"/>
  <c r="AZ140" i="1"/>
  <c r="BA140" i="1"/>
  <c r="AZ136" i="1"/>
  <c r="BA136" i="1"/>
  <c r="AZ131" i="1"/>
  <c r="BA131" i="1"/>
  <c r="AZ127" i="1"/>
  <c r="BA127" i="1"/>
  <c r="AZ123" i="1"/>
  <c r="BA123" i="1"/>
  <c r="AZ119" i="1"/>
  <c r="BA119" i="1"/>
  <c r="AZ114" i="1"/>
  <c r="BA114" i="1"/>
  <c r="AZ110" i="1"/>
  <c r="BA110" i="1"/>
  <c r="AZ106" i="1"/>
  <c r="BA106" i="1"/>
  <c r="AZ102" i="1"/>
  <c r="BA102" i="1"/>
  <c r="AZ98" i="1"/>
  <c r="BA98" i="1"/>
  <c r="AZ93" i="1"/>
  <c r="BA93" i="1"/>
  <c r="AZ89" i="1"/>
  <c r="BA89" i="1"/>
  <c r="AZ84" i="1"/>
  <c r="BA84" i="1"/>
  <c r="AZ80" i="1"/>
  <c r="BA80" i="1"/>
  <c r="AZ75" i="1"/>
  <c r="BA75" i="1"/>
  <c r="AZ71" i="1"/>
  <c r="BA71" i="1"/>
  <c r="AZ67" i="1"/>
  <c r="BA67" i="1"/>
  <c r="AZ61" i="1"/>
  <c r="BA61" i="1"/>
  <c r="AZ57" i="1"/>
  <c r="BA57" i="1"/>
  <c r="AZ53" i="1"/>
  <c r="BA53" i="1"/>
  <c r="AZ49" i="1"/>
  <c r="BA49" i="1"/>
  <c r="AZ45" i="1"/>
  <c r="BA45" i="1"/>
  <c r="AZ41" i="1"/>
  <c r="BA41" i="1"/>
  <c r="AZ37" i="1"/>
  <c r="BA37" i="1"/>
  <c r="AZ33" i="1"/>
  <c r="BA33" i="1"/>
  <c r="AZ29" i="1"/>
  <c r="BA29" i="1"/>
  <c r="AZ24" i="1"/>
  <c r="BA24" i="1"/>
  <c r="AZ20" i="1"/>
  <c r="BA20" i="1"/>
  <c r="AZ16" i="1"/>
  <c r="BA16" i="1"/>
  <c r="AZ12" i="1"/>
  <c r="BA12" i="1"/>
  <c r="AZ596" i="1"/>
  <c r="BA596" i="1"/>
  <c r="AZ583" i="1"/>
  <c r="BA583" i="1"/>
  <c r="AZ574" i="1"/>
  <c r="BA574" i="1"/>
  <c r="AZ568" i="1"/>
  <c r="BA568" i="1"/>
  <c r="AZ562" i="1"/>
  <c r="BA562" i="1"/>
  <c r="AZ553" i="1"/>
  <c r="BA553" i="1"/>
  <c r="AZ533" i="1"/>
  <c r="BA533" i="1"/>
  <c r="AZ493" i="1"/>
  <c r="BA493" i="1"/>
  <c r="AZ489" i="1"/>
  <c r="BA489" i="1"/>
  <c r="AZ485" i="1"/>
  <c r="BA485" i="1"/>
  <c r="AZ468" i="1"/>
  <c r="BA468" i="1"/>
  <c r="AZ458" i="1"/>
  <c r="BA458" i="1"/>
  <c r="AZ454" i="1"/>
  <c r="BA454" i="1"/>
  <c r="AZ445" i="1"/>
  <c r="BA445" i="1"/>
  <c r="BA441" i="1"/>
  <c r="AZ441" i="1"/>
  <c r="BA433" i="1"/>
  <c r="AZ433" i="1"/>
  <c r="BA429" i="1"/>
  <c r="AZ429" i="1"/>
  <c r="BA415" i="1"/>
  <c r="AZ415" i="1"/>
  <c r="BA405" i="1"/>
  <c r="AZ405" i="1"/>
  <c r="AZ390" i="1"/>
  <c r="BA390" i="1"/>
  <c r="BA381" i="1"/>
  <c r="AZ381" i="1"/>
  <c r="AZ358" i="1"/>
  <c r="BA358" i="1"/>
  <c r="BA337" i="1"/>
  <c r="AZ337" i="1"/>
  <c r="AZ332" i="1"/>
  <c r="BA332" i="1"/>
  <c r="AZ328" i="1"/>
  <c r="BA328" i="1"/>
  <c r="AZ320" i="1"/>
  <c r="BA320" i="1"/>
  <c r="BA313" i="1"/>
  <c r="AZ313" i="1"/>
  <c r="AZ308" i="1"/>
  <c r="BA308" i="1"/>
  <c r="BA275" i="1"/>
  <c r="AZ275" i="1"/>
  <c r="BA267" i="1"/>
  <c r="AZ267" i="1"/>
  <c r="AZ254" i="1"/>
  <c r="BA254" i="1"/>
  <c r="AZ242" i="1"/>
  <c r="BA242" i="1"/>
  <c r="AZ238" i="1"/>
  <c r="BA238" i="1"/>
  <c r="AZ234" i="1"/>
  <c r="BA234" i="1"/>
  <c r="AZ226" i="1"/>
  <c r="BA226" i="1"/>
  <c r="AZ222" i="1"/>
  <c r="BA222" i="1"/>
  <c r="AZ218" i="1"/>
  <c r="BA218" i="1"/>
  <c r="AZ213" i="1"/>
  <c r="BA213" i="1"/>
  <c r="AZ206" i="1"/>
  <c r="BA206" i="1"/>
  <c r="AZ202" i="1"/>
  <c r="BA202" i="1"/>
  <c r="AZ191" i="1"/>
  <c r="BA191" i="1"/>
  <c r="AZ187" i="1"/>
  <c r="BA187" i="1"/>
  <c r="AZ183" i="1"/>
  <c r="BA183" i="1"/>
  <c r="AZ175" i="1"/>
  <c r="BA175" i="1"/>
  <c r="AZ170" i="1"/>
  <c r="BA170" i="1"/>
  <c r="AZ166" i="1"/>
  <c r="BA166" i="1"/>
  <c r="AZ155" i="1"/>
  <c r="BA155" i="1"/>
  <c r="AZ151" i="1"/>
  <c r="BA151" i="1"/>
  <c r="AZ147" i="1"/>
  <c r="BA147" i="1"/>
  <c r="AZ139" i="1"/>
  <c r="BA139" i="1"/>
  <c r="AZ134" i="1"/>
  <c r="BA134" i="1"/>
  <c r="AZ130" i="1"/>
  <c r="BA130" i="1"/>
  <c r="AZ126" i="1"/>
  <c r="BA126" i="1"/>
  <c r="AZ122" i="1"/>
  <c r="BA122" i="1"/>
  <c r="AZ117" i="1"/>
  <c r="BA117" i="1"/>
  <c r="AZ113" i="1"/>
  <c r="BA113" i="1"/>
  <c r="AZ109" i="1"/>
  <c r="BA109" i="1"/>
  <c r="AZ105" i="1"/>
  <c r="BA105" i="1"/>
  <c r="AZ101" i="1"/>
  <c r="BA101" i="1"/>
  <c r="AZ97" i="1"/>
  <c r="BA97" i="1"/>
  <c r="AZ92" i="1"/>
  <c r="BA92" i="1"/>
  <c r="AZ87" i="1"/>
  <c r="BA87" i="1"/>
  <c r="AZ83" i="1"/>
  <c r="BA83" i="1"/>
  <c r="AZ79" i="1"/>
  <c r="BA79" i="1"/>
  <c r="AZ74" i="1"/>
  <c r="BA74" i="1"/>
  <c r="AZ70" i="1"/>
  <c r="BA70" i="1"/>
  <c r="AZ66" i="1"/>
  <c r="BA66" i="1"/>
  <c r="AZ60" i="1"/>
  <c r="BA60" i="1"/>
  <c r="AZ56" i="1"/>
  <c r="BA56" i="1"/>
  <c r="AZ52" i="1"/>
  <c r="BA52" i="1"/>
  <c r="AZ48" i="1"/>
  <c r="BA48" i="1"/>
  <c r="AZ44" i="1"/>
  <c r="BA44" i="1"/>
  <c r="AZ40" i="1"/>
  <c r="BA40" i="1"/>
  <c r="AZ36" i="1"/>
  <c r="BA36" i="1"/>
  <c r="AZ32" i="1"/>
  <c r="BA32" i="1"/>
  <c r="AZ28" i="1"/>
  <c r="BA28" i="1"/>
  <c r="AZ23" i="1"/>
  <c r="BA23" i="1"/>
  <c r="AZ19" i="1"/>
  <c r="BA19" i="1"/>
  <c r="AZ15" i="1"/>
  <c r="BA15" i="1"/>
  <c r="AO586" i="1"/>
  <c r="AP586" i="1"/>
  <c r="AO576" i="1"/>
  <c r="AP576" i="1"/>
  <c r="AO570" i="1"/>
  <c r="AP570" i="1"/>
  <c r="AO564" i="1"/>
  <c r="AP564" i="1"/>
  <c r="AO541" i="1"/>
  <c r="AP541" i="1"/>
  <c r="AO537" i="1"/>
  <c r="AP537" i="1"/>
  <c r="AO492" i="1"/>
  <c r="AP492" i="1"/>
  <c r="AO474" i="1"/>
  <c r="AP474" i="1"/>
  <c r="AO466" i="1"/>
  <c r="AP466" i="1"/>
  <c r="AO457" i="1"/>
  <c r="AP457" i="1"/>
  <c r="AO442" i="1"/>
  <c r="AP442" i="1"/>
  <c r="AO436" i="1"/>
  <c r="AP436" i="1"/>
  <c r="AO430" i="1"/>
  <c r="AP430" i="1"/>
  <c r="AO421" i="1"/>
  <c r="AP421" i="1"/>
  <c r="AO391" i="1"/>
  <c r="AP391" i="1"/>
  <c r="AO387" i="1"/>
  <c r="AP387" i="1"/>
  <c r="AO347" i="1"/>
  <c r="AP347" i="1"/>
  <c r="AO341" i="1"/>
  <c r="AP341" i="1"/>
  <c r="AO333" i="1"/>
  <c r="AP333" i="1"/>
  <c r="AO329" i="1"/>
  <c r="AP329" i="1"/>
  <c r="AO309" i="1"/>
  <c r="AP309" i="1"/>
  <c r="AO242" i="1"/>
  <c r="AP242" i="1"/>
  <c r="AO212" i="1"/>
  <c r="AP212" i="1"/>
  <c r="AO205" i="1"/>
  <c r="AP205" i="1"/>
  <c r="AO189" i="1"/>
  <c r="AP189" i="1"/>
  <c r="AO171" i="1"/>
  <c r="AP171" i="1"/>
  <c r="AO157" i="1"/>
  <c r="AP157" i="1"/>
  <c r="AO153" i="1"/>
  <c r="AP153" i="1"/>
  <c r="AO136" i="1"/>
  <c r="AP136" i="1"/>
  <c r="AO89" i="1"/>
  <c r="AP89" i="1"/>
  <c r="AO82" i="1"/>
  <c r="AP82" i="1"/>
  <c r="AO66" i="1"/>
  <c r="AP66" i="1"/>
  <c r="AO57" i="1"/>
  <c r="AP57" i="1"/>
  <c r="AO53" i="1"/>
  <c r="AP53" i="1"/>
  <c r="AO49" i="1"/>
  <c r="AP49" i="1"/>
  <c r="AO45" i="1"/>
  <c r="AP45" i="1"/>
  <c r="AO41" i="1"/>
  <c r="AP41" i="1"/>
  <c r="AO37" i="1"/>
  <c r="AP37" i="1"/>
  <c r="AO30" i="1"/>
  <c r="AP30" i="1"/>
  <c r="AO26" i="1"/>
  <c r="AP26" i="1"/>
  <c r="AO16" i="1"/>
  <c r="AP16" i="1"/>
  <c r="AO12" i="1"/>
  <c r="AP12" i="1"/>
  <c r="AO583" i="1"/>
  <c r="AP583" i="1"/>
  <c r="AO574" i="1"/>
  <c r="AP574" i="1"/>
  <c r="AO568" i="1"/>
  <c r="AP568" i="1"/>
  <c r="AO562" i="1"/>
  <c r="AP562" i="1"/>
  <c r="AO540" i="1"/>
  <c r="AP540" i="1"/>
  <c r="AO521" i="1"/>
  <c r="AP521" i="1"/>
  <c r="AO491" i="1"/>
  <c r="AP491" i="1"/>
  <c r="AO470" i="1"/>
  <c r="AP470" i="1"/>
  <c r="AO464" i="1"/>
  <c r="AP464" i="1"/>
  <c r="AO456" i="1"/>
  <c r="AP456" i="1"/>
  <c r="AO441" i="1"/>
  <c r="AP441" i="1"/>
  <c r="AO433" i="1"/>
  <c r="AP433" i="1"/>
  <c r="AO429" i="1"/>
  <c r="AP429" i="1"/>
  <c r="AO415" i="1"/>
  <c r="AP415" i="1"/>
  <c r="AO390" i="1"/>
  <c r="AP390" i="1"/>
  <c r="AO363" i="1"/>
  <c r="AP363" i="1"/>
  <c r="AO346" i="1"/>
  <c r="AP346" i="1"/>
  <c r="AO337" i="1"/>
  <c r="AP337" i="1"/>
  <c r="AO332" i="1"/>
  <c r="AP332" i="1"/>
  <c r="AO328" i="1"/>
  <c r="AP328" i="1"/>
  <c r="AO257" i="1"/>
  <c r="AP257" i="1"/>
  <c r="AO241" i="1"/>
  <c r="AP241" i="1"/>
  <c r="AO211" i="1"/>
  <c r="AP211" i="1"/>
  <c r="AO204" i="1"/>
  <c r="AP204" i="1"/>
  <c r="AO188" i="1"/>
  <c r="AP188" i="1"/>
  <c r="AO170" i="1"/>
  <c r="AP170" i="1"/>
  <c r="AO156" i="1"/>
  <c r="AP156" i="1"/>
  <c r="AO152" i="1"/>
  <c r="AP152" i="1"/>
  <c r="AO97" i="1"/>
  <c r="AP97" i="1"/>
  <c r="AO87" i="1"/>
  <c r="AP87" i="1"/>
  <c r="AO81" i="1"/>
  <c r="AP81" i="1"/>
  <c r="AO61" i="1"/>
  <c r="AP61" i="1"/>
  <c r="AO56" i="1"/>
  <c r="AP56" i="1"/>
  <c r="AO52" i="1"/>
  <c r="AP52" i="1"/>
  <c r="AO48" i="1"/>
  <c r="AP48" i="1"/>
  <c r="AO44" i="1"/>
  <c r="AP44" i="1"/>
  <c r="AO40" i="1"/>
  <c r="AP40" i="1"/>
  <c r="AO33" i="1"/>
  <c r="AP33" i="1"/>
  <c r="AO29" i="1"/>
  <c r="AP29" i="1"/>
  <c r="AO24" i="1"/>
  <c r="AP24" i="1"/>
  <c r="AO15" i="1"/>
  <c r="AP15" i="1"/>
  <c r="AO580" i="1"/>
  <c r="AP580" i="1"/>
  <c r="AO572" i="1"/>
  <c r="AP572" i="1"/>
  <c r="AO566" i="1"/>
  <c r="AP566" i="1"/>
  <c r="AO558" i="1"/>
  <c r="AP558" i="1"/>
  <c r="AO539" i="1"/>
  <c r="AP539" i="1"/>
  <c r="AO519" i="1"/>
  <c r="AP519" i="1"/>
  <c r="AO490" i="1"/>
  <c r="AP490" i="1"/>
  <c r="AO469" i="1"/>
  <c r="AP469" i="1"/>
  <c r="AO463" i="1"/>
  <c r="AP463" i="1"/>
  <c r="AO451" i="1"/>
  <c r="AP451" i="1"/>
  <c r="AO438" i="1"/>
  <c r="AP438" i="1"/>
  <c r="AO432" i="1"/>
  <c r="AP432" i="1"/>
  <c r="AO423" i="1"/>
  <c r="AP423" i="1"/>
  <c r="AO408" i="1"/>
  <c r="AP408" i="1"/>
  <c r="AO389" i="1"/>
  <c r="AP389" i="1"/>
  <c r="AO361" i="1"/>
  <c r="AP361" i="1"/>
  <c r="AO343" i="1"/>
  <c r="AP343" i="1"/>
  <c r="AO335" i="1"/>
  <c r="AP335" i="1"/>
  <c r="AO331" i="1"/>
  <c r="AP331" i="1"/>
  <c r="AO327" i="1"/>
  <c r="AP327" i="1"/>
  <c r="AO255" i="1"/>
  <c r="AP255" i="1"/>
  <c r="AO240" i="1"/>
  <c r="AP240" i="1"/>
  <c r="AO209" i="1"/>
  <c r="AP209" i="1"/>
  <c r="AO203" i="1"/>
  <c r="AP203" i="1"/>
  <c r="AO187" i="1"/>
  <c r="AP187" i="1"/>
  <c r="AO169" i="1"/>
  <c r="AP169" i="1"/>
  <c r="AO155" i="1"/>
  <c r="AP155" i="1"/>
  <c r="AO150" i="1"/>
  <c r="AP150" i="1"/>
  <c r="AO93" i="1"/>
  <c r="AP93" i="1"/>
  <c r="AO86" i="1"/>
  <c r="AP86" i="1"/>
  <c r="AO69" i="1"/>
  <c r="AP69" i="1"/>
  <c r="AO60" i="1"/>
  <c r="AP60" i="1"/>
  <c r="AO55" i="1"/>
  <c r="AP55" i="1"/>
  <c r="AO51" i="1"/>
  <c r="AP51" i="1"/>
  <c r="AO47" i="1"/>
  <c r="AP47" i="1"/>
  <c r="AO43" i="1"/>
  <c r="AP43" i="1"/>
  <c r="AO39" i="1"/>
  <c r="AP39" i="1"/>
  <c r="AO32" i="1"/>
  <c r="AP32" i="1"/>
  <c r="AO28" i="1"/>
  <c r="AP28" i="1"/>
  <c r="AO14" i="1"/>
  <c r="AP14" i="1"/>
  <c r="AP597" i="1"/>
  <c r="AO597" i="1"/>
  <c r="AP579" i="1"/>
  <c r="AO579" i="1"/>
  <c r="AO571" i="1"/>
  <c r="AP571" i="1"/>
  <c r="AO565" i="1"/>
  <c r="AP565" i="1"/>
  <c r="AO542" i="1"/>
  <c r="AP542" i="1"/>
  <c r="AO538" i="1"/>
  <c r="AP538" i="1"/>
  <c r="AO518" i="1"/>
  <c r="AP518" i="1"/>
  <c r="AO489" i="1"/>
  <c r="AP489" i="1"/>
  <c r="AO468" i="1"/>
  <c r="AP468" i="1"/>
  <c r="AO458" i="1"/>
  <c r="AP458" i="1"/>
  <c r="AO443" i="1"/>
  <c r="AP443" i="1"/>
  <c r="AO437" i="1"/>
  <c r="AP437" i="1"/>
  <c r="AO431" i="1"/>
  <c r="AP431" i="1"/>
  <c r="AO422" i="1"/>
  <c r="AP422" i="1"/>
  <c r="AO393" i="1"/>
  <c r="AP393" i="1"/>
  <c r="AO388" i="1"/>
  <c r="AP388" i="1"/>
  <c r="AO355" i="1"/>
  <c r="AP355" i="1"/>
  <c r="AO342" i="1"/>
  <c r="AP342" i="1"/>
  <c r="AO334" i="1"/>
  <c r="AP334" i="1"/>
  <c r="AO330" i="1"/>
  <c r="AP330" i="1"/>
  <c r="AO313" i="1"/>
  <c r="AP313" i="1"/>
  <c r="AO254" i="1"/>
  <c r="AP254" i="1"/>
  <c r="AO213" i="1"/>
  <c r="AP213" i="1"/>
  <c r="AO206" i="1"/>
  <c r="AP206" i="1"/>
  <c r="AO202" i="1"/>
  <c r="AP202" i="1"/>
  <c r="AO186" i="1"/>
  <c r="AP186" i="1"/>
  <c r="AO158" i="1"/>
  <c r="AP158" i="1"/>
  <c r="AO154" i="1"/>
  <c r="AP154" i="1"/>
  <c r="AO149" i="1"/>
  <c r="AP149" i="1"/>
  <c r="AO91" i="1"/>
  <c r="AP91" i="1"/>
  <c r="AO85" i="1"/>
  <c r="AP85" i="1"/>
  <c r="AO67" i="1"/>
  <c r="AP67" i="1"/>
  <c r="AO59" i="1"/>
  <c r="AP59" i="1"/>
  <c r="AO54" i="1"/>
  <c r="AP54" i="1"/>
  <c r="AO50" i="1"/>
  <c r="AP50" i="1"/>
  <c r="AO46" i="1"/>
  <c r="AP46" i="1"/>
  <c r="AO42" i="1"/>
  <c r="AP42" i="1"/>
  <c r="AO38" i="1"/>
  <c r="AP38" i="1"/>
  <c r="AO31" i="1"/>
  <c r="AP31" i="1"/>
  <c r="AO27" i="1"/>
  <c r="AP27" i="1"/>
  <c r="AO17" i="1"/>
  <c r="AP17" i="1"/>
  <c r="AO13" i="1"/>
  <c r="AP13" i="1"/>
  <c r="AA595" i="1"/>
  <c r="AB595" i="1"/>
  <c r="AB580" i="1"/>
  <c r="AA580" i="1"/>
  <c r="AB572" i="1"/>
  <c r="AA572" i="1"/>
  <c r="AB566" i="1"/>
  <c r="AA566" i="1"/>
  <c r="AB558" i="1"/>
  <c r="AA558" i="1"/>
  <c r="AA537" i="1"/>
  <c r="AB537" i="1"/>
  <c r="AB532" i="1"/>
  <c r="AA532" i="1"/>
  <c r="AB492" i="1"/>
  <c r="AA492" i="1"/>
  <c r="AB488" i="1"/>
  <c r="AA488" i="1"/>
  <c r="AB474" i="1"/>
  <c r="AA474" i="1"/>
  <c r="AB466" i="1"/>
  <c r="AA466" i="1"/>
  <c r="AA457" i="1"/>
  <c r="AB457" i="1"/>
  <c r="AB452" i="1"/>
  <c r="AA452" i="1"/>
  <c r="AB444" i="1"/>
  <c r="AA444" i="1"/>
  <c r="AB438" i="1"/>
  <c r="AA438" i="1"/>
  <c r="AB432" i="1"/>
  <c r="AA432" i="1"/>
  <c r="AA423" i="1"/>
  <c r="AB423" i="1"/>
  <c r="AA413" i="1"/>
  <c r="AB413" i="1"/>
  <c r="AB402" i="1"/>
  <c r="AA402" i="1"/>
  <c r="AA389" i="1"/>
  <c r="AB389" i="1"/>
  <c r="AA371" i="1"/>
  <c r="AB371" i="1"/>
  <c r="AA355" i="1"/>
  <c r="AB355" i="1"/>
  <c r="AA335" i="1"/>
  <c r="AB335" i="1"/>
  <c r="AA331" i="1"/>
  <c r="AB331" i="1"/>
  <c r="AA327" i="1"/>
  <c r="AB327" i="1"/>
  <c r="AA318" i="1"/>
  <c r="AB318" i="1"/>
  <c r="AA312" i="1"/>
  <c r="AB312" i="1"/>
  <c r="AA307" i="1"/>
  <c r="AB307" i="1"/>
  <c r="AA273" i="1"/>
  <c r="AB273" i="1"/>
  <c r="AA266" i="1"/>
  <c r="AB266" i="1"/>
  <c r="AA250" i="1"/>
  <c r="AB250" i="1"/>
  <c r="AA241" i="1"/>
  <c r="AB241" i="1"/>
  <c r="AA237" i="1"/>
  <c r="AB237" i="1"/>
  <c r="AA233" i="1"/>
  <c r="AB233" i="1"/>
  <c r="AA225" i="1"/>
  <c r="AB225" i="1"/>
  <c r="AA221" i="1"/>
  <c r="AB221" i="1"/>
  <c r="AA217" i="1"/>
  <c r="AB217" i="1"/>
  <c r="AA210" i="1"/>
  <c r="AB210" i="1"/>
  <c r="AA205" i="1"/>
  <c r="AB205" i="1"/>
  <c r="AA201" i="1"/>
  <c r="AB201" i="1"/>
  <c r="AA190" i="1"/>
  <c r="AB190" i="1"/>
  <c r="AA186" i="1"/>
  <c r="AB186" i="1"/>
  <c r="AA182" i="1"/>
  <c r="AB182" i="1"/>
  <c r="AA173" i="1"/>
  <c r="AB173" i="1"/>
  <c r="AA169" i="1"/>
  <c r="AB169" i="1"/>
  <c r="AA158" i="1"/>
  <c r="AB158" i="1"/>
  <c r="AA154" i="1"/>
  <c r="AB154" i="1"/>
  <c r="AA150" i="1"/>
  <c r="AB150" i="1"/>
  <c r="AA146" i="1"/>
  <c r="AB146" i="1"/>
  <c r="AA138" i="1"/>
  <c r="AB138" i="1"/>
  <c r="AA133" i="1"/>
  <c r="AB133" i="1"/>
  <c r="AA129" i="1"/>
  <c r="AB129" i="1"/>
  <c r="AA125" i="1"/>
  <c r="AB125" i="1"/>
  <c r="AA121" i="1"/>
  <c r="AB121" i="1"/>
  <c r="AA116" i="1"/>
  <c r="AB116" i="1"/>
  <c r="AA112" i="1"/>
  <c r="AB112" i="1"/>
  <c r="AA108" i="1"/>
  <c r="AB108" i="1"/>
  <c r="AA104" i="1"/>
  <c r="AB104" i="1"/>
  <c r="AA100" i="1"/>
  <c r="AB100" i="1"/>
  <c r="AA96" i="1"/>
  <c r="AB96" i="1"/>
  <c r="AA91" i="1"/>
  <c r="AB91" i="1"/>
  <c r="AA86" i="1"/>
  <c r="AB86" i="1"/>
  <c r="AA82" i="1"/>
  <c r="AB82" i="1"/>
  <c r="AA77" i="1"/>
  <c r="AB77" i="1"/>
  <c r="AA73" i="1"/>
  <c r="AB73" i="1"/>
  <c r="AA69" i="1"/>
  <c r="AB69" i="1"/>
  <c r="AA64" i="1"/>
  <c r="AB64" i="1"/>
  <c r="AA59" i="1"/>
  <c r="AB59" i="1"/>
  <c r="AA55" i="1"/>
  <c r="AB55" i="1"/>
  <c r="AA51" i="1"/>
  <c r="AB51" i="1"/>
  <c r="AA47" i="1"/>
  <c r="AB47" i="1"/>
  <c r="AA43" i="1"/>
  <c r="AB43" i="1"/>
  <c r="AA39" i="1"/>
  <c r="AB39" i="1"/>
  <c r="AA35" i="1"/>
  <c r="AB35" i="1"/>
  <c r="AA31" i="1"/>
  <c r="AB31" i="1"/>
  <c r="AA27" i="1"/>
  <c r="AB27" i="1"/>
  <c r="AA22" i="1"/>
  <c r="AB22" i="1"/>
  <c r="AA18" i="1"/>
  <c r="AB18" i="1"/>
  <c r="AA14" i="1"/>
  <c r="AB14" i="1"/>
  <c r="AB594" i="1"/>
  <c r="AA594" i="1"/>
  <c r="AA579" i="1"/>
  <c r="AB579" i="1"/>
  <c r="AA571" i="1"/>
  <c r="AB571" i="1"/>
  <c r="AA565" i="1"/>
  <c r="AB565" i="1"/>
  <c r="AB556" i="1"/>
  <c r="AA556" i="1"/>
  <c r="AA535" i="1"/>
  <c r="AB535" i="1"/>
  <c r="AA531" i="1"/>
  <c r="AB531" i="1"/>
  <c r="AA491" i="1"/>
  <c r="AB491" i="1"/>
  <c r="AA487" i="1"/>
  <c r="AB487" i="1"/>
  <c r="AB470" i="1"/>
  <c r="AA470" i="1"/>
  <c r="AB464" i="1"/>
  <c r="AA464" i="1"/>
  <c r="AB456" i="1"/>
  <c r="AA456" i="1"/>
  <c r="AA451" i="1"/>
  <c r="AB451" i="1"/>
  <c r="AA443" i="1"/>
  <c r="AB443" i="1"/>
  <c r="AA437" i="1"/>
  <c r="AB437" i="1"/>
  <c r="AA431" i="1"/>
  <c r="AB431" i="1"/>
  <c r="AB422" i="1"/>
  <c r="AA422" i="1"/>
  <c r="AB408" i="1"/>
  <c r="AA408" i="1"/>
  <c r="AA393" i="1"/>
  <c r="AB393" i="1"/>
  <c r="AA388" i="1"/>
  <c r="AB388" i="1"/>
  <c r="AA361" i="1"/>
  <c r="AB361" i="1"/>
  <c r="AA351" i="1"/>
  <c r="AB351" i="1"/>
  <c r="AA334" i="1"/>
  <c r="AB334" i="1"/>
  <c r="AA330" i="1"/>
  <c r="AB330" i="1"/>
  <c r="AA325" i="1"/>
  <c r="AB325" i="1"/>
  <c r="AA317" i="1"/>
  <c r="AB317" i="1"/>
  <c r="AA310" i="1"/>
  <c r="AB310" i="1"/>
  <c r="AA301" i="1"/>
  <c r="AB301" i="1"/>
  <c r="AA270" i="1"/>
  <c r="AB270" i="1"/>
  <c r="AA265" i="1"/>
  <c r="AB265" i="1"/>
  <c r="AA249" i="1"/>
  <c r="AB249" i="1"/>
  <c r="AA240" i="1"/>
  <c r="AB240" i="1"/>
  <c r="AA236" i="1"/>
  <c r="AB236" i="1"/>
  <c r="AA231" i="1"/>
  <c r="AB231" i="1"/>
  <c r="AA224" i="1"/>
  <c r="AB224" i="1"/>
  <c r="AA220" i="1"/>
  <c r="AB220" i="1"/>
  <c r="AA216" i="1"/>
  <c r="AB216" i="1"/>
  <c r="AA208" i="1"/>
  <c r="AB208" i="1"/>
  <c r="AA204" i="1"/>
  <c r="AB204" i="1"/>
  <c r="AA198" i="1"/>
  <c r="AB198" i="1"/>
  <c r="AA189" i="1"/>
  <c r="AB189" i="1"/>
  <c r="AA185" i="1"/>
  <c r="AB185" i="1"/>
  <c r="AA181" i="1"/>
  <c r="AB181" i="1"/>
  <c r="AA172" i="1"/>
  <c r="AB172" i="1"/>
  <c r="AA168" i="1"/>
  <c r="AB168" i="1"/>
  <c r="AA157" i="1"/>
  <c r="AB157" i="1"/>
  <c r="AA153" i="1"/>
  <c r="AB153" i="1"/>
  <c r="AA149" i="1"/>
  <c r="AB149" i="1"/>
  <c r="AA145" i="1"/>
  <c r="AB145" i="1"/>
  <c r="AA137" i="1"/>
  <c r="AB137" i="1"/>
  <c r="AA132" i="1"/>
  <c r="AB132" i="1"/>
  <c r="AA128" i="1"/>
  <c r="AB128" i="1"/>
  <c r="AA124" i="1"/>
  <c r="AB124" i="1"/>
  <c r="AA120" i="1"/>
  <c r="AB120" i="1"/>
  <c r="AA115" i="1"/>
  <c r="AB115" i="1"/>
  <c r="AA111" i="1"/>
  <c r="AB111" i="1"/>
  <c r="AA107" i="1"/>
  <c r="AB107" i="1"/>
  <c r="AA103" i="1"/>
  <c r="AB103" i="1"/>
  <c r="AA99" i="1"/>
  <c r="AB99" i="1"/>
  <c r="AA94" i="1"/>
  <c r="AB94" i="1"/>
  <c r="AA90" i="1"/>
  <c r="AB90" i="1"/>
  <c r="AA85" i="1"/>
  <c r="AB85" i="1"/>
  <c r="AA81" i="1"/>
  <c r="AB81" i="1"/>
  <c r="AA76" i="1"/>
  <c r="AB76" i="1"/>
  <c r="AA72" i="1"/>
  <c r="AB72" i="1"/>
  <c r="AA68" i="1"/>
  <c r="AB68" i="1"/>
  <c r="AA63" i="1"/>
  <c r="AB63" i="1"/>
  <c r="AA58" i="1"/>
  <c r="AB58" i="1"/>
  <c r="AA54" i="1"/>
  <c r="AB54" i="1"/>
  <c r="AA50" i="1"/>
  <c r="AB50" i="1"/>
  <c r="AA46" i="1"/>
  <c r="AB46" i="1"/>
  <c r="AA42" i="1"/>
  <c r="AB42" i="1"/>
  <c r="AA38" i="1"/>
  <c r="AB38" i="1"/>
  <c r="AA34" i="1"/>
  <c r="AB34" i="1"/>
  <c r="AA30" i="1"/>
  <c r="AB30" i="1"/>
  <c r="AA26" i="1"/>
  <c r="AB26" i="1"/>
  <c r="AA21" i="1"/>
  <c r="AB21" i="1"/>
  <c r="AA17" i="1"/>
  <c r="AB17" i="1"/>
  <c r="AA13" i="1"/>
  <c r="AB13" i="1"/>
  <c r="AA597" i="1"/>
  <c r="AB597" i="1"/>
  <c r="AB586" i="1"/>
  <c r="AA586" i="1"/>
  <c r="AB576" i="1"/>
  <c r="AA576" i="1"/>
  <c r="AB570" i="1"/>
  <c r="AA570" i="1"/>
  <c r="AB564" i="1"/>
  <c r="AA564" i="1"/>
  <c r="AB554" i="1"/>
  <c r="AA554" i="1"/>
  <c r="AB534" i="1"/>
  <c r="AA534" i="1"/>
  <c r="AB530" i="1"/>
  <c r="AA530" i="1"/>
  <c r="AB490" i="1"/>
  <c r="AA490" i="1"/>
  <c r="AB486" i="1"/>
  <c r="AA486" i="1"/>
  <c r="AA469" i="1"/>
  <c r="AB469" i="1"/>
  <c r="AA463" i="1"/>
  <c r="AB463" i="1"/>
  <c r="AA455" i="1"/>
  <c r="AB455" i="1"/>
  <c r="AB446" i="1"/>
  <c r="AA446" i="1"/>
  <c r="AB442" i="1"/>
  <c r="AA442" i="1"/>
  <c r="AB436" i="1"/>
  <c r="AA436" i="1"/>
  <c r="AB430" i="1"/>
  <c r="AA430" i="1"/>
  <c r="AA421" i="1"/>
  <c r="AB421" i="1"/>
  <c r="AA407" i="1"/>
  <c r="AB407" i="1"/>
  <c r="AA391" i="1"/>
  <c r="AB391" i="1"/>
  <c r="AA387" i="1"/>
  <c r="AB387" i="1"/>
  <c r="AA359" i="1"/>
  <c r="AB359" i="1"/>
  <c r="AA343" i="1"/>
  <c r="AB343" i="1"/>
  <c r="AA333" i="1"/>
  <c r="AB333" i="1"/>
  <c r="AA329" i="1"/>
  <c r="AB329" i="1"/>
  <c r="AA323" i="1"/>
  <c r="AB323" i="1"/>
  <c r="AA316" i="1"/>
  <c r="AB316" i="1"/>
  <c r="AA309" i="1"/>
  <c r="AB309" i="1"/>
  <c r="AA300" i="1"/>
  <c r="AB300" i="1"/>
  <c r="AA268" i="1"/>
  <c r="AB268" i="1"/>
  <c r="AA255" i="1"/>
  <c r="AB255" i="1"/>
  <c r="AA248" i="1"/>
  <c r="AB248" i="1"/>
  <c r="AA239" i="1"/>
  <c r="AB239" i="1"/>
  <c r="AA235" i="1"/>
  <c r="AB235" i="1"/>
  <c r="AA227" i="1"/>
  <c r="AB227" i="1"/>
  <c r="AA223" i="1"/>
  <c r="AB223" i="1"/>
  <c r="AA219" i="1"/>
  <c r="AB219" i="1"/>
  <c r="AA215" i="1"/>
  <c r="AB215" i="1"/>
  <c r="AA207" i="1"/>
  <c r="AB207" i="1"/>
  <c r="AA203" i="1"/>
  <c r="AB203" i="1"/>
  <c r="AA195" i="1"/>
  <c r="AB195" i="1"/>
  <c r="AB188" i="1"/>
  <c r="AA188" i="1"/>
  <c r="AA184" i="1"/>
  <c r="AB184" i="1"/>
  <c r="AA176" i="1"/>
  <c r="AB176" i="1"/>
  <c r="AA171" i="1"/>
  <c r="AB171" i="1"/>
  <c r="AA167" i="1"/>
  <c r="AB167" i="1"/>
  <c r="AA156" i="1"/>
  <c r="AB156" i="1"/>
  <c r="AA152" i="1"/>
  <c r="AB152" i="1"/>
  <c r="AA148" i="1"/>
  <c r="AB148" i="1"/>
  <c r="AA140" i="1"/>
  <c r="AB140" i="1"/>
  <c r="AA136" i="1"/>
  <c r="AB136" i="1"/>
  <c r="AA131" i="1"/>
  <c r="AB131" i="1"/>
  <c r="AA127" i="1"/>
  <c r="AB127" i="1"/>
  <c r="AA123" i="1"/>
  <c r="AB123" i="1"/>
  <c r="AA119" i="1"/>
  <c r="AB119" i="1"/>
  <c r="AA114" i="1"/>
  <c r="AB114" i="1"/>
  <c r="AA110" i="1"/>
  <c r="AB110" i="1"/>
  <c r="AA106" i="1"/>
  <c r="AB106" i="1"/>
  <c r="AA102" i="1"/>
  <c r="AB102" i="1"/>
  <c r="AA98" i="1"/>
  <c r="AB98" i="1"/>
  <c r="AA93" i="1"/>
  <c r="AB93" i="1"/>
  <c r="AA89" i="1"/>
  <c r="AB89" i="1"/>
  <c r="AA84" i="1"/>
  <c r="AB84" i="1"/>
  <c r="AA80" i="1"/>
  <c r="AB80" i="1"/>
  <c r="AA75" i="1"/>
  <c r="AB75" i="1"/>
  <c r="AA71" i="1"/>
  <c r="AB71" i="1"/>
  <c r="AA67" i="1"/>
  <c r="AB67" i="1"/>
  <c r="AA61" i="1"/>
  <c r="AB61" i="1"/>
  <c r="AA57" i="1"/>
  <c r="AB57" i="1"/>
  <c r="AA53" i="1"/>
  <c r="AB53" i="1"/>
  <c r="AA49" i="1"/>
  <c r="AB49" i="1"/>
  <c r="AA45" i="1"/>
  <c r="AB45" i="1"/>
  <c r="AA41" i="1"/>
  <c r="AB41" i="1"/>
  <c r="AA37" i="1"/>
  <c r="AB37" i="1"/>
  <c r="AA33" i="1"/>
  <c r="AB33" i="1"/>
  <c r="AA29" i="1"/>
  <c r="AB29" i="1"/>
  <c r="AA24" i="1"/>
  <c r="AB24" i="1"/>
  <c r="AA20" i="1"/>
  <c r="AB20" i="1"/>
  <c r="AA16" i="1"/>
  <c r="AB16" i="1"/>
  <c r="AA12" i="1"/>
  <c r="AB12" i="1"/>
  <c r="AB596" i="1"/>
  <c r="AA596" i="1"/>
  <c r="AA583" i="1"/>
  <c r="AB583" i="1"/>
  <c r="AB574" i="1"/>
  <c r="AA574" i="1"/>
  <c r="AB568" i="1"/>
  <c r="AA568" i="1"/>
  <c r="AB562" i="1"/>
  <c r="AA562" i="1"/>
  <c r="AA553" i="1"/>
  <c r="AB553" i="1"/>
  <c r="AA533" i="1"/>
  <c r="AB533" i="1"/>
  <c r="AA493" i="1"/>
  <c r="AB493" i="1"/>
  <c r="AA489" i="1"/>
  <c r="AB489" i="1"/>
  <c r="AA485" i="1"/>
  <c r="AB485" i="1"/>
  <c r="AB468" i="1"/>
  <c r="AA468" i="1"/>
  <c r="AB458" i="1"/>
  <c r="AA458" i="1"/>
  <c r="AB454" i="1"/>
  <c r="AA454" i="1"/>
  <c r="AA445" i="1"/>
  <c r="AB445" i="1"/>
  <c r="AA441" i="1"/>
  <c r="AB441" i="1"/>
  <c r="AA433" i="1"/>
  <c r="AB433" i="1"/>
  <c r="AA429" i="1"/>
  <c r="AB429" i="1"/>
  <c r="AA415" i="1"/>
  <c r="AB415" i="1"/>
  <c r="AA405" i="1"/>
  <c r="AB405" i="1"/>
  <c r="AB390" i="1"/>
  <c r="AA390" i="1"/>
  <c r="AA381" i="1"/>
  <c r="AB381" i="1"/>
  <c r="AA358" i="1"/>
  <c r="AB358" i="1"/>
  <c r="AA337" i="1"/>
  <c r="AB337" i="1"/>
  <c r="AA332" i="1"/>
  <c r="AB332" i="1"/>
  <c r="AA328" i="1"/>
  <c r="AB328" i="1"/>
  <c r="AA320" i="1"/>
  <c r="AB320" i="1"/>
  <c r="AA313" i="1"/>
  <c r="AB313" i="1"/>
  <c r="AA308" i="1"/>
  <c r="AB308" i="1"/>
  <c r="AA275" i="1"/>
  <c r="AB275" i="1"/>
  <c r="AA267" i="1"/>
  <c r="AB267" i="1"/>
  <c r="AA254" i="1"/>
  <c r="AB254" i="1"/>
  <c r="AA242" i="1"/>
  <c r="AB242" i="1"/>
  <c r="AA238" i="1"/>
  <c r="AB238" i="1"/>
  <c r="AA234" i="1"/>
  <c r="AB234" i="1"/>
  <c r="AA226" i="1"/>
  <c r="AB226" i="1"/>
  <c r="AA222" i="1"/>
  <c r="AB222" i="1"/>
  <c r="AA218" i="1"/>
  <c r="AB218" i="1"/>
  <c r="AA213" i="1"/>
  <c r="AB213" i="1"/>
  <c r="AA206" i="1"/>
  <c r="AB206" i="1"/>
  <c r="AB202" i="1"/>
  <c r="AA202" i="1"/>
  <c r="AA191" i="1"/>
  <c r="AB191" i="1"/>
  <c r="AA187" i="1"/>
  <c r="AB187" i="1"/>
  <c r="AA183" i="1"/>
  <c r="AB183" i="1"/>
  <c r="AA175" i="1"/>
  <c r="AB175" i="1"/>
  <c r="AA170" i="1"/>
  <c r="AB170" i="1"/>
  <c r="AA166" i="1"/>
  <c r="AB166" i="1"/>
  <c r="AA155" i="1"/>
  <c r="AB155" i="1"/>
  <c r="AA151" i="1"/>
  <c r="AB151" i="1"/>
  <c r="AA147" i="1"/>
  <c r="AB147" i="1"/>
  <c r="AA139" i="1"/>
  <c r="AB139" i="1"/>
  <c r="AA134" i="1"/>
  <c r="AB134" i="1"/>
  <c r="AA130" i="1"/>
  <c r="AB130" i="1"/>
  <c r="AA126" i="1"/>
  <c r="AB126" i="1"/>
  <c r="AA122" i="1"/>
  <c r="AB122" i="1"/>
  <c r="AA117" i="1"/>
  <c r="AB117" i="1"/>
  <c r="AA113" i="1"/>
  <c r="AB113" i="1"/>
  <c r="AA109" i="1"/>
  <c r="AB109" i="1"/>
  <c r="AA105" i="1"/>
  <c r="AB105" i="1"/>
  <c r="AA101" i="1"/>
  <c r="AB101" i="1"/>
  <c r="AA97" i="1"/>
  <c r="AB97" i="1"/>
  <c r="AA92" i="1"/>
  <c r="AB92" i="1"/>
  <c r="AA87" i="1"/>
  <c r="AB87" i="1"/>
  <c r="AA83" i="1"/>
  <c r="AB83" i="1"/>
  <c r="AA79" i="1"/>
  <c r="AB79" i="1"/>
  <c r="AA74" i="1"/>
  <c r="AB74" i="1"/>
  <c r="AA70" i="1"/>
  <c r="AB70" i="1"/>
  <c r="AA66" i="1"/>
  <c r="AB66" i="1"/>
  <c r="AA60" i="1"/>
  <c r="AB60" i="1"/>
  <c r="AA56" i="1"/>
  <c r="AB56" i="1"/>
  <c r="AA52" i="1"/>
  <c r="AB52" i="1"/>
  <c r="AA48" i="1"/>
  <c r="AB48" i="1"/>
  <c r="AA44" i="1"/>
  <c r="AB44" i="1"/>
  <c r="AA40" i="1"/>
  <c r="AB40" i="1"/>
  <c r="AA36" i="1"/>
  <c r="AB36" i="1"/>
  <c r="AA32" i="1"/>
  <c r="AB32" i="1"/>
  <c r="AA28" i="1"/>
  <c r="AB28" i="1"/>
  <c r="AA23" i="1"/>
  <c r="AB23" i="1"/>
  <c r="AA19" i="1"/>
  <c r="AB19" i="1"/>
  <c r="AA15" i="1"/>
  <c r="AB15" i="1"/>
  <c r="M594" i="1"/>
  <c r="N594" i="1"/>
  <c r="M583" i="1"/>
  <c r="N583" i="1"/>
  <c r="M574" i="1"/>
  <c r="N574" i="1"/>
  <c r="M568" i="1"/>
  <c r="N568" i="1"/>
  <c r="M562" i="1"/>
  <c r="N562" i="1"/>
  <c r="M553" i="1"/>
  <c r="N553" i="1"/>
  <c r="M534" i="1"/>
  <c r="N534" i="1"/>
  <c r="M530" i="1"/>
  <c r="N530" i="1"/>
  <c r="M512" i="1"/>
  <c r="N512" i="1"/>
  <c r="M507" i="1"/>
  <c r="N507" i="1"/>
  <c r="M503" i="1"/>
  <c r="N503" i="1"/>
  <c r="M499" i="1"/>
  <c r="N499" i="1"/>
  <c r="N495" i="1"/>
  <c r="M495" i="1"/>
  <c r="M490" i="1"/>
  <c r="N490" i="1"/>
  <c r="M486" i="1"/>
  <c r="N486" i="1"/>
  <c r="N469" i="1"/>
  <c r="M469" i="1"/>
  <c r="M463" i="1"/>
  <c r="N463" i="1"/>
  <c r="N457" i="1"/>
  <c r="M457" i="1"/>
  <c r="M452" i="1"/>
  <c r="N452" i="1"/>
  <c r="N445" i="1"/>
  <c r="M445" i="1"/>
  <c r="M441" i="1"/>
  <c r="N441" i="1"/>
  <c r="M436" i="1"/>
  <c r="N436" i="1"/>
  <c r="M430" i="1"/>
  <c r="N430" i="1"/>
  <c r="M421" i="1"/>
  <c r="N421" i="1"/>
  <c r="N417" i="1"/>
  <c r="M417" i="1"/>
  <c r="N411" i="1"/>
  <c r="M411" i="1"/>
  <c r="N405" i="1"/>
  <c r="M405" i="1"/>
  <c r="N397" i="1"/>
  <c r="M397" i="1"/>
  <c r="N393" i="1"/>
  <c r="M393" i="1"/>
  <c r="M388" i="1"/>
  <c r="N388" i="1"/>
  <c r="M370" i="1"/>
  <c r="N370" i="1"/>
  <c r="N363" i="1"/>
  <c r="M363" i="1"/>
  <c r="M346" i="1"/>
  <c r="N346" i="1"/>
  <c r="M342" i="1"/>
  <c r="N342" i="1"/>
  <c r="M338" i="1"/>
  <c r="N338" i="1"/>
  <c r="N333" i="1"/>
  <c r="M333" i="1"/>
  <c r="N329" i="1"/>
  <c r="M329" i="1"/>
  <c r="N323" i="1"/>
  <c r="M323" i="1"/>
  <c r="M316" i="1"/>
  <c r="N316" i="1"/>
  <c r="N309" i="1"/>
  <c r="M309" i="1"/>
  <c r="M300" i="1"/>
  <c r="N300" i="1"/>
  <c r="M270" i="1"/>
  <c r="N270" i="1"/>
  <c r="N265" i="1"/>
  <c r="M265" i="1"/>
  <c r="N249" i="1"/>
  <c r="M249" i="1"/>
  <c r="M240" i="1"/>
  <c r="N240" i="1"/>
  <c r="M236" i="1"/>
  <c r="N236" i="1"/>
  <c r="N231" i="1"/>
  <c r="M231" i="1"/>
  <c r="M224" i="1"/>
  <c r="N224" i="1"/>
  <c r="M220" i="1"/>
  <c r="N220" i="1"/>
  <c r="M216" i="1"/>
  <c r="N216" i="1"/>
  <c r="M208" i="1"/>
  <c r="N208" i="1"/>
  <c r="M204" i="1"/>
  <c r="N204" i="1"/>
  <c r="M200" i="1"/>
  <c r="N200" i="1"/>
  <c r="M196" i="1"/>
  <c r="N196" i="1"/>
  <c r="M189" i="1"/>
  <c r="N189" i="1"/>
  <c r="M185" i="1"/>
  <c r="N185" i="1"/>
  <c r="M181" i="1"/>
  <c r="N181" i="1"/>
  <c r="M177" i="1"/>
  <c r="N177" i="1"/>
  <c r="M172" i="1"/>
  <c r="N172" i="1"/>
  <c r="M168" i="1"/>
  <c r="N168" i="1"/>
  <c r="M157" i="1"/>
  <c r="N157" i="1"/>
  <c r="M153" i="1"/>
  <c r="N153" i="1"/>
  <c r="M149" i="1"/>
  <c r="N149" i="1"/>
  <c r="M145" i="1"/>
  <c r="N145" i="1"/>
  <c r="M137" i="1"/>
  <c r="N137" i="1"/>
  <c r="M132" i="1"/>
  <c r="N132" i="1"/>
  <c r="M128" i="1"/>
  <c r="N128" i="1"/>
  <c r="M124" i="1"/>
  <c r="N124" i="1"/>
  <c r="M120" i="1"/>
  <c r="N120" i="1"/>
  <c r="M115" i="1"/>
  <c r="N115" i="1"/>
  <c r="M111" i="1"/>
  <c r="N111" i="1"/>
  <c r="M107" i="1"/>
  <c r="N107" i="1"/>
  <c r="M103" i="1"/>
  <c r="N103" i="1"/>
  <c r="M99" i="1"/>
  <c r="N99" i="1"/>
  <c r="M94" i="1"/>
  <c r="N94" i="1"/>
  <c r="M90" i="1"/>
  <c r="N90" i="1"/>
  <c r="M85" i="1"/>
  <c r="N85" i="1"/>
  <c r="M81" i="1"/>
  <c r="N81" i="1"/>
  <c r="M76" i="1"/>
  <c r="N76" i="1"/>
  <c r="M72" i="1"/>
  <c r="N72" i="1"/>
  <c r="M68" i="1"/>
  <c r="N68" i="1"/>
  <c r="M63" i="1"/>
  <c r="N63" i="1"/>
  <c r="M58" i="1"/>
  <c r="N58" i="1"/>
  <c r="M54" i="1"/>
  <c r="N54" i="1"/>
  <c r="M50" i="1"/>
  <c r="N50" i="1"/>
  <c r="M46" i="1"/>
  <c r="N46" i="1"/>
  <c r="M42" i="1"/>
  <c r="N42" i="1"/>
  <c r="M38" i="1"/>
  <c r="N38" i="1"/>
  <c r="M34" i="1"/>
  <c r="N34" i="1"/>
  <c r="M30" i="1"/>
  <c r="N30" i="1"/>
  <c r="M26" i="1"/>
  <c r="N26" i="1"/>
  <c r="M21" i="1"/>
  <c r="N21" i="1"/>
  <c r="M17" i="1"/>
  <c r="N17" i="1"/>
  <c r="M13" i="1"/>
  <c r="N13" i="1"/>
  <c r="M597" i="1"/>
  <c r="N597" i="1"/>
  <c r="M593" i="1"/>
  <c r="N593" i="1"/>
  <c r="M580" i="1"/>
  <c r="N580" i="1"/>
  <c r="M572" i="1"/>
  <c r="N572" i="1"/>
  <c r="M566" i="1"/>
  <c r="N566" i="1"/>
  <c r="M558" i="1"/>
  <c r="N558" i="1"/>
  <c r="M537" i="1"/>
  <c r="N537" i="1"/>
  <c r="M533" i="1"/>
  <c r="N533" i="1"/>
  <c r="M529" i="1"/>
  <c r="N529" i="1"/>
  <c r="M511" i="1"/>
  <c r="N511" i="1"/>
  <c r="M506" i="1"/>
  <c r="N506" i="1"/>
  <c r="M502" i="1"/>
  <c r="N502" i="1"/>
  <c r="M498" i="1"/>
  <c r="N498" i="1"/>
  <c r="M493" i="1"/>
  <c r="N493" i="1"/>
  <c r="N489" i="1"/>
  <c r="M489" i="1"/>
  <c r="N485" i="1"/>
  <c r="M485" i="1"/>
  <c r="M468" i="1"/>
  <c r="N468" i="1"/>
  <c r="N461" i="1"/>
  <c r="M461" i="1"/>
  <c r="M456" i="1"/>
  <c r="N456" i="1"/>
  <c r="N451" i="1"/>
  <c r="M451" i="1"/>
  <c r="M444" i="1"/>
  <c r="N444" i="1"/>
  <c r="M440" i="1"/>
  <c r="N440" i="1"/>
  <c r="M433" i="1"/>
  <c r="N433" i="1"/>
  <c r="M429" i="1"/>
  <c r="N429" i="1"/>
  <c r="M420" i="1"/>
  <c r="N420" i="1"/>
  <c r="N415" i="1"/>
  <c r="M415" i="1"/>
  <c r="M410" i="1"/>
  <c r="N410" i="1"/>
  <c r="M402" i="1"/>
  <c r="N402" i="1"/>
  <c r="M396" i="1"/>
  <c r="N396" i="1"/>
  <c r="N391" i="1"/>
  <c r="M391" i="1"/>
  <c r="N387" i="1"/>
  <c r="M387" i="1"/>
  <c r="N369" i="1"/>
  <c r="M369" i="1"/>
  <c r="N361" i="1"/>
  <c r="M361" i="1"/>
  <c r="N345" i="1"/>
  <c r="M345" i="1"/>
  <c r="N341" i="1"/>
  <c r="M341" i="1"/>
  <c r="N337" i="1"/>
  <c r="M337" i="1"/>
  <c r="M332" i="1"/>
  <c r="N332" i="1"/>
  <c r="M328" i="1"/>
  <c r="N328" i="1"/>
  <c r="M320" i="1"/>
  <c r="N320" i="1"/>
  <c r="N313" i="1"/>
  <c r="M313" i="1"/>
  <c r="M308" i="1"/>
  <c r="N308" i="1"/>
  <c r="N285" i="1"/>
  <c r="M285" i="1"/>
  <c r="M268" i="1"/>
  <c r="N268" i="1"/>
  <c r="N255" i="1"/>
  <c r="M255" i="1"/>
  <c r="M248" i="1"/>
  <c r="N248" i="1"/>
  <c r="N239" i="1"/>
  <c r="M239" i="1"/>
  <c r="N235" i="1"/>
  <c r="M235" i="1"/>
  <c r="N227" i="1"/>
  <c r="M227" i="1"/>
  <c r="N223" i="1"/>
  <c r="M223" i="1"/>
  <c r="N219" i="1"/>
  <c r="M219" i="1"/>
  <c r="N215" i="1"/>
  <c r="M215" i="1"/>
  <c r="N207" i="1"/>
  <c r="M207" i="1"/>
  <c r="M203" i="1"/>
  <c r="N203" i="1"/>
  <c r="M199" i="1"/>
  <c r="N199" i="1"/>
  <c r="M195" i="1"/>
  <c r="N195" i="1"/>
  <c r="M188" i="1"/>
  <c r="N188" i="1"/>
  <c r="M184" i="1"/>
  <c r="N184" i="1"/>
  <c r="M180" i="1"/>
  <c r="N180" i="1"/>
  <c r="M176" i="1"/>
  <c r="N176" i="1"/>
  <c r="M171" i="1"/>
  <c r="N171" i="1"/>
  <c r="M167" i="1"/>
  <c r="N167" i="1"/>
  <c r="M156" i="1"/>
  <c r="N156" i="1"/>
  <c r="M152" i="1"/>
  <c r="N152" i="1"/>
  <c r="M148" i="1"/>
  <c r="N148" i="1"/>
  <c r="M140" i="1"/>
  <c r="N140" i="1"/>
  <c r="M136" i="1"/>
  <c r="N136" i="1"/>
  <c r="M131" i="1"/>
  <c r="N131" i="1"/>
  <c r="M127" i="1"/>
  <c r="N127" i="1"/>
  <c r="M123" i="1"/>
  <c r="N123" i="1"/>
  <c r="M119" i="1"/>
  <c r="N119" i="1"/>
  <c r="M114" i="1"/>
  <c r="N114" i="1"/>
  <c r="M110" i="1"/>
  <c r="N110" i="1"/>
  <c r="M106" i="1"/>
  <c r="N106" i="1"/>
  <c r="M102" i="1"/>
  <c r="N102" i="1"/>
  <c r="M98" i="1"/>
  <c r="N98" i="1"/>
  <c r="M93" i="1"/>
  <c r="N93" i="1"/>
  <c r="M89" i="1"/>
  <c r="N89" i="1"/>
  <c r="M84" i="1"/>
  <c r="N84" i="1"/>
  <c r="M80" i="1"/>
  <c r="N80" i="1"/>
  <c r="M75" i="1"/>
  <c r="N75" i="1"/>
  <c r="M71" i="1"/>
  <c r="N71" i="1"/>
  <c r="M67" i="1"/>
  <c r="N67" i="1"/>
  <c r="M61" i="1"/>
  <c r="N61" i="1"/>
  <c r="M57" i="1"/>
  <c r="N57" i="1"/>
  <c r="M53" i="1"/>
  <c r="N53" i="1"/>
  <c r="M49" i="1"/>
  <c r="N49" i="1"/>
  <c r="M45" i="1"/>
  <c r="N45" i="1"/>
  <c r="M41" i="1"/>
  <c r="N41" i="1"/>
  <c r="M37" i="1"/>
  <c r="N37" i="1"/>
  <c r="M33" i="1"/>
  <c r="N33" i="1"/>
  <c r="M29" i="1"/>
  <c r="N29" i="1"/>
  <c r="M24" i="1"/>
  <c r="N24" i="1"/>
  <c r="M20" i="1"/>
  <c r="N20" i="1"/>
  <c r="M16" i="1"/>
  <c r="N16" i="1"/>
  <c r="M12" i="1"/>
  <c r="N12" i="1"/>
  <c r="M596" i="1"/>
  <c r="N596" i="1"/>
  <c r="M592" i="1"/>
  <c r="N592" i="1"/>
  <c r="M579" i="1"/>
  <c r="N579" i="1"/>
  <c r="M571" i="1"/>
  <c r="N571" i="1"/>
  <c r="M565" i="1"/>
  <c r="N565" i="1"/>
  <c r="M556" i="1"/>
  <c r="N556" i="1"/>
  <c r="M536" i="1"/>
  <c r="N536" i="1"/>
  <c r="M532" i="1"/>
  <c r="N532" i="1"/>
  <c r="M514" i="1"/>
  <c r="N514" i="1"/>
  <c r="M510" i="1"/>
  <c r="N510" i="1"/>
  <c r="M505" i="1"/>
  <c r="N505" i="1"/>
  <c r="N501" i="1"/>
  <c r="M501" i="1"/>
  <c r="N497" i="1"/>
  <c r="M497" i="1"/>
  <c r="M492" i="1"/>
  <c r="N492" i="1"/>
  <c r="M488" i="1"/>
  <c r="N488" i="1"/>
  <c r="M474" i="1"/>
  <c r="N474" i="1"/>
  <c r="M466" i="1"/>
  <c r="N466" i="1"/>
  <c r="M460" i="1"/>
  <c r="N460" i="1"/>
  <c r="N455" i="1"/>
  <c r="M455" i="1"/>
  <c r="N449" i="1"/>
  <c r="M449" i="1"/>
  <c r="N443" i="1"/>
  <c r="M443" i="1"/>
  <c r="M438" i="1"/>
  <c r="N438" i="1"/>
  <c r="M432" i="1"/>
  <c r="N432" i="1"/>
  <c r="M423" i="1"/>
  <c r="N423" i="1"/>
  <c r="N419" i="1"/>
  <c r="M419" i="1"/>
  <c r="N413" i="1"/>
  <c r="M413" i="1"/>
  <c r="M408" i="1"/>
  <c r="N408" i="1"/>
  <c r="N401" i="1"/>
  <c r="M401" i="1"/>
  <c r="N395" i="1"/>
  <c r="M395" i="1"/>
  <c r="M390" i="1"/>
  <c r="N390" i="1"/>
  <c r="N381" i="1"/>
  <c r="M381" i="1"/>
  <c r="N367" i="1"/>
  <c r="M367" i="1"/>
  <c r="N353" i="1"/>
  <c r="M353" i="1"/>
  <c r="M344" i="1"/>
  <c r="N344" i="1"/>
  <c r="M340" i="1"/>
  <c r="N340" i="1"/>
  <c r="N335" i="1"/>
  <c r="M335" i="1"/>
  <c r="N331" i="1"/>
  <c r="M331" i="1"/>
  <c r="N327" i="1"/>
  <c r="M327" i="1"/>
  <c r="M318" i="1"/>
  <c r="N318" i="1"/>
  <c r="M312" i="1"/>
  <c r="N312" i="1"/>
  <c r="N307" i="1"/>
  <c r="M307" i="1"/>
  <c r="N275" i="1"/>
  <c r="M275" i="1"/>
  <c r="N267" i="1"/>
  <c r="M267" i="1"/>
  <c r="M254" i="1"/>
  <c r="N254" i="1"/>
  <c r="M242" i="1"/>
  <c r="N242" i="1"/>
  <c r="M238" i="1"/>
  <c r="N238" i="1"/>
  <c r="M234" i="1"/>
  <c r="N234" i="1"/>
  <c r="M226" i="1"/>
  <c r="N226" i="1"/>
  <c r="M222" i="1"/>
  <c r="N222" i="1"/>
  <c r="M218" i="1"/>
  <c r="N218" i="1"/>
  <c r="N213" i="1"/>
  <c r="M213" i="1"/>
  <c r="M206" i="1"/>
  <c r="N206" i="1"/>
  <c r="M202" i="1"/>
  <c r="N202" i="1"/>
  <c r="M198" i="1"/>
  <c r="N198" i="1"/>
  <c r="M191" i="1"/>
  <c r="N191" i="1"/>
  <c r="M187" i="1"/>
  <c r="N187" i="1"/>
  <c r="M183" i="1"/>
  <c r="N183" i="1"/>
  <c r="M179" i="1"/>
  <c r="N179" i="1"/>
  <c r="M175" i="1"/>
  <c r="N175" i="1"/>
  <c r="M170" i="1"/>
  <c r="N170" i="1"/>
  <c r="M166" i="1"/>
  <c r="N166" i="1"/>
  <c r="M155" i="1"/>
  <c r="N155" i="1"/>
  <c r="M151" i="1"/>
  <c r="N151" i="1"/>
  <c r="M147" i="1"/>
  <c r="N147" i="1"/>
  <c r="M139" i="1"/>
  <c r="N139" i="1"/>
  <c r="M134" i="1"/>
  <c r="N134" i="1"/>
  <c r="M130" i="1"/>
  <c r="N130" i="1"/>
  <c r="M126" i="1"/>
  <c r="N126" i="1"/>
  <c r="M122" i="1"/>
  <c r="N122" i="1"/>
  <c r="M117" i="1"/>
  <c r="N117" i="1"/>
  <c r="M113" i="1"/>
  <c r="N113" i="1"/>
  <c r="M109" i="1"/>
  <c r="N109" i="1"/>
  <c r="M105" i="1"/>
  <c r="N105" i="1"/>
  <c r="M101" i="1"/>
  <c r="N101" i="1"/>
  <c r="M97" i="1"/>
  <c r="N97" i="1"/>
  <c r="M92" i="1"/>
  <c r="N92" i="1"/>
  <c r="M87" i="1"/>
  <c r="N87" i="1"/>
  <c r="M83" i="1"/>
  <c r="N83" i="1"/>
  <c r="M79" i="1"/>
  <c r="N79" i="1"/>
  <c r="M74" i="1"/>
  <c r="N74" i="1"/>
  <c r="M70" i="1"/>
  <c r="N70" i="1"/>
  <c r="M66" i="1"/>
  <c r="N66" i="1"/>
  <c r="M60" i="1"/>
  <c r="N60" i="1"/>
  <c r="M56" i="1"/>
  <c r="N56" i="1"/>
  <c r="M52" i="1"/>
  <c r="N52" i="1"/>
  <c r="M48" i="1"/>
  <c r="N48" i="1"/>
  <c r="M44" i="1"/>
  <c r="N44" i="1"/>
  <c r="M40" i="1"/>
  <c r="N40" i="1"/>
  <c r="M36" i="1"/>
  <c r="N36" i="1"/>
  <c r="M32" i="1"/>
  <c r="N32" i="1"/>
  <c r="M28" i="1"/>
  <c r="N28" i="1"/>
  <c r="M23" i="1"/>
  <c r="N23" i="1"/>
  <c r="M19" i="1"/>
  <c r="N19" i="1"/>
  <c r="M15" i="1"/>
  <c r="N15" i="1"/>
  <c r="M595" i="1"/>
  <c r="N595" i="1"/>
  <c r="M586" i="1"/>
  <c r="N586" i="1"/>
  <c r="M576" i="1"/>
  <c r="N576" i="1"/>
  <c r="M570" i="1"/>
  <c r="N570" i="1"/>
  <c r="M564" i="1"/>
  <c r="N564" i="1"/>
  <c r="M554" i="1"/>
  <c r="N554" i="1"/>
  <c r="M535" i="1"/>
  <c r="N535" i="1"/>
  <c r="M531" i="1"/>
  <c r="N531" i="1"/>
  <c r="M513" i="1"/>
  <c r="N513" i="1"/>
  <c r="M509" i="1"/>
  <c r="N509" i="1"/>
  <c r="M504" i="1"/>
  <c r="N504" i="1"/>
  <c r="M500" i="1"/>
  <c r="N500" i="1"/>
  <c r="M496" i="1"/>
  <c r="N496" i="1"/>
  <c r="N491" i="1"/>
  <c r="M491" i="1"/>
  <c r="M487" i="1"/>
  <c r="N487" i="1"/>
  <c r="M470" i="1"/>
  <c r="N470" i="1"/>
  <c r="M464" i="1"/>
  <c r="N464" i="1"/>
  <c r="M458" i="1"/>
  <c r="N458" i="1"/>
  <c r="M454" i="1"/>
  <c r="N454" i="1"/>
  <c r="M446" i="1"/>
  <c r="N446" i="1"/>
  <c r="M442" i="1"/>
  <c r="N442" i="1"/>
  <c r="N437" i="1"/>
  <c r="M437" i="1"/>
  <c r="M431" i="1"/>
  <c r="N431" i="1"/>
  <c r="M422" i="1"/>
  <c r="N422" i="1"/>
  <c r="M418" i="1"/>
  <c r="N418" i="1"/>
  <c r="M412" i="1"/>
  <c r="N412" i="1"/>
  <c r="N407" i="1"/>
  <c r="M407" i="1"/>
  <c r="M400" i="1"/>
  <c r="N400" i="1"/>
  <c r="M394" i="1"/>
  <c r="N394" i="1"/>
  <c r="N389" i="1"/>
  <c r="M389" i="1"/>
  <c r="N371" i="1"/>
  <c r="M371" i="1"/>
  <c r="M366" i="1"/>
  <c r="N366" i="1"/>
  <c r="N347" i="1"/>
  <c r="M347" i="1"/>
  <c r="N343" i="1"/>
  <c r="M343" i="1"/>
  <c r="N339" i="1"/>
  <c r="M339" i="1"/>
  <c r="M334" i="1"/>
  <c r="N334" i="1"/>
  <c r="M330" i="1"/>
  <c r="N330" i="1"/>
  <c r="N325" i="1"/>
  <c r="M325" i="1"/>
  <c r="N317" i="1"/>
  <c r="M317" i="1"/>
  <c r="M310" i="1"/>
  <c r="N310" i="1"/>
  <c r="N301" i="1"/>
  <c r="M301" i="1"/>
  <c r="N273" i="1"/>
  <c r="M273" i="1"/>
  <c r="M266" i="1"/>
  <c r="N266" i="1"/>
  <c r="M250" i="1"/>
  <c r="N250" i="1"/>
  <c r="N241" i="1"/>
  <c r="M241" i="1"/>
  <c r="N237" i="1"/>
  <c r="M237" i="1"/>
  <c r="N233" i="1"/>
  <c r="M233" i="1"/>
  <c r="N225" i="1"/>
  <c r="M225" i="1"/>
  <c r="N221" i="1"/>
  <c r="M221" i="1"/>
  <c r="N217" i="1"/>
  <c r="M217" i="1"/>
  <c r="M210" i="1"/>
  <c r="N210" i="1"/>
  <c r="N205" i="1"/>
  <c r="M205" i="1"/>
  <c r="M201" i="1"/>
  <c r="N201" i="1"/>
  <c r="M197" i="1"/>
  <c r="N197" i="1"/>
  <c r="M190" i="1"/>
  <c r="N190" i="1"/>
  <c r="M186" i="1"/>
  <c r="N186" i="1"/>
  <c r="M182" i="1"/>
  <c r="N182" i="1"/>
  <c r="M178" i="1"/>
  <c r="N178" i="1"/>
  <c r="M173" i="1"/>
  <c r="N173" i="1"/>
  <c r="M169" i="1"/>
  <c r="N169" i="1"/>
  <c r="M158" i="1"/>
  <c r="N158" i="1"/>
  <c r="M154" i="1"/>
  <c r="N154" i="1"/>
  <c r="M150" i="1"/>
  <c r="N150" i="1"/>
  <c r="M146" i="1"/>
  <c r="N146" i="1"/>
  <c r="M138" i="1"/>
  <c r="N138" i="1"/>
  <c r="M133" i="1"/>
  <c r="N133" i="1"/>
  <c r="M129" i="1"/>
  <c r="N129" i="1"/>
  <c r="M125" i="1"/>
  <c r="N125" i="1"/>
  <c r="M121" i="1"/>
  <c r="N121" i="1"/>
  <c r="M116" i="1"/>
  <c r="N116" i="1"/>
  <c r="M112" i="1"/>
  <c r="N112" i="1"/>
  <c r="M108" i="1"/>
  <c r="N108" i="1"/>
  <c r="M104" i="1"/>
  <c r="N104" i="1"/>
  <c r="M100" i="1"/>
  <c r="N100" i="1"/>
  <c r="M96" i="1"/>
  <c r="N96" i="1"/>
  <c r="M91" i="1"/>
  <c r="N91" i="1"/>
  <c r="M86" i="1"/>
  <c r="N86" i="1"/>
  <c r="M82" i="1"/>
  <c r="N82" i="1"/>
  <c r="M77" i="1"/>
  <c r="N77" i="1"/>
  <c r="M73" i="1"/>
  <c r="N73" i="1"/>
  <c r="M69" i="1"/>
  <c r="N69" i="1"/>
  <c r="M64" i="1"/>
  <c r="N64" i="1"/>
  <c r="M59" i="1"/>
  <c r="N59" i="1"/>
  <c r="M55" i="1"/>
  <c r="N55" i="1"/>
  <c r="M51" i="1"/>
  <c r="N51" i="1"/>
  <c r="M47" i="1"/>
  <c r="N47" i="1"/>
  <c r="M43" i="1"/>
  <c r="N43" i="1"/>
  <c r="M39" i="1"/>
  <c r="N39" i="1"/>
  <c r="M35" i="1"/>
  <c r="N35" i="1"/>
  <c r="M31" i="1"/>
  <c r="N31" i="1"/>
  <c r="M27" i="1"/>
  <c r="N27" i="1"/>
  <c r="M22" i="1"/>
  <c r="N22" i="1"/>
  <c r="M18" i="1"/>
  <c r="N18" i="1"/>
  <c r="M14" i="1"/>
  <c r="N14" i="1"/>
  <c r="AL598" i="1"/>
  <c r="AL599" i="1" s="1"/>
  <c r="AL600" i="1" s="1"/>
  <c r="X598" i="1"/>
  <c r="X599" i="1" s="1"/>
  <c r="X600" i="1" s="1"/>
  <c r="AW598" i="1"/>
  <c r="AW599" i="1" s="1"/>
  <c r="AW600" i="1" s="1"/>
  <c r="AI598" i="1"/>
  <c r="AI599" i="1" s="1"/>
  <c r="AI600" i="1" s="1"/>
  <c r="G598" i="1"/>
  <c r="G599" i="1" s="1"/>
  <c r="G600" i="1" s="1"/>
  <c r="J598" i="1"/>
  <c r="J599" i="1" s="1"/>
  <c r="J600" i="1" s="1"/>
  <c r="BH598" i="1"/>
  <c r="BH599" i="1" s="1"/>
  <c r="BH600" i="1" s="1"/>
  <c r="U598" i="1"/>
  <c r="U599" i="1" s="1"/>
  <c r="U600" i="1" s="1"/>
  <c r="AM11" i="1"/>
  <c r="AM598" i="1" s="1"/>
  <c r="AM599" i="1" s="1"/>
  <c r="AM600" i="1" s="1"/>
  <c r="AX11" i="1"/>
  <c r="BI11" i="1"/>
  <c r="H11" i="1"/>
  <c r="V11" i="1"/>
  <c r="AJ11" i="1"/>
  <c r="Y11" i="1"/>
  <c r="Y598" i="1" s="1"/>
  <c r="Y599" i="1" s="1"/>
  <c r="Y600" i="1" s="1"/>
  <c r="K11" i="1"/>
  <c r="K598" i="1" s="1"/>
  <c r="K599" i="1" s="1"/>
  <c r="K600" i="1" s="1"/>
  <c r="BI598" i="1" l="1"/>
  <c r="BI599" i="1" s="1"/>
  <c r="BI600" i="1" s="1"/>
  <c r="BL11" i="1"/>
  <c r="BK11" i="1"/>
  <c r="BK598" i="1" s="1"/>
  <c r="BK599" i="1" s="1"/>
  <c r="BK600" i="1" s="1"/>
  <c r="BA11" i="1"/>
  <c r="BA598" i="1" s="1"/>
  <c r="BA599" i="1" s="1"/>
  <c r="BA600" i="1" s="1"/>
  <c r="AZ11" i="1"/>
  <c r="AZ598" i="1" s="1"/>
  <c r="AZ599" i="1" s="1"/>
  <c r="AZ600" i="1" s="1"/>
  <c r="AJ598" i="1"/>
  <c r="AJ599" i="1" s="1"/>
  <c r="AJ600" i="1" s="1"/>
  <c r="AP11" i="1"/>
  <c r="AP598" i="1" s="1"/>
  <c r="AP599" i="1" s="1"/>
  <c r="AP600" i="1" s="1"/>
  <c r="AO11" i="1"/>
  <c r="AO598" i="1" s="1"/>
  <c r="AO599" i="1" s="1"/>
  <c r="AO600" i="1" s="1"/>
  <c r="V598" i="1"/>
  <c r="V599" i="1" s="1"/>
  <c r="V600" i="1" s="1"/>
  <c r="AA11" i="1"/>
  <c r="AA598" i="1" s="1"/>
  <c r="AA599" i="1" s="1"/>
  <c r="AA600" i="1" s="1"/>
  <c r="AB11" i="1"/>
  <c r="AB598" i="1" s="1"/>
  <c r="AB599" i="1" s="1"/>
  <c r="AB600" i="1" s="1"/>
  <c r="H598" i="1"/>
  <c r="H599" i="1" s="1"/>
  <c r="H600" i="1" s="1"/>
  <c r="N11" i="1"/>
  <c r="N598" i="1" s="1"/>
  <c r="N599" i="1" s="1"/>
  <c r="N600" i="1" s="1"/>
  <c r="M11" i="1"/>
  <c r="M598" i="1" s="1"/>
  <c r="M599" i="1" s="1"/>
  <c r="M600" i="1" s="1"/>
  <c r="AX598" i="1"/>
  <c r="AX599" i="1" s="1"/>
  <c r="AX600" i="1" s="1"/>
  <c r="BM70" i="1"/>
  <c r="BN70" i="1" s="1"/>
  <c r="BM157" i="1"/>
  <c r="BN157" i="1" s="1"/>
  <c r="BM117" i="1"/>
  <c r="BN117" i="1" s="1"/>
  <c r="BM148" i="1"/>
  <c r="BN148" i="1" s="1"/>
  <c r="BM236" i="1"/>
  <c r="BN236" i="1" s="1"/>
  <c r="BM402" i="1"/>
  <c r="BN402" i="1" s="1"/>
  <c r="BM514" i="1"/>
  <c r="BN514" i="1" s="1"/>
  <c r="BM331" i="1"/>
  <c r="BN331" i="1" s="1"/>
  <c r="BM110" i="1"/>
  <c r="BN110" i="1" s="1"/>
  <c r="BM197" i="1"/>
  <c r="BN197" i="1" s="1"/>
  <c r="BM53" i="1"/>
  <c r="BN53" i="1" s="1"/>
  <c r="BM188" i="1"/>
  <c r="BN188" i="1" s="1"/>
  <c r="BM338" i="1"/>
  <c r="BN338" i="1" s="1"/>
  <c r="BM570" i="1"/>
  <c r="BN570" i="1" s="1"/>
  <c r="BM366" i="1"/>
  <c r="BN366" i="1" s="1"/>
  <c r="BM486" i="1"/>
  <c r="BN486" i="1" s="1"/>
  <c r="BM558" i="1"/>
  <c r="BN558" i="1" s="1"/>
  <c r="AC71" i="1"/>
  <c r="AD71" i="1" s="1"/>
  <c r="O421" i="1"/>
  <c r="P421" i="1" s="1"/>
  <c r="BM19" i="1"/>
  <c r="BN19" i="1" s="1"/>
  <c r="BM57" i="1"/>
  <c r="BN57" i="1" s="1"/>
  <c r="BM97" i="1"/>
  <c r="BN97" i="1" s="1"/>
  <c r="BM67" i="1"/>
  <c r="BN67" i="1" s="1"/>
  <c r="BM99" i="1"/>
  <c r="BN99" i="1" s="1"/>
  <c r="BM130" i="1"/>
  <c r="BN130" i="1" s="1"/>
  <c r="BM170" i="1"/>
  <c r="BN170" i="1" s="1"/>
  <c r="BM210" i="1"/>
  <c r="BN210" i="1" s="1"/>
  <c r="BM242" i="1"/>
  <c r="BN242" i="1" s="1"/>
  <c r="BM312" i="1"/>
  <c r="BN312" i="1" s="1"/>
  <c r="BM400" i="1"/>
  <c r="BN400" i="1" s="1"/>
  <c r="BM456" i="1"/>
  <c r="BN456" i="1" s="1"/>
  <c r="BM504" i="1"/>
  <c r="BN504" i="1" s="1"/>
  <c r="BM576" i="1"/>
  <c r="BN576" i="1" s="1"/>
  <c r="BM116" i="1"/>
  <c r="BN116" i="1" s="1"/>
  <c r="BM147" i="1"/>
  <c r="BN147" i="1" s="1"/>
  <c r="BM42" i="1"/>
  <c r="BN42" i="1" s="1"/>
  <c r="BM74" i="1"/>
  <c r="BN74" i="1" s="1"/>
  <c r="BM106" i="1"/>
  <c r="BN106" i="1" s="1"/>
  <c r="BM137" i="1"/>
  <c r="BN137" i="1" s="1"/>
  <c r="BM177" i="1"/>
  <c r="BN177" i="1" s="1"/>
  <c r="BM225" i="1"/>
  <c r="BN225" i="1" s="1"/>
  <c r="BM327" i="1"/>
  <c r="BN327" i="1" s="1"/>
  <c r="BM391" i="1"/>
  <c r="BN391" i="1" s="1"/>
  <c r="BM431" i="1"/>
  <c r="BN431" i="1" s="1"/>
  <c r="BM495" i="1"/>
  <c r="BN495" i="1" s="1"/>
  <c r="BM583" i="1"/>
  <c r="BN583" i="1" s="1"/>
  <c r="BM371" i="1"/>
  <c r="BN371" i="1" s="1"/>
  <c r="BM16" i="1"/>
  <c r="BN16" i="1" s="1"/>
  <c r="BM46" i="1"/>
  <c r="BN46" i="1" s="1"/>
  <c r="BM94" i="1"/>
  <c r="BN94" i="1" s="1"/>
  <c r="BM181" i="1"/>
  <c r="BN181" i="1" s="1"/>
  <c r="BM213" i="1"/>
  <c r="BN213" i="1" s="1"/>
  <c r="BM347" i="1"/>
  <c r="BN347" i="1" s="1"/>
  <c r="BM395" i="1"/>
  <c r="BN395" i="1" s="1"/>
  <c r="BM499" i="1"/>
  <c r="BN499" i="1" s="1"/>
  <c r="BM579" i="1"/>
  <c r="BN579" i="1" s="1"/>
  <c r="BM128" i="1"/>
  <c r="BN128" i="1" s="1"/>
  <c r="BM451" i="1"/>
  <c r="BN451" i="1" s="1"/>
  <c r="BM218" i="1"/>
  <c r="BN218" i="1" s="1"/>
  <c r="BM60" i="1"/>
  <c r="BN60" i="1" s="1"/>
  <c r="BM337" i="1"/>
  <c r="BN337" i="1" s="1"/>
  <c r="BM369" i="1"/>
  <c r="BN369" i="1" s="1"/>
  <c r="BM497" i="1"/>
  <c r="BN497" i="1" s="1"/>
  <c r="BM537" i="1"/>
  <c r="BN537" i="1" s="1"/>
  <c r="BM30" i="1"/>
  <c r="BN30" i="1" s="1"/>
  <c r="BM61" i="1"/>
  <c r="BN61" i="1" s="1"/>
  <c r="BM125" i="1"/>
  <c r="BN125" i="1" s="1"/>
  <c r="BM156" i="1"/>
  <c r="BN156" i="1" s="1"/>
  <c r="BM196" i="1"/>
  <c r="BN196" i="1" s="1"/>
  <c r="BM267" i="1"/>
  <c r="BN267" i="1" s="1"/>
  <c r="BM346" i="1"/>
  <c r="BN346" i="1" s="1"/>
  <c r="BM490" i="1"/>
  <c r="BN490" i="1" s="1"/>
  <c r="BM530" i="1"/>
  <c r="BN530" i="1" s="1"/>
  <c r="BM586" i="1"/>
  <c r="BN586" i="1" s="1"/>
  <c r="BM69" i="1"/>
  <c r="BN69" i="1" s="1"/>
  <c r="BM101" i="1"/>
  <c r="BN101" i="1" s="1"/>
  <c r="BM132" i="1"/>
  <c r="BN132" i="1" s="1"/>
  <c r="BM172" i="1"/>
  <c r="BN172" i="1" s="1"/>
  <c r="BM275" i="1"/>
  <c r="BN275" i="1" s="1"/>
  <c r="BM370" i="1"/>
  <c r="BN370" i="1" s="1"/>
  <c r="BM498" i="1"/>
  <c r="BN498" i="1" s="1"/>
  <c r="BM554" i="1"/>
  <c r="BN554" i="1" s="1"/>
  <c r="BM594" i="1"/>
  <c r="BN594" i="1" s="1"/>
  <c r="BM176" i="1"/>
  <c r="BN176" i="1" s="1"/>
  <c r="BM40" i="1"/>
  <c r="BN40" i="1" s="1"/>
  <c r="BM111" i="1"/>
  <c r="BN111" i="1" s="1"/>
  <c r="BM158" i="1"/>
  <c r="BN158" i="1" s="1"/>
  <c r="BM198" i="1"/>
  <c r="BN198" i="1" s="1"/>
  <c r="BM316" i="1"/>
  <c r="BN316" i="1" s="1"/>
  <c r="BM396" i="1"/>
  <c r="BN396" i="1" s="1"/>
  <c r="BM460" i="1"/>
  <c r="BN460" i="1" s="1"/>
  <c r="BM532" i="1"/>
  <c r="BN532" i="1" s="1"/>
  <c r="BM56" i="1"/>
  <c r="BN56" i="1" s="1"/>
  <c r="BM151" i="1"/>
  <c r="BN151" i="1" s="1"/>
  <c r="BM191" i="1"/>
  <c r="BN191" i="1" s="1"/>
  <c r="BM223" i="1"/>
  <c r="BN223" i="1" s="1"/>
  <c r="BM270" i="1"/>
  <c r="BN270" i="1" s="1"/>
  <c r="BM325" i="1"/>
  <c r="BN325" i="1" s="1"/>
  <c r="BM389" i="1"/>
  <c r="BN389" i="1" s="1"/>
  <c r="BM421" i="1"/>
  <c r="BN421" i="1" s="1"/>
  <c r="BM461" i="1"/>
  <c r="BN461" i="1" s="1"/>
  <c r="BM501" i="1"/>
  <c r="BN501" i="1" s="1"/>
  <c r="BM597" i="1"/>
  <c r="BN597" i="1" s="1"/>
  <c r="BM49" i="1"/>
  <c r="BN49" i="1" s="1"/>
  <c r="BM89" i="1"/>
  <c r="BN89" i="1" s="1"/>
  <c r="BM121" i="1"/>
  <c r="BN121" i="1" s="1"/>
  <c r="BM168" i="1"/>
  <c r="BN168" i="1" s="1"/>
  <c r="BM208" i="1"/>
  <c r="BN208" i="1" s="1"/>
  <c r="BM248" i="1"/>
  <c r="BN248" i="1" s="1"/>
  <c r="BM342" i="1"/>
  <c r="BN342" i="1" s="1"/>
  <c r="BM50" i="1"/>
  <c r="BN50" i="1" s="1"/>
  <c r="BM82" i="1"/>
  <c r="BN82" i="1" s="1"/>
  <c r="BM114" i="1"/>
  <c r="BN114" i="1" s="1"/>
  <c r="BM233" i="1"/>
  <c r="BN233" i="1" s="1"/>
  <c r="BM335" i="1"/>
  <c r="BN335" i="1" s="1"/>
  <c r="BM407" i="1"/>
  <c r="BN407" i="1" s="1"/>
  <c r="BM455" i="1"/>
  <c r="BN455" i="1" s="1"/>
  <c r="BM503" i="1"/>
  <c r="BN503" i="1" s="1"/>
  <c r="BM29" i="1"/>
  <c r="BN29" i="1" s="1"/>
  <c r="BM59" i="1"/>
  <c r="BN59" i="1" s="1"/>
  <c r="BM91" i="1"/>
  <c r="BN91" i="1" s="1"/>
  <c r="BM123" i="1"/>
  <c r="BN123" i="1" s="1"/>
  <c r="BM154" i="1"/>
  <c r="BN154" i="1" s="1"/>
  <c r="BM202" i="1"/>
  <c r="BN202" i="1" s="1"/>
  <c r="BM234" i="1"/>
  <c r="BN234" i="1" s="1"/>
  <c r="BM273" i="1"/>
  <c r="BN273" i="1" s="1"/>
  <c r="BM344" i="1"/>
  <c r="BN344" i="1" s="1"/>
  <c r="BM440" i="1"/>
  <c r="BN440" i="1" s="1"/>
  <c r="BM496" i="1"/>
  <c r="BN496" i="1" s="1"/>
  <c r="BM568" i="1"/>
  <c r="BN568" i="1" s="1"/>
  <c r="BM58" i="1"/>
  <c r="BN58" i="1" s="1"/>
  <c r="BM122" i="1"/>
  <c r="BN122" i="1" s="1"/>
  <c r="BM153" i="1"/>
  <c r="BN153" i="1" s="1"/>
  <c r="BM201" i="1"/>
  <c r="BN201" i="1" s="1"/>
  <c r="BM241" i="1"/>
  <c r="BN241" i="1" s="1"/>
  <c r="BM415" i="1"/>
  <c r="BN415" i="1" s="1"/>
  <c r="BM463" i="1"/>
  <c r="BN463" i="1" s="1"/>
  <c r="BM511" i="1"/>
  <c r="BN511" i="1" s="1"/>
  <c r="BM318" i="1"/>
  <c r="BN318" i="1" s="1"/>
  <c r="BM502" i="1"/>
  <c r="BN502" i="1" s="1"/>
  <c r="BM566" i="1"/>
  <c r="BN566" i="1" s="1"/>
  <c r="BM334" i="1"/>
  <c r="BN334" i="1" s="1"/>
  <c r="BM510" i="1"/>
  <c r="BN510" i="1" s="1"/>
  <c r="BM574" i="1"/>
  <c r="BN574" i="1" s="1"/>
  <c r="BM68" i="1"/>
  <c r="BN68" i="1" s="1"/>
  <c r="BM393" i="1"/>
  <c r="BN393" i="1" s="1"/>
  <c r="BM449" i="1"/>
  <c r="BN449" i="1" s="1"/>
  <c r="BM505" i="1"/>
  <c r="BN505" i="1" s="1"/>
  <c r="BM553" i="1"/>
  <c r="BN553" i="1" s="1"/>
  <c r="BM24" i="1"/>
  <c r="BN24" i="1" s="1"/>
  <c r="BM54" i="1"/>
  <c r="BN54" i="1" s="1"/>
  <c r="BM149" i="1"/>
  <c r="BN149" i="1" s="1"/>
  <c r="BM189" i="1"/>
  <c r="BN189" i="1" s="1"/>
  <c r="BM221" i="1"/>
  <c r="BN221" i="1" s="1"/>
  <c r="BM323" i="1"/>
  <c r="BN323" i="1" s="1"/>
  <c r="BM363" i="1"/>
  <c r="BN363" i="1" s="1"/>
  <c r="BM443" i="1"/>
  <c r="BN443" i="1" s="1"/>
  <c r="BM507" i="1"/>
  <c r="BN507" i="1" s="1"/>
  <c r="BM595" i="1"/>
  <c r="BN595" i="1" s="1"/>
  <c r="BM45" i="1"/>
  <c r="BN45" i="1" s="1"/>
  <c r="BM77" i="1"/>
  <c r="BN77" i="1" s="1"/>
  <c r="BM109" i="1"/>
  <c r="BN109" i="1" s="1"/>
  <c r="BM140" i="1"/>
  <c r="BN140" i="1" s="1"/>
  <c r="BM180" i="1"/>
  <c r="BN180" i="1" s="1"/>
  <c r="BM220" i="1"/>
  <c r="BN220" i="1" s="1"/>
  <c r="BM330" i="1"/>
  <c r="BN330" i="1" s="1"/>
  <c r="BM394" i="1"/>
  <c r="BN394" i="1" s="1"/>
  <c r="BM466" i="1"/>
  <c r="BN466" i="1" s="1"/>
  <c r="BM506" i="1"/>
  <c r="BN506" i="1" s="1"/>
  <c r="BM562" i="1"/>
  <c r="BN562" i="1" s="1"/>
  <c r="BM127" i="1"/>
  <c r="BN127" i="1" s="1"/>
  <c r="BM166" i="1"/>
  <c r="BN166" i="1" s="1"/>
  <c r="BM285" i="1"/>
  <c r="BN285" i="1" s="1"/>
  <c r="BM332" i="1"/>
  <c r="BN332" i="1" s="1"/>
  <c r="BM436" i="1"/>
  <c r="BN436" i="1" s="1"/>
  <c r="BM468" i="1"/>
  <c r="BN468" i="1" s="1"/>
  <c r="BM556" i="1"/>
  <c r="BN556" i="1" s="1"/>
  <c r="BM596" i="1"/>
  <c r="BN596" i="1" s="1"/>
  <c r="BM33" i="1"/>
  <c r="BN33" i="1" s="1"/>
  <c r="BM64" i="1"/>
  <c r="BN64" i="1" s="1"/>
  <c r="BM104" i="1"/>
  <c r="BN104" i="1" s="1"/>
  <c r="BM167" i="1"/>
  <c r="BN167" i="1" s="1"/>
  <c r="BM199" i="1"/>
  <c r="BN199" i="1" s="1"/>
  <c r="BM231" i="1"/>
  <c r="BN231" i="1" s="1"/>
  <c r="BM301" i="1"/>
  <c r="BN301" i="1" s="1"/>
  <c r="BM333" i="1"/>
  <c r="BN333" i="1" s="1"/>
  <c r="BM397" i="1"/>
  <c r="BN397" i="1" s="1"/>
  <c r="BM429" i="1"/>
  <c r="BN429" i="1" s="1"/>
  <c r="BM469" i="1"/>
  <c r="BN469" i="1" s="1"/>
  <c r="BM509" i="1"/>
  <c r="BN509" i="1" s="1"/>
  <c r="BM216" i="1"/>
  <c r="BN216" i="1" s="1"/>
  <c r="BM531" i="1"/>
  <c r="BN531" i="1" s="1"/>
  <c r="BM55" i="1"/>
  <c r="BN55" i="1" s="1"/>
  <c r="BM340" i="1"/>
  <c r="BN340" i="1" s="1"/>
  <c r="BM175" i="1"/>
  <c r="BN175" i="1" s="1"/>
  <c r="BM207" i="1"/>
  <c r="BN207" i="1" s="1"/>
  <c r="BM534" i="1"/>
  <c r="BN534" i="1" s="1"/>
  <c r="BM44" i="1"/>
  <c r="BN44" i="1" s="1"/>
  <c r="BM76" i="1"/>
  <c r="BN76" i="1" s="1"/>
  <c r="BM108" i="1"/>
  <c r="BN108" i="1" s="1"/>
  <c r="BM513" i="1"/>
  <c r="BN513" i="1" s="1"/>
  <c r="BM593" i="1"/>
  <c r="BN593" i="1" s="1"/>
  <c r="BM268" i="1"/>
  <c r="BN268" i="1" s="1"/>
  <c r="BM387" i="1"/>
  <c r="BN387" i="1" s="1"/>
  <c r="BM32" i="1"/>
  <c r="BN32" i="1" s="1"/>
  <c r="BM103" i="1"/>
  <c r="BN103" i="1" s="1"/>
  <c r="BM150" i="1"/>
  <c r="BN150" i="1" s="1"/>
  <c r="BM238" i="1"/>
  <c r="BN238" i="1" s="1"/>
  <c r="BM308" i="1"/>
  <c r="BN308" i="1" s="1"/>
  <c r="BM388" i="1"/>
  <c r="BN388" i="1" s="1"/>
  <c r="BM452" i="1"/>
  <c r="BN452" i="1" s="1"/>
  <c r="BM500" i="1"/>
  <c r="BN500" i="1" s="1"/>
  <c r="BM572" i="1"/>
  <c r="BN572" i="1" s="1"/>
  <c r="BM18" i="1"/>
  <c r="BN18" i="1" s="1"/>
  <c r="BM48" i="1"/>
  <c r="BN48" i="1" s="1"/>
  <c r="BM80" i="1"/>
  <c r="BN80" i="1" s="1"/>
  <c r="BM183" i="1"/>
  <c r="BN183" i="1" s="1"/>
  <c r="BM215" i="1"/>
  <c r="BN215" i="1" s="1"/>
  <c r="BM255" i="1"/>
  <c r="BN255" i="1" s="1"/>
  <c r="BM317" i="1"/>
  <c r="BN317" i="1" s="1"/>
  <c r="BM381" i="1"/>
  <c r="BN381" i="1" s="1"/>
  <c r="BM413" i="1"/>
  <c r="BN413" i="1" s="1"/>
  <c r="BM445" i="1"/>
  <c r="BN445" i="1" s="1"/>
  <c r="BM493" i="1"/>
  <c r="BN493" i="1" s="1"/>
  <c r="BM565" i="1"/>
  <c r="BN565" i="1" s="1"/>
  <c r="BM81" i="1"/>
  <c r="BN81" i="1" s="1"/>
  <c r="BM113" i="1"/>
  <c r="BN113" i="1" s="1"/>
  <c r="BM152" i="1"/>
  <c r="BN152" i="1" s="1"/>
  <c r="BM200" i="1"/>
  <c r="BN200" i="1" s="1"/>
  <c r="BM240" i="1"/>
  <c r="BN240" i="1" s="1"/>
  <c r="BM422" i="1"/>
  <c r="BN422" i="1" s="1"/>
  <c r="BM21" i="1"/>
  <c r="BN21" i="1" s="1"/>
  <c r="BM51" i="1"/>
  <c r="BN51" i="1" s="1"/>
  <c r="BM83" i="1"/>
  <c r="BN83" i="1" s="1"/>
  <c r="BM115" i="1"/>
  <c r="BN115" i="1" s="1"/>
  <c r="BM186" i="1"/>
  <c r="BN186" i="1" s="1"/>
  <c r="BM226" i="1"/>
  <c r="BN226" i="1" s="1"/>
  <c r="BM265" i="1"/>
  <c r="BN265" i="1" s="1"/>
  <c r="BM328" i="1"/>
  <c r="BN328" i="1" s="1"/>
  <c r="BM432" i="1"/>
  <c r="BN432" i="1" s="1"/>
  <c r="BM488" i="1"/>
  <c r="BN488" i="1" s="1"/>
  <c r="BM536" i="1"/>
  <c r="BN536" i="1" s="1"/>
  <c r="BM430" i="1"/>
  <c r="BN430" i="1" s="1"/>
  <c r="BM52" i="1"/>
  <c r="BN52" i="1" s="1"/>
  <c r="BM329" i="1"/>
  <c r="BN329" i="1" s="1"/>
  <c r="BM433" i="1"/>
  <c r="BN433" i="1" s="1"/>
  <c r="BM489" i="1"/>
  <c r="BN489" i="1" s="1"/>
  <c r="BM310" i="1"/>
  <c r="BN310" i="1" s="1"/>
  <c r="BM39" i="1"/>
  <c r="BN39" i="1" s="1"/>
  <c r="BM17" i="1"/>
  <c r="BN17" i="1" s="1"/>
  <c r="BM134" i="1"/>
  <c r="BN134" i="1" s="1"/>
  <c r="BM182" i="1"/>
  <c r="BN182" i="1" s="1"/>
  <c r="BM222" i="1"/>
  <c r="BN222" i="1" s="1"/>
  <c r="BM300" i="1"/>
  <c r="BN300" i="1" s="1"/>
  <c r="BM444" i="1"/>
  <c r="BN444" i="1" s="1"/>
  <c r="BM492" i="1"/>
  <c r="BN492" i="1" s="1"/>
  <c r="BM564" i="1"/>
  <c r="BN564" i="1" s="1"/>
  <c r="BM41" i="1"/>
  <c r="BN41" i="1" s="1"/>
  <c r="BM72" i="1"/>
  <c r="BN72" i="1" s="1"/>
  <c r="BM112" i="1"/>
  <c r="BN112" i="1" s="1"/>
  <c r="BM239" i="1"/>
  <c r="BN239" i="1" s="1"/>
  <c r="BM309" i="1"/>
  <c r="BN309" i="1" s="1"/>
  <c r="BM341" i="1"/>
  <c r="BN341" i="1" s="1"/>
  <c r="BM405" i="1"/>
  <c r="BN405" i="1" s="1"/>
  <c r="BM437" i="1"/>
  <c r="BN437" i="1" s="1"/>
  <c r="BM485" i="1"/>
  <c r="BN485" i="1" s="1"/>
  <c r="BM533" i="1"/>
  <c r="BN533" i="1" s="1"/>
  <c r="BM27" i="1"/>
  <c r="BN27" i="1" s="1"/>
  <c r="BM73" i="1"/>
  <c r="BN73" i="1" s="1"/>
  <c r="BM105" i="1"/>
  <c r="BN105" i="1" s="1"/>
  <c r="BM136" i="1"/>
  <c r="BN136" i="1" s="1"/>
  <c r="BM184" i="1"/>
  <c r="BN184" i="1" s="1"/>
  <c r="BM224" i="1"/>
  <c r="BN224" i="1" s="1"/>
  <c r="BM390" i="1"/>
  <c r="BN390" i="1" s="1"/>
  <c r="BM446" i="1"/>
  <c r="BN446" i="1" s="1"/>
  <c r="BM35" i="1"/>
  <c r="BN35" i="1" s="1"/>
  <c r="BM66" i="1"/>
  <c r="BN66" i="1" s="1"/>
  <c r="BM98" i="1"/>
  <c r="BN98" i="1" s="1"/>
  <c r="BM129" i="1"/>
  <c r="BN129" i="1" s="1"/>
  <c r="BM169" i="1"/>
  <c r="BN169" i="1" s="1"/>
  <c r="BM217" i="1"/>
  <c r="BN217" i="1" s="1"/>
  <c r="BM249" i="1"/>
  <c r="BN249" i="1" s="1"/>
  <c r="BM367" i="1"/>
  <c r="BN367" i="1" s="1"/>
  <c r="BM423" i="1"/>
  <c r="BN423" i="1" s="1"/>
  <c r="BM487" i="1"/>
  <c r="BN487" i="1" s="1"/>
  <c r="BM535" i="1"/>
  <c r="BN535" i="1" s="1"/>
  <c r="BM13" i="1"/>
  <c r="BN13" i="1" s="1"/>
  <c r="BM43" i="1"/>
  <c r="BN43" i="1" s="1"/>
  <c r="BM75" i="1"/>
  <c r="BN75" i="1" s="1"/>
  <c r="BM107" i="1"/>
  <c r="BN107" i="1" s="1"/>
  <c r="BM138" i="1"/>
  <c r="BN138" i="1" s="1"/>
  <c r="BM178" i="1"/>
  <c r="BN178" i="1" s="1"/>
  <c r="BM250" i="1"/>
  <c r="BN250" i="1" s="1"/>
  <c r="BM320" i="1"/>
  <c r="BN320" i="1" s="1"/>
  <c r="BM408" i="1"/>
  <c r="BN408" i="1" s="1"/>
  <c r="BM464" i="1"/>
  <c r="BN464" i="1" s="1"/>
  <c r="BM512" i="1"/>
  <c r="BN512" i="1" s="1"/>
  <c r="BM592" i="1"/>
  <c r="BN592" i="1" s="1"/>
  <c r="BM22" i="1"/>
  <c r="BN22" i="1" s="1"/>
  <c r="BM92" i="1"/>
  <c r="BN92" i="1" s="1"/>
  <c r="BM124" i="1"/>
  <c r="BN124" i="1" s="1"/>
  <c r="BM155" i="1"/>
  <c r="BN155" i="1" s="1"/>
  <c r="BM195" i="1"/>
  <c r="BN195" i="1" s="1"/>
  <c r="BM235" i="1"/>
  <c r="BN235" i="1" s="1"/>
  <c r="BM441" i="1"/>
  <c r="BN441" i="1" s="1"/>
  <c r="BM93" i="1"/>
  <c r="BN93" i="1" s="1"/>
  <c r="BM442" i="1"/>
  <c r="BN442" i="1" s="1"/>
  <c r="BM87" i="1"/>
  <c r="BN87" i="1" s="1"/>
  <c r="BM86" i="1"/>
  <c r="BN86" i="1" s="1"/>
  <c r="BM126" i="1"/>
  <c r="BN126" i="1" s="1"/>
  <c r="BM173" i="1"/>
  <c r="BN173" i="1" s="1"/>
  <c r="BM205" i="1"/>
  <c r="BN205" i="1" s="1"/>
  <c r="BM339" i="1"/>
  <c r="BN339" i="1" s="1"/>
  <c r="BM491" i="1"/>
  <c r="BN491" i="1" s="1"/>
  <c r="BM571" i="1"/>
  <c r="BN571" i="1" s="1"/>
  <c r="BM63" i="1"/>
  <c r="BN63" i="1" s="1"/>
  <c r="BM190" i="1"/>
  <c r="BN190" i="1" s="1"/>
  <c r="BM12" i="1"/>
  <c r="BN12" i="1" s="1"/>
  <c r="BM146" i="1"/>
  <c r="BN146" i="1" s="1"/>
  <c r="BM307" i="1"/>
  <c r="BN307" i="1" s="1"/>
  <c r="BM120" i="1"/>
  <c r="BN120" i="1" s="1"/>
  <c r="BM34" i="1"/>
  <c r="BN34" i="1" s="1"/>
  <c r="BM454" i="1"/>
  <c r="BN454" i="1" s="1"/>
  <c r="BM37" i="1"/>
  <c r="BN37" i="1" s="1"/>
  <c r="BM100" i="1"/>
  <c r="BN100" i="1" s="1"/>
  <c r="BM131" i="1"/>
  <c r="BN131" i="1" s="1"/>
  <c r="BM171" i="1"/>
  <c r="BN171" i="1" s="1"/>
  <c r="BM203" i="1"/>
  <c r="BN203" i="1" s="1"/>
  <c r="BM266" i="1"/>
  <c r="BN266" i="1" s="1"/>
  <c r="BM345" i="1"/>
  <c r="BN345" i="1" s="1"/>
  <c r="BM204" i="1"/>
  <c r="BN204" i="1" s="1"/>
  <c r="BM458" i="1"/>
  <c r="BN458" i="1" s="1"/>
  <c r="BM133" i="1"/>
  <c r="BN133" i="1" s="1"/>
  <c r="BM71" i="1"/>
  <c r="BN71" i="1" s="1"/>
  <c r="BM254" i="1"/>
  <c r="BN254" i="1" s="1"/>
  <c r="BM96" i="1"/>
  <c r="BN96" i="1" s="1"/>
  <c r="BM20" i="1"/>
  <c r="BN20" i="1" s="1"/>
  <c r="BM38" i="1"/>
  <c r="BN38" i="1" s="1"/>
  <c r="BM102" i="1"/>
  <c r="BN102" i="1" s="1"/>
  <c r="BM580" i="1"/>
  <c r="BN580" i="1" s="1"/>
  <c r="BM26" i="1"/>
  <c r="BN26" i="1" s="1"/>
  <c r="BM470" i="1"/>
  <c r="BN470" i="1" s="1"/>
  <c r="BM145" i="1"/>
  <c r="BN145" i="1" s="1"/>
  <c r="BM185" i="1"/>
  <c r="BN185" i="1" s="1"/>
  <c r="BM139" i="1"/>
  <c r="BN139" i="1" s="1"/>
  <c r="BM179" i="1"/>
  <c r="BN179" i="1" s="1"/>
  <c r="BM219" i="1"/>
  <c r="BN219" i="1" s="1"/>
  <c r="BM313" i="1"/>
  <c r="BN313" i="1" s="1"/>
  <c r="BM353" i="1"/>
  <c r="BN353" i="1" s="1"/>
  <c r="BM401" i="1"/>
  <c r="BN401" i="1" s="1"/>
  <c r="BM457" i="1"/>
  <c r="BN457" i="1" s="1"/>
  <c r="BM15" i="1"/>
  <c r="BN15" i="1" s="1"/>
  <c r="BM237" i="1"/>
  <c r="BN237" i="1" s="1"/>
  <c r="BM85" i="1"/>
  <c r="BN85" i="1" s="1"/>
  <c r="BM47" i="1"/>
  <c r="BN47" i="1" s="1"/>
  <c r="BM79" i="1"/>
  <c r="BN79" i="1" s="1"/>
  <c r="BM28" i="1"/>
  <c r="BN28" i="1" s="1"/>
  <c r="BM90" i="1"/>
  <c r="BN90" i="1" s="1"/>
  <c r="BM343" i="1"/>
  <c r="BN343" i="1" s="1"/>
  <c r="BM36" i="1"/>
  <c r="BN36" i="1" s="1"/>
  <c r="BM84" i="1"/>
  <c r="BN84" i="1" s="1"/>
  <c r="BM529" i="1"/>
  <c r="BN529" i="1" s="1"/>
  <c r="BM31" i="1"/>
  <c r="BN31" i="1" s="1"/>
  <c r="BM119" i="1"/>
  <c r="BN119" i="1" s="1"/>
  <c r="BM206" i="1"/>
  <c r="BN206" i="1" s="1"/>
  <c r="BM438" i="1"/>
  <c r="BN438" i="1" s="1"/>
  <c r="BM14" i="1"/>
  <c r="BN14" i="1" s="1"/>
  <c r="BM187" i="1"/>
  <c r="BN187" i="1" s="1"/>
  <c r="BM227" i="1"/>
  <c r="BN227" i="1" s="1"/>
  <c r="BM361" i="1"/>
  <c r="BN361" i="1" s="1"/>
  <c r="BM23" i="1"/>
  <c r="BN23" i="1" s="1"/>
  <c r="BM474" i="1"/>
  <c r="BN474" i="1" s="1"/>
  <c r="AC407" i="1"/>
  <c r="AD407" i="1" s="1"/>
  <c r="O397" i="1"/>
  <c r="P397" i="1" s="1"/>
  <c r="BB17" i="1"/>
  <c r="BC17" i="1" s="1"/>
  <c r="BB80" i="1"/>
  <c r="BC80" i="1" s="1"/>
  <c r="BB112" i="1"/>
  <c r="BC112" i="1" s="1"/>
  <c r="BB151" i="1"/>
  <c r="BC151" i="1" s="1"/>
  <c r="BB182" i="1"/>
  <c r="BC182" i="1" s="1"/>
  <c r="BB217" i="1"/>
  <c r="BC217" i="1" s="1"/>
  <c r="BB249" i="1"/>
  <c r="BC249" i="1" s="1"/>
  <c r="BB343" i="1"/>
  <c r="BC343" i="1" s="1"/>
  <c r="BB451" i="1"/>
  <c r="BC451" i="1" s="1"/>
  <c r="BB488" i="1"/>
  <c r="BC488" i="1" s="1"/>
  <c r="AQ66" i="1"/>
  <c r="AR66" i="1" s="1"/>
  <c r="AC24" i="1"/>
  <c r="AD24" i="1" s="1"/>
  <c r="AC56" i="1"/>
  <c r="AD56" i="1" s="1"/>
  <c r="AC120" i="1"/>
  <c r="AD120" i="1" s="1"/>
  <c r="AC152" i="1"/>
  <c r="AD152" i="1" s="1"/>
  <c r="AC184" i="1"/>
  <c r="AD184" i="1" s="1"/>
  <c r="AC216" i="1"/>
  <c r="AD216" i="1" s="1"/>
  <c r="AC248" i="1"/>
  <c r="AD248" i="1" s="1"/>
  <c r="AC312" i="1"/>
  <c r="AD312" i="1" s="1"/>
  <c r="AC408" i="1"/>
  <c r="AD408" i="1" s="1"/>
  <c r="AC568" i="1"/>
  <c r="AD568" i="1" s="1"/>
  <c r="O110" i="1"/>
  <c r="P110" i="1" s="1"/>
  <c r="O206" i="1"/>
  <c r="P206" i="1" s="1"/>
  <c r="O238" i="1"/>
  <c r="P238" i="1" s="1"/>
  <c r="O270" i="1"/>
  <c r="P270" i="1" s="1"/>
  <c r="O558" i="1"/>
  <c r="P558" i="1" s="1"/>
  <c r="AQ491" i="1"/>
  <c r="AR491" i="1" s="1"/>
  <c r="AC97" i="1"/>
  <c r="AD97" i="1" s="1"/>
  <c r="AC129" i="1"/>
  <c r="AD129" i="1" s="1"/>
  <c r="O55" i="1"/>
  <c r="P55" i="1" s="1"/>
  <c r="O87" i="1"/>
  <c r="P87" i="1" s="1"/>
  <c r="O119" i="1"/>
  <c r="P119" i="1" s="1"/>
  <c r="O151" i="1"/>
  <c r="P151" i="1" s="1"/>
  <c r="O183" i="1"/>
  <c r="P183" i="1" s="1"/>
  <c r="O343" i="1"/>
  <c r="P343" i="1" s="1"/>
  <c r="O407" i="1"/>
  <c r="P407" i="1" s="1"/>
  <c r="O503" i="1"/>
  <c r="P503" i="1" s="1"/>
  <c r="O535" i="1"/>
  <c r="P535" i="1" s="1"/>
  <c r="BB97" i="1"/>
  <c r="BC97" i="1" s="1"/>
  <c r="BB413" i="1"/>
  <c r="BC413" i="1" s="1"/>
  <c r="BB452" i="1"/>
  <c r="BC452" i="1" s="1"/>
  <c r="BB489" i="1"/>
  <c r="BC489" i="1" s="1"/>
  <c r="AQ171" i="1"/>
  <c r="AR171" i="1" s="1"/>
  <c r="AQ203" i="1"/>
  <c r="AR203" i="1" s="1"/>
  <c r="AC391" i="1"/>
  <c r="AD391" i="1" s="1"/>
  <c r="O413" i="1"/>
  <c r="P413" i="1" s="1"/>
  <c r="BB176" i="1"/>
  <c r="BC176" i="1" s="1"/>
  <c r="AC186" i="1"/>
  <c r="AD186" i="1" s="1"/>
  <c r="AC218" i="1"/>
  <c r="AD218" i="1" s="1"/>
  <c r="AC250" i="1"/>
  <c r="AD250" i="1" s="1"/>
  <c r="AC389" i="1"/>
  <c r="AD389" i="1" s="1"/>
  <c r="AC254" i="1"/>
  <c r="AD254" i="1" s="1"/>
  <c r="BB12" i="1"/>
  <c r="BC12" i="1" s="1"/>
  <c r="BB51" i="1"/>
  <c r="BC51" i="1" s="1"/>
  <c r="BB115" i="1"/>
  <c r="BC115" i="1" s="1"/>
  <c r="BB146" i="1"/>
  <c r="BC146" i="1" s="1"/>
  <c r="BB220" i="1"/>
  <c r="BC220" i="1" s="1"/>
  <c r="BB330" i="1"/>
  <c r="BC330" i="1" s="1"/>
  <c r="BB454" i="1"/>
  <c r="BC454" i="1" s="1"/>
  <c r="AQ61" i="1"/>
  <c r="AR61" i="1" s="1"/>
  <c r="AQ157" i="1"/>
  <c r="AR157" i="1" s="1"/>
  <c r="AQ189" i="1"/>
  <c r="AR189" i="1" s="1"/>
  <c r="AQ541" i="1"/>
  <c r="AR541" i="1" s="1"/>
  <c r="AC19" i="1"/>
  <c r="AD19" i="1" s="1"/>
  <c r="AC51" i="1"/>
  <c r="AD51" i="1" s="1"/>
  <c r="AC307" i="1"/>
  <c r="AD307" i="1" s="1"/>
  <c r="AC371" i="1"/>
  <c r="AD371" i="1" s="1"/>
  <c r="AC531" i="1"/>
  <c r="AD531" i="1" s="1"/>
  <c r="AC595" i="1"/>
  <c r="AD595" i="1" s="1"/>
  <c r="O73" i="1"/>
  <c r="P73" i="1" s="1"/>
  <c r="O137" i="1"/>
  <c r="P137" i="1" s="1"/>
  <c r="O201" i="1"/>
  <c r="P201" i="1" s="1"/>
  <c r="O233" i="1"/>
  <c r="P233" i="1" s="1"/>
  <c r="O329" i="1"/>
  <c r="P329" i="1" s="1"/>
  <c r="O361" i="1"/>
  <c r="P361" i="1" s="1"/>
  <c r="O393" i="1"/>
  <c r="P393" i="1" s="1"/>
  <c r="O457" i="1"/>
  <c r="P457" i="1" s="1"/>
  <c r="O489" i="1"/>
  <c r="P489" i="1" s="1"/>
  <c r="O553" i="1"/>
  <c r="P553" i="1" s="1"/>
  <c r="BB268" i="1"/>
  <c r="BC268" i="1" s="1"/>
  <c r="BB485" i="1"/>
  <c r="BC485" i="1" s="1"/>
  <c r="BB586" i="1"/>
  <c r="BC586" i="1" s="1"/>
  <c r="AQ30" i="1"/>
  <c r="AR30" i="1" s="1"/>
  <c r="AQ158" i="1"/>
  <c r="AR158" i="1" s="1"/>
  <c r="AQ254" i="1"/>
  <c r="AR254" i="1" s="1"/>
  <c r="AQ542" i="1"/>
  <c r="AR542" i="1" s="1"/>
  <c r="AQ574" i="1"/>
  <c r="AR574" i="1" s="1"/>
  <c r="AC20" i="1"/>
  <c r="AD20" i="1" s="1"/>
  <c r="AC52" i="1"/>
  <c r="AD52" i="1" s="1"/>
  <c r="AC84" i="1"/>
  <c r="AD84" i="1" s="1"/>
  <c r="AC116" i="1"/>
  <c r="AD116" i="1" s="1"/>
  <c r="AC468" i="1"/>
  <c r="AD468" i="1" s="1"/>
  <c r="AC532" i="1"/>
  <c r="AD532" i="1" s="1"/>
  <c r="AC564" i="1"/>
  <c r="AD564" i="1" s="1"/>
  <c r="O42" i="1"/>
  <c r="P42" i="1" s="1"/>
  <c r="O74" i="1"/>
  <c r="P74" i="1" s="1"/>
  <c r="O106" i="1"/>
  <c r="P106" i="1" s="1"/>
  <c r="O138" i="1"/>
  <c r="P138" i="1" s="1"/>
  <c r="O170" i="1"/>
  <c r="P170" i="1" s="1"/>
  <c r="O202" i="1"/>
  <c r="P202" i="1" s="1"/>
  <c r="O330" i="1"/>
  <c r="P330" i="1" s="1"/>
  <c r="O394" i="1"/>
  <c r="P394" i="1" s="1"/>
  <c r="O458" i="1"/>
  <c r="P458" i="1" s="1"/>
  <c r="O554" i="1"/>
  <c r="P554" i="1" s="1"/>
  <c r="O586" i="1"/>
  <c r="P586" i="1" s="1"/>
  <c r="BB55" i="1"/>
  <c r="BC55" i="1" s="1"/>
  <c r="BB87" i="1"/>
  <c r="BC87" i="1" s="1"/>
  <c r="BB158" i="1"/>
  <c r="BC158" i="1" s="1"/>
  <c r="BB188" i="1"/>
  <c r="BC188" i="1" s="1"/>
  <c r="BB224" i="1"/>
  <c r="BC224" i="1" s="1"/>
  <c r="BB255" i="1"/>
  <c r="BC255" i="1" s="1"/>
  <c r="BB318" i="1"/>
  <c r="BC318" i="1" s="1"/>
  <c r="BB381" i="1"/>
  <c r="BC381" i="1" s="1"/>
  <c r="BB574" i="1"/>
  <c r="BC574" i="1" s="1"/>
  <c r="BB14" i="1"/>
  <c r="BC14" i="1" s="1"/>
  <c r="BB45" i="1"/>
  <c r="BC45" i="1" s="1"/>
  <c r="BB77" i="1"/>
  <c r="BC77" i="1" s="1"/>
  <c r="BB109" i="1"/>
  <c r="BC109" i="1" s="1"/>
  <c r="BB140" i="1"/>
  <c r="BC140" i="1" s="1"/>
  <c r="BB171" i="1"/>
  <c r="BC171" i="1" s="1"/>
  <c r="BB308" i="1"/>
  <c r="BC308" i="1" s="1"/>
  <c r="BB371" i="1"/>
  <c r="BC371" i="1" s="1"/>
  <c r="BB433" i="1"/>
  <c r="BC433" i="1" s="1"/>
  <c r="BB464" i="1"/>
  <c r="BC464" i="1" s="1"/>
  <c r="BB493" i="1"/>
  <c r="BC493" i="1" s="1"/>
  <c r="AQ519" i="1"/>
  <c r="AR519" i="1" s="1"/>
  <c r="AC29" i="1"/>
  <c r="AD29" i="1" s="1"/>
  <c r="AC61" i="1"/>
  <c r="AD61" i="1" s="1"/>
  <c r="AC93" i="1"/>
  <c r="AD93" i="1" s="1"/>
  <c r="AC125" i="1"/>
  <c r="AD125" i="1" s="1"/>
  <c r="AC157" i="1"/>
  <c r="AD157" i="1" s="1"/>
  <c r="AC189" i="1"/>
  <c r="AD189" i="1" s="1"/>
  <c r="AC221" i="1"/>
  <c r="AD221" i="1" s="1"/>
  <c r="AC381" i="1"/>
  <c r="AD381" i="1" s="1"/>
  <c r="AC413" i="1"/>
  <c r="AD413" i="1" s="1"/>
  <c r="AC445" i="1"/>
  <c r="AD445" i="1" s="1"/>
  <c r="O19" i="1"/>
  <c r="P19" i="1" s="1"/>
  <c r="O51" i="1"/>
  <c r="P51" i="1" s="1"/>
  <c r="O83" i="1"/>
  <c r="P83" i="1" s="1"/>
  <c r="O115" i="1"/>
  <c r="P115" i="1" s="1"/>
  <c r="O147" i="1"/>
  <c r="P147" i="1" s="1"/>
  <c r="O179" i="1"/>
  <c r="P179" i="1" s="1"/>
  <c r="O307" i="1"/>
  <c r="P307" i="1" s="1"/>
  <c r="O339" i="1"/>
  <c r="P339" i="1" s="1"/>
  <c r="O371" i="1"/>
  <c r="P371" i="1" s="1"/>
  <c r="O499" i="1"/>
  <c r="P499" i="1" s="1"/>
  <c r="O531" i="1"/>
  <c r="P531" i="1" s="1"/>
  <c r="O595" i="1"/>
  <c r="P595" i="1" s="1"/>
  <c r="BB94" i="1"/>
  <c r="BC94" i="1" s="1"/>
  <c r="BB125" i="1"/>
  <c r="BC125" i="1" s="1"/>
  <c r="BB231" i="1"/>
  <c r="BC231" i="1" s="1"/>
  <c r="BB325" i="1"/>
  <c r="BC325" i="1" s="1"/>
  <c r="BB388" i="1"/>
  <c r="BC388" i="1" s="1"/>
  <c r="BB558" i="1"/>
  <c r="BC558" i="1" s="1"/>
  <c r="AQ32" i="1"/>
  <c r="AR32" i="1" s="1"/>
  <c r="O153" i="1"/>
  <c r="P153" i="1" s="1"/>
  <c r="AQ206" i="1"/>
  <c r="AR206" i="1" s="1"/>
  <c r="O186" i="1"/>
  <c r="P186" i="1" s="1"/>
  <c r="O410" i="1"/>
  <c r="P410" i="1" s="1"/>
  <c r="AC77" i="1"/>
  <c r="AD77" i="1" s="1"/>
  <c r="AC109" i="1"/>
  <c r="AD109" i="1" s="1"/>
  <c r="AC173" i="1"/>
  <c r="AD173" i="1" s="1"/>
  <c r="AQ464" i="1"/>
  <c r="AR464" i="1" s="1"/>
  <c r="AC70" i="1"/>
  <c r="AD70" i="1" s="1"/>
  <c r="AC134" i="1"/>
  <c r="AD134" i="1" s="1"/>
  <c r="AC198" i="1"/>
  <c r="AD198" i="1" s="1"/>
  <c r="O412" i="1"/>
  <c r="P412" i="1" s="1"/>
  <c r="AC22" i="1"/>
  <c r="AD22" i="1" s="1"/>
  <c r="AC54" i="1"/>
  <c r="AD54" i="1" s="1"/>
  <c r="AC86" i="1"/>
  <c r="AD86" i="1" s="1"/>
  <c r="AC150" i="1"/>
  <c r="AD150" i="1" s="1"/>
  <c r="AC182" i="1"/>
  <c r="AD182" i="1" s="1"/>
  <c r="AC310" i="1"/>
  <c r="AD310" i="1" s="1"/>
  <c r="AC566" i="1"/>
  <c r="AD566" i="1" s="1"/>
  <c r="O12" i="1"/>
  <c r="P12" i="1" s="1"/>
  <c r="O44" i="1"/>
  <c r="P44" i="1" s="1"/>
  <c r="O204" i="1"/>
  <c r="P204" i="1" s="1"/>
  <c r="O236" i="1"/>
  <c r="P236" i="1" s="1"/>
  <c r="O332" i="1"/>
  <c r="P332" i="1" s="1"/>
  <c r="O396" i="1"/>
  <c r="P396" i="1" s="1"/>
  <c r="O556" i="1"/>
  <c r="P556" i="1" s="1"/>
  <c r="O419" i="1"/>
  <c r="P419" i="1" s="1"/>
  <c r="O188" i="1"/>
  <c r="P188" i="1" s="1"/>
  <c r="O536" i="1"/>
  <c r="P536" i="1" s="1"/>
  <c r="O441" i="1"/>
  <c r="P441" i="1" s="1"/>
  <c r="BB191" i="1"/>
  <c r="BC191" i="1" s="1"/>
  <c r="AC486" i="1"/>
  <c r="AD486" i="1" s="1"/>
  <c r="AQ169" i="1"/>
  <c r="AR169" i="1" s="1"/>
  <c r="AQ393" i="1"/>
  <c r="AR393" i="1" s="1"/>
  <c r="AQ521" i="1"/>
  <c r="AR521" i="1" s="1"/>
  <c r="AC31" i="1"/>
  <c r="AD31" i="1" s="1"/>
  <c r="AC63" i="1"/>
  <c r="AD63" i="1" s="1"/>
  <c r="AC127" i="1"/>
  <c r="AD127" i="1" s="1"/>
  <c r="AC191" i="1"/>
  <c r="AD191" i="1" s="1"/>
  <c r="AC223" i="1"/>
  <c r="AD223" i="1" s="1"/>
  <c r="AC255" i="1"/>
  <c r="AD255" i="1" s="1"/>
  <c r="AC351" i="1"/>
  <c r="AD351" i="1" s="1"/>
  <c r="AC415" i="1"/>
  <c r="AD415" i="1" s="1"/>
  <c r="O21" i="1"/>
  <c r="P21" i="1" s="1"/>
  <c r="O85" i="1"/>
  <c r="P85" i="1" s="1"/>
  <c r="O117" i="1"/>
  <c r="P117" i="1" s="1"/>
  <c r="O149" i="1"/>
  <c r="P149" i="1" s="1"/>
  <c r="O181" i="1"/>
  <c r="P181" i="1" s="1"/>
  <c r="O341" i="1"/>
  <c r="P341" i="1" s="1"/>
  <c r="O501" i="1"/>
  <c r="P501" i="1" s="1"/>
  <c r="O533" i="1"/>
  <c r="P533" i="1" s="1"/>
  <c r="O565" i="1"/>
  <c r="P565" i="1" s="1"/>
  <c r="O597" i="1"/>
  <c r="P597" i="1" s="1"/>
  <c r="O109" i="1"/>
  <c r="P109" i="1" s="1"/>
  <c r="O173" i="1"/>
  <c r="P173" i="1" s="1"/>
  <c r="O237" i="1"/>
  <c r="P237" i="1" s="1"/>
  <c r="O301" i="1"/>
  <c r="P301" i="1" s="1"/>
  <c r="AQ12" i="1"/>
  <c r="AR12" i="1" s="1"/>
  <c r="AQ44" i="1"/>
  <c r="AR44" i="1" s="1"/>
  <c r="AQ204" i="1"/>
  <c r="AR204" i="1" s="1"/>
  <c r="AQ332" i="1"/>
  <c r="AR332" i="1" s="1"/>
  <c r="AC66" i="1"/>
  <c r="AD66" i="1" s="1"/>
  <c r="AC98" i="1"/>
  <c r="AD98" i="1" s="1"/>
  <c r="AC130" i="1"/>
  <c r="AD130" i="1" s="1"/>
  <c r="AC226" i="1"/>
  <c r="AD226" i="1" s="1"/>
  <c r="O24" i="1"/>
  <c r="P24" i="1" s="1"/>
  <c r="O56" i="1"/>
  <c r="P56" i="1" s="1"/>
  <c r="O120" i="1"/>
  <c r="P120" i="1" s="1"/>
  <c r="O184" i="1"/>
  <c r="P184" i="1" s="1"/>
  <c r="O216" i="1"/>
  <c r="P216" i="1" s="1"/>
  <c r="O312" i="1"/>
  <c r="P312" i="1" s="1"/>
  <c r="O408" i="1"/>
  <c r="P408" i="1" s="1"/>
  <c r="O504" i="1"/>
  <c r="P504" i="1" s="1"/>
  <c r="O568" i="1"/>
  <c r="P568" i="1" s="1"/>
  <c r="AC34" i="1"/>
  <c r="AD34" i="1" s="1"/>
  <c r="BB22" i="1"/>
  <c r="BC22" i="1" s="1"/>
  <c r="BB85" i="1"/>
  <c r="BC85" i="1" s="1"/>
  <c r="BB117" i="1"/>
  <c r="BC117" i="1" s="1"/>
  <c r="BB316" i="1"/>
  <c r="BC316" i="1" s="1"/>
  <c r="BB441" i="1"/>
  <c r="BC441" i="1" s="1"/>
  <c r="BB470" i="1"/>
  <c r="BC470" i="1" s="1"/>
  <c r="BB533" i="1"/>
  <c r="BC533" i="1" s="1"/>
  <c r="BB565" i="1"/>
  <c r="BC565" i="1" s="1"/>
  <c r="BB595" i="1"/>
  <c r="BC595" i="1" s="1"/>
  <c r="AC69" i="1"/>
  <c r="AD69" i="1" s="1"/>
  <c r="AC421" i="1"/>
  <c r="AD421" i="1" s="1"/>
  <c r="AC485" i="1"/>
  <c r="AD485" i="1" s="1"/>
  <c r="O27" i="1"/>
  <c r="P27" i="1" s="1"/>
  <c r="O59" i="1"/>
  <c r="P59" i="1" s="1"/>
  <c r="O91" i="1"/>
  <c r="P91" i="1" s="1"/>
  <c r="O123" i="1"/>
  <c r="P123" i="1" s="1"/>
  <c r="O155" i="1"/>
  <c r="P155" i="1" s="1"/>
  <c r="O187" i="1"/>
  <c r="P187" i="1" s="1"/>
  <c r="O219" i="1"/>
  <c r="P219" i="1" s="1"/>
  <c r="O347" i="1"/>
  <c r="P347" i="1" s="1"/>
  <c r="O411" i="1"/>
  <c r="P411" i="1" s="1"/>
  <c r="O507" i="1"/>
  <c r="P507" i="1" s="1"/>
  <c r="O571" i="1"/>
  <c r="P571" i="1" s="1"/>
  <c r="BB70" i="1"/>
  <c r="BC70" i="1" s="1"/>
  <c r="BB102" i="1"/>
  <c r="BC102" i="1" s="1"/>
  <c r="BB133" i="1"/>
  <c r="BC133" i="1" s="1"/>
  <c r="BB201" i="1"/>
  <c r="BC201" i="1" s="1"/>
  <c r="BB239" i="1"/>
  <c r="BC239" i="1" s="1"/>
  <c r="BB301" i="1"/>
  <c r="BC301" i="1" s="1"/>
  <c r="BB333" i="1"/>
  <c r="BC333" i="1" s="1"/>
  <c r="BB402" i="1"/>
  <c r="BC402" i="1" s="1"/>
  <c r="BB127" i="1"/>
  <c r="BC127" i="1" s="1"/>
  <c r="AQ42" i="1"/>
  <c r="AR42" i="1" s="1"/>
  <c r="AQ202" i="1"/>
  <c r="AR202" i="1" s="1"/>
  <c r="AQ330" i="1"/>
  <c r="AR330" i="1" s="1"/>
  <c r="AQ458" i="1"/>
  <c r="AR458" i="1" s="1"/>
  <c r="AC32" i="1"/>
  <c r="AD32" i="1" s="1"/>
  <c r="AC64" i="1"/>
  <c r="AD64" i="1" s="1"/>
  <c r="AC224" i="1"/>
  <c r="AD224" i="1" s="1"/>
  <c r="AC576" i="1"/>
  <c r="AD576" i="1" s="1"/>
  <c r="O54" i="1"/>
  <c r="P54" i="1" s="1"/>
  <c r="O86" i="1"/>
  <c r="P86" i="1" s="1"/>
  <c r="O150" i="1"/>
  <c r="P150" i="1" s="1"/>
  <c r="O182" i="1"/>
  <c r="P182" i="1" s="1"/>
  <c r="O310" i="1"/>
  <c r="P310" i="1" s="1"/>
  <c r="O342" i="1"/>
  <c r="P342" i="1" s="1"/>
  <c r="O534" i="1"/>
  <c r="P534" i="1" s="1"/>
  <c r="O566" i="1"/>
  <c r="P566" i="1" s="1"/>
  <c r="BB47" i="1"/>
  <c r="BC47" i="1" s="1"/>
  <c r="BB79" i="1"/>
  <c r="BC79" i="1" s="1"/>
  <c r="BB111" i="1"/>
  <c r="BC111" i="1" s="1"/>
  <c r="BB181" i="1"/>
  <c r="BC181" i="1" s="1"/>
  <c r="BB216" i="1"/>
  <c r="BC216" i="1" s="1"/>
  <c r="BB248" i="1"/>
  <c r="BC248" i="1" s="1"/>
  <c r="BB310" i="1"/>
  <c r="BC310" i="1" s="1"/>
  <c r="BB443" i="1"/>
  <c r="BC443" i="1" s="1"/>
  <c r="BB535" i="1"/>
  <c r="BC535" i="1" s="1"/>
  <c r="BB597" i="1"/>
  <c r="BC597" i="1" s="1"/>
  <c r="O333" i="1"/>
  <c r="P333" i="1" s="1"/>
  <c r="O429" i="1"/>
  <c r="P429" i="1" s="1"/>
  <c r="O461" i="1"/>
  <c r="P461" i="1" s="1"/>
  <c r="O493" i="1"/>
  <c r="P493" i="1" s="1"/>
  <c r="BB534" i="1"/>
  <c r="BC534" i="1" s="1"/>
  <c r="AQ136" i="1"/>
  <c r="AR136" i="1" s="1"/>
  <c r="AQ328" i="1"/>
  <c r="AR328" i="1" s="1"/>
  <c r="AQ456" i="1"/>
  <c r="AR456" i="1" s="1"/>
  <c r="AC30" i="1"/>
  <c r="AD30" i="1" s="1"/>
  <c r="AC190" i="1"/>
  <c r="AD190" i="1" s="1"/>
  <c r="AC222" i="1"/>
  <c r="AD222" i="1" s="1"/>
  <c r="AC318" i="1"/>
  <c r="AD318" i="1" s="1"/>
  <c r="AC446" i="1"/>
  <c r="AD446" i="1" s="1"/>
  <c r="BB20" i="1"/>
  <c r="BC20" i="1" s="1"/>
  <c r="BB59" i="1"/>
  <c r="BC59" i="1" s="1"/>
  <c r="AQ431" i="1"/>
  <c r="AR431" i="1" s="1"/>
  <c r="AQ463" i="1"/>
  <c r="AR463" i="1" s="1"/>
  <c r="AC37" i="1"/>
  <c r="AD37" i="1" s="1"/>
  <c r="AQ86" i="1"/>
  <c r="AR86" i="1" s="1"/>
  <c r="AQ150" i="1"/>
  <c r="AR150" i="1" s="1"/>
  <c r="AC204" i="1"/>
  <c r="AD204" i="1" s="1"/>
  <c r="AC236" i="1"/>
  <c r="AD236" i="1" s="1"/>
  <c r="AC268" i="1"/>
  <c r="AD268" i="1" s="1"/>
  <c r="AC300" i="1"/>
  <c r="AD300" i="1" s="1"/>
  <c r="O226" i="1"/>
  <c r="P226" i="1" s="1"/>
  <c r="AQ255" i="1"/>
  <c r="AR255" i="1" s="1"/>
  <c r="AC53" i="1"/>
  <c r="AD53" i="1" s="1"/>
  <c r="AC85" i="1"/>
  <c r="AD85" i="1" s="1"/>
  <c r="AC117" i="1"/>
  <c r="AD117" i="1" s="1"/>
  <c r="AC149" i="1"/>
  <c r="AD149" i="1" s="1"/>
  <c r="AC181" i="1"/>
  <c r="AD181" i="1" s="1"/>
  <c r="AC213" i="1"/>
  <c r="AD213" i="1" s="1"/>
  <c r="AC309" i="1"/>
  <c r="AD309" i="1" s="1"/>
  <c r="AC405" i="1"/>
  <c r="AD405" i="1" s="1"/>
  <c r="AC437" i="1"/>
  <c r="AD437" i="1" s="1"/>
  <c r="O43" i="1"/>
  <c r="P43" i="1" s="1"/>
  <c r="O107" i="1"/>
  <c r="P107" i="1" s="1"/>
  <c r="O171" i="1"/>
  <c r="P171" i="1" s="1"/>
  <c r="O203" i="1"/>
  <c r="P203" i="1" s="1"/>
  <c r="O235" i="1"/>
  <c r="P235" i="1" s="1"/>
  <c r="O267" i="1"/>
  <c r="P267" i="1" s="1"/>
  <c r="O331" i="1"/>
  <c r="P331" i="1" s="1"/>
  <c r="O363" i="1"/>
  <c r="P363" i="1" s="1"/>
  <c r="O395" i="1"/>
  <c r="P395" i="1" s="1"/>
  <c r="O491" i="1"/>
  <c r="P491" i="1" s="1"/>
  <c r="BB23" i="1"/>
  <c r="BC23" i="1" s="1"/>
  <c r="BB54" i="1"/>
  <c r="BC54" i="1" s="1"/>
  <c r="BB149" i="1"/>
  <c r="BC149" i="1" s="1"/>
  <c r="BB223" i="1"/>
  <c r="BC223" i="1" s="1"/>
  <c r="O196" i="1"/>
  <c r="P196" i="1" s="1"/>
  <c r="AC206" i="1"/>
  <c r="AD206" i="1" s="1"/>
  <c r="AC238" i="1"/>
  <c r="AD238" i="1" s="1"/>
  <c r="AC270" i="1"/>
  <c r="AD270" i="1" s="1"/>
  <c r="BB317" i="1"/>
  <c r="BC317" i="1" s="1"/>
  <c r="O223" i="1"/>
  <c r="P223" i="1" s="1"/>
  <c r="O255" i="1"/>
  <c r="P255" i="1" s="1"/>
  <c r="O415" i="1"/>
  <c r="P415" i="1" s="1"/>
  <c r="O511" i="1"/>
  <c r="P511" i="1" s="1"/>
  <c r="BB361" i="1"/>
  <c r="BC361" i="1" s="1"/>
  <c r="BB430" i="1"/>
  <c r="BC430" i="1" s="1"/>
  <c r="AC101" i="1"/>
  <c r="AD101" i="1" s="1"/>
  <c r="AC325" i="1"/>
  <c r="AD325" i="1" s="1"/>
  <c r="AC41" i="1"/>
  <c r="AD41" i="1" s="1"/>
  <c r="AC105" i="1"/>
  <c r="AD105" i="1" s="1"/>
  <c r="AC137" i="1"/>
  <c r="AD137" i="1" s="1"/>
  <c r="AC169" i="1"/>
  <c r="AD169" i="1" s="1"/>
  <c r="AC233" i="1"/>
  <c r="AD233" i="1" s="1"/>
  <c r="AC265" i="1"/>
  <c r="AD265" i="1" s="1"/>
  <c r="AC329" i="1"/>
  <c r="AD329" i="1" s="1"/>
  <c r="AC393" i="1"/>
  <c r="AD393" i="1" s="1"/>
  <c r="AC457" i="1"/>
  <c r="AD457" i="1" s="1"/>
  <c r="AC553" i="1"/>
  <c r="AD553" i="1" s="1"/>
  <c r="O31" i="1"/>
  <c r="P31" i="1" s="1"/>
  <c r="O63" i="1"/>
  <c r="P63" i="1" s="1"/>
  <c r="O127" i="1"/>
  <c r="P127" i="1" s="1"/>
  <c r="O191" i="1"/>
  <c r="P191" i="1" s="1"/>
  <c r="BB530" i="1"/>
  <c r="BC530" i="1" s="1"/>
  <c r="O52" i="1"/>
  <c r="P52" i="1" s="1"/>
  <c r="O84" i="1"/>
  <c r="P84" i="1" s="1"/>
  <c r="O116" i="1"/>
  <c r="P116" i="1" s="1"/>
  <c r="O148" i="1"/>
  <c r="P148" i="1" s="1"/>
  <c r="O180" i="1"/>
  <c r="P180" i="1" s="1"/>
  <c r="O308" i="1"/>
  <c r="P308" i="1" s="1"/>
  <c r="O340" i="1"/>
  <c r="P340" i="1" s="1"/>
  <c r="O436" i="1"/>
  <c r="P436" i="1" s="1"/>
  <c r="O468" i="1"/>
  <c r="P468" i="1" s="1"/>
  <c r="O500" i="1"/>
  <c r="P500" i="1" s="1"/>
  <c r="O532" i="1"/>
  <c r="P532" i="1" s="1"/>
  <c r="O564" i="1"/>
  <c r="P564" i="1" s="1"/>
  <c r="O596" i="1"/>
  <c r="P596" i="1" s="1"/>
  <c r="BB19" i="1"/>
  <c r="BC19" i="1" s="1"/>
  <c r="BB90" i="1"/>
  <c r="BC90" i="1" s="1"/>
  <c r="BB153" i="1"/>
  <c r="BC153" i="1" s="1"/>
  <c r="BB184" i="1"/>
  <c r="BC184" i="1" s="1"/>
  <c r="BB219" i="1"/>
  <c r="BC219" i="1" s="1"/>
  <c r="AQ242" i="1"/>
  <c r="AR242" i="1" s="1"/>
  <c r="AC80" i="1"/>
  <c r="AD80" i="1" s="1"/>
  <c r="O97" i="1"/>
  <c r="P97" i="1" s="1"/>
  <c r="AQ38" i="1"/>
  <c r="AR38" i="1" s="1"/>
  <c r="AC60" i="1"/>
  <c r="AD60" i="1" s="1"/>
  <c r="AC188" i="1"/>
  <c r="AD188" i="1" s="1"/>
  <c r="AC220" i="1"/>
  <c r="AD220" i="1" s="1"/>
  <c r="AC316" i="1"/>
  <c r="AD316" i="1" s="1"/>
  <c r="AC572" i="1"/>
  <c r="AD572" i="1" s="1"/>
  <c r="O18" i="1"/>
  <c r="P18" i="1" s="1"/>
  <c r="O82" i="1"/>
  <c r="P82" i="1" s="1"/>
  <c r="O114" i="1"/>
  <c r="P114" i="1" s="1"/>
  <c r="O146" i="1"/>
  <c r="P146" i="1" s="1"/>
  <c r="O178" i="1"/>
  <c r="P178" i="1" s="1"/>
  <c r="O210" i="1"/>
  <c r="P210" i="1" s="1"/>
  <c r="O242" i="1"/>
  <c r="P242" i="1" s="1"/>
  <c r="O402" i="1"/>
  <c r="P402" i="1" s="1"/>
  <c r="O530" i="1"/>
  <c r="P530" i="1" s="1"/>
  <c r="O562" i="1"/>
  <c r="P562" i="1" s="1"/>
  <c r="O594" i="1"/>
  <c r="P594" i="1" s="1"/>
  <c r="AQ51" i="1"/>
  <c r="AR51" i="1" s="1"/>
  <c r="BB32" i="1"/>
  <c r="BC32" i="1" s="1"/>
  <c r="BB134" i="1"/>
  <c r="BC134" i="1" s="1"/>
  <c r="BB166" i="1"/>
  <c r="BC166" i="1" s="1"/>
  <c r="BB195" i="1"/>
  <c r="BC195" i="1" s="1"/>
  <c r="BB358" i="1"/>
  <c r="BC358" i="1" s="1"/>
  <c r="BB458" i="1"/>
  <c r="BC458" i="1" s="1"/>
  <c r="BB487" i="1"/>
  <c r="BC487" i="1" s="1"/>
  <c r="BB91" i="1"/>
  <c r="BC91" i="1" s="1"/>
  <c r="BB122" i="1"/>
  <c r="BC122" i="1" s="1"/>
  <c r="BB185" i="1"/>
  <c r="BC185" i="1" s="1"/>
  <c r="BB267" i="1"/>
  <c r="BC267" i="1" s="1"/>
  <c r="BB491" i="1"/>
  <c r="BC491" i="1" s="1"/>
  <c r="AQ389" i="1"/>
  <c r="AR389" i="1" s="1"/>
  <c r="AQ421" i="1"/>
  <c r="AR421" i="1" s="1"/>
  <c r="AC27" i="1"/>
  <c r="AD27" i="1" s="1"/>
  <c r="AC59" i="1"/>
  <c r="AD59" i="1" s="1"/>
  <c r="AC91" i="1"/>
  <c r="AD91" i="1" s="1"/>
  <c r="AC123" i="1"/>
  <c r="AD123" i="1" s="1"/>
  <c r="AC155" i="1"/>
  <c r="AD155" i="1" s="1"/>
  <c r="AC187" i="1"/>
  <c r="AD187" i="1" s="1"/>
  <c r="AC219" i="1"/>
  <c r="AD219" i="1" s="1"/>
  <c r="AC443" i="1"/>
  <c r="AD443" i="1" s="1"/>
  <c r="AC571" i="1"/>
  <c r="AD571" i="1" s="1"/>
  <c r="O17" i="1"/>
  <c r="P17" i="1" s="1"/>
  <c r="O81" i="1"/>
  <c r="P81" i="1" s="1"/>
  <c r="O113" i="1"/>
  <c r="P113" i="1" s="1"/>
  <c r="O145" i="1"/>
  <c r="P145" i="1" s="1"/>
  <c r="O177" i="1"/>
  <c r="P177" i="1" s="1"/>
  <c r="O241" i="1"/>
  <c r="P241" i="1" s="1"/>
  <c r="O273" i="1"/>
  <c r="P273" i="1" s="1"/>
  <c r="O337" i="1"/>
  <c r="P337" i="1" s="1"/>
  <c r="O401" i="1"/>
  <c r="P401" i="1" s="1"/>
  <c r="O433" i="1"/>
  <c r="P433" i="1" s="1"/>
  <c r="O497" i="1"/>
  <c r="P497" i="1" s="1"/>
  <c r="O529" i="1"/>
  <c r="P529" i="1" s="1"/>
  <c r="O593" i="1"/>
  <c r="P593" i="1" s="1"/>
  <c r="BB213" i="1"/>
  <c r="BC213" i="1" s="1"/>
  <c r="BB275" i="1"/>
  <c r="BC275" i="1" s="1"/>
  <c r="BB307" i="1"/>
  <c r="BC307" i="1" s="1"/>
  <c r="BB432" i="1"/>
  <c r="BC432" i="1" s="1"/>
  <c r="BB463" i="1"/>
  <c r="BC463" i="1" s="1"/>
  <c r="BB492" i="1"/>
  <c r="BC492" i="1" s="1"/>
  <c r="BB556" i="1"/>
  <c r="BC556" i="1" s="1"/>
  <c r="AQ97" i="1"/>
  <c r="AR97" i="1" s="1"/>
  <c r="AQ257" i="1"/>
  <c r="AR257" i="1" s="1"/>
  <c r="AC151" i="1"/>
  <c r="AD151" i="1" s="1"/>
  <c r="AC183" i="1"/>
  <c r="AD183" i="1" s="1"/>
  <c r="AC215" i="1"/>
  <c r="AD215" i="1" s="1"/>
  <c r="O13" i="1"/>
  <c r="P13" i="1" s="1"/>
  <c r="O77" i="1"/>
  <c r="P77" i="1" s="1"/>
  <c r="O213" i="1"/>
  <c r="P213" i="1" s="1"/>
  <c r="O200" i="1"/>
  <c r="P200" i="1" s="1"/>
  <c r="O417" i="1"/>
  <c r="P417" i="1" s="1"/>
  <c r="BB389" i="1"/>
  <c r="BC389" i="1" s="1"/>
  <c r="BB187" i="1"/>
  <c r="BC187" i="1" s="1"/>
  <c r="BB444" i="1"/>
  <c r="BC444" i="1" s="1"/>
  <c r="BB41" i="1"/>
  <c r="BC41" i="1" s="1"/>
  <c r="BB105" i="1"/>
  <c r="BC105" i="1" s="1"/>
  <c r="BB136" i="1"/>
  <c r="BC136" i="1" s="1"/>
  <c r="BB226" i="1"/>
  <c r="BC226" i="1" s="1"/>
  <c r="BB320" i="1"/>
  <c r="BC320" i="1" s="1"/>
  <c r="BB421" i="1"/>
  <c r="BC421" i="1" s="1"/>
  <c r="BB96" i="1"/>
  <c r="BC96" i="1" s="1"/>
  <c r="BB167" i="1"/>
  <c r="BC167" i="1" s="1"/>
  <c r="AQ50" i="1"/>
  <c r="AR50" i="1" s="1"/>
  <c r="AQ466" i="1"/>
  <c r="AR466" i="1" s="1"/>
  <c r="AQ562" i="1"/>
  <c r="AR562" i="1" s="1"/>
  <c r="AC136" i="1"/>
  <c r="AD136" i="1" s="1"/>
  <c r="AC488" i="1"/>
  <c r="AD488" i="1" s="1"/>
  <c r="O126" i="1"/>
  <c r="P126" i="1" s="1"/>
  <c r="O158" i="1"/>
  <c r="P158" i="1" s="1"/>
  <c r="O190" i="1"/>
  <c r="P190" i="1" s="1"/>
  <c r="O446" i="1"/>
  <c r="P446" i="1" s="1"/>
  <c r="AQ186" i="1"/>
  <c r="AR186" i="1" s="1"/>
  <c r="AQ346" i="1"/>
  <c r="AR346" i="1" s="1"/>
  <c r="AQ442" i="1"/>
  <c r="AR442" i="1" s="1"/>
  <c r="AQ474" i="1"/>
  <c r="AR474" i="1" s="1"/>
  <c r="AQ570" i="1"/>
  <c r="AR570" i="1" s="1"/>
  <c r="AC16" i="1"/>
  <c r="AD16" i="1" s="1"/>
  <c r="AC112" i="1"/>
  <c r="AD112" i="1" s="1"/>
  <c r="AC176" i="1"/>
  <c r="AD176" i="1" s="1"/>
  <c r="O70" i="1"/>
  <c r="P70" i="1" s="1"/>
  <c r="O102" i="1"/>
  <c r="P102" i="1" s="1"/>
  <c r="O134" i="1"/>
  <c r="P134" i="1" s="1"/>
  <c r="O166" i="1"/>
  <c r="P166" i="1" s="1"/>
  <c r="O390" i="1"/>
  <c r="P390" i="1" s="1"/>
  <c r="O486" i="1"/>
  <c r="P486" i="1" s="1"/>
  <c r="BB26" i="1"/>
  <c r="BC26" i="1" s="1"/>
  <c r="BB405" i="1"/>
  <c r="BC405" i="1" s="1"/>
  <c r="AQ355" i="1"/>
  <c r="AR355" i="1" s="1"/>
  <c r="AQ387" i="1"/>
  <c r="AR387" i="1" s="1"/>
  <c r="AQ451" i="1"/>
  <c r="AR451" i="1" s="1"/>
  <c r="AC89" i="1"/>
  <c r="AD89" i="1" s="1"/>
  <c r="O47" i="1"/>
  <c r="P47" i="1" s="1"/>
  <c r="O431" i="1"/>
  <c r="P431" i="1" s="1"/>
  <c r="BB169" i="1"/>
  <c r="BC169" i="1" s="1"/>
  <c r="AQ188" i="1"/>
  <c r="AR188" i="1" s="1"/>
  <c r="AQ540" i="1"/>
  <c r="AR540" i="1" s="1"/>
  <c r="AQ572" i="1"/>
  <c r="AR572" i="1" s="1"/>
  <c r="AC50" i="1"/>
  <c r="AD50" i="1" s="1"/>
  <c r="AC562" i="1"/>
  <c r="AD562" i="1" s="1"/>
  <c r="O40" i="1"/>
  <c r="P40" i="1" s="1"/>
  <c r="O328" i="1"/>
  <c r="P328" i="1" s="1"/>
  <c r="O456" i="1"/>
  <c r="P456" i="1" s="1"/>
  <c r="O488" i="1"/>
  <c r="P488" i="1" s="1"/>
  <c r="BB205" i="1"/>
  <c r="BC205" i="1" s="1"/>
  <c r="AQ45" i="1"/>
  <c r="AR45" i="1" s="1"/>
  <c r="AQ333" i="1"/>
  <c r="AR333" i="1" s="1"/>
  <c r="AC99" i="1"/>
  <c r="AD99" i="1" s="1"/>
  <c r="AC131" i="1"/>
  <c r="AD131" i="1" s="1"/>
  <c r="AC355" i="1"/>
  <c r="AD355" i="1" s="1"/>
  <c r="AC451" i="1"/>
  <c r="AD451" i="1" s="1"/>
  <c r="O57" i="1"/>
  <c r="P57" i="1" s="1"/>
  <c r="O89" i="1"/>
  <c r="P89" i="1" s="1"/>
  <c r="O313" i="1"/>
  <c r="P313" i="1" s="1"/>
  <c r="AQ53" i="1"/>
  <c r="AR53" i="1" s="1"/>
  <c r="AQ85" i="1"/>
  <c r="AR85" i="1" s="1"/>
  <c r="AQ149" i="1"/>
  <c r="AR149" i="1" s="1"/>
  <c r="AQ309" i="1"/>
  <c r="AR309" i="1" s="1"/>
  <c r="AQ341" i="1"/>
  <c r="AR341" i="1" s="1"/>
  <c r="AQ469" i="1"/>
  <c r="AR469" i="1" s="1"/>
  <c r="AC43" i="1"/>
  <c r="AD43" i="1" s="1"/>
  <c r="AC139" i="1"/>
  <c r="AD139" i="1" s="1"/>
  <c r="AC267" i="1"/>
  <c r="AD267" i="1" s="1"/>
  <c r="AC331" i="1"/>
  <c r="AD331" i="1" s="1"/>
  <c r="AC491" i="1"/>
  <c r="AD491" i="1" s="1"/>
  <c r="O353" i="1"/>
  <c r="P353" i="1" s="1"/>
  <c r="O449" i="1"/>
  <c r="P449" i="1" s="1"/>
  <c r="BB52" i="1"/>
  <c r="BC52" i="1" s="1"/>
  <c r="BB29" i="1"/>
  <c r="BC29" i="1" s="1"/>
  <c r="BB123" i="1"/>
  <c r="BC123" i="1" s="1"/>
  <c r="BB155" i="1"/>
  <c r="BC155" i="1" s="1"/>
  <c r="BB131" i="1"/>
  <c r="BC131" i="1" s="1"/>
  <c r="BB323" i="1"/>
  <c r="BC323" i="1" s="1"/>
  <c r="AQ438" i="1"/>
  <c r="AR438" i="1" s="1"/>
  <c r="AQ566" i="1"/>
  <c r="AR566" i="1" s="1"/>
  <c r="AC108" i="1"/>
  <c r="AD108" i="1" s="1"/>
  <c r="AC140" i="1"/>
  <c r="AD140" i="1" s="1"/>
  <c r="AC172" i="1"/>
  <c r="AD172" i="1" s="1"/>
  <c r="BB221" i="1"/>
  <c r="BC221" i="1" s="1"/>
  <c r="AQ46" i="1"/>
  <c r="AR46" i="1" s="1"/>
  <c r="AQ334" i="1"/>
  <c r="AR334" i="1" s="1"/>
  <c r="AQ430" i="1"/>
  <c r="AR430" i="1" s="1"/>
  <c r="AQ558" i="1"/>
  <c r="AR558" i="1" s="1"/>
  <c r="AC68" i="1"/>
  <c r="AD68" i="1" s="1"/>
  <c r="AC452" i="1"/>
  <c r="AD452" i="1" s="1"/>
  <c r="O122" i="1"/>
  <c r="P122" i="1" s="1"/>
  <c r="O218" i="1"/>
  <c r="P218" i="1" s="1"/>
  <c r="O250" i="1"/>
  <c r="P250" i="1" s="1"/>
  <c r="O506" i="1"/>
  <c r="P506" i="1" s="1"/>
  <c r="BB61" i="1"/>
  <c r="BC61" i="1" s="1"/>
  <c r="BB93" i="1"/>
  <c r="BC93" i="1" s="1"/>
  <c r="BB156" i="1"/>
  <c r="BC156" i="1" s="1"/>
  <c r="AQ87" i="1"/>
  <c r="AR87" i="1" s="1"/>
  <c r="AQ343" i="1"/>
  <c r="AR343" i="1" s="1"/>
  <c r="AC301" i="1"/>
  <c r="AD301" i="1" s="1"/>
  <c r="AC429" i="1"/>
  <c r="AD429" i="1" s="1"/>
  <c r="O323" i="1"/>
  <c r="P323" i="1" s="1"/>
  <c r="O387" i="1"/>
  <c r="P387" i="1" s="1"/>
  <c r="BB172" i="1"/>
  <c r="BC172" i="1" s="1"/>
  <c r="BB309" i="1"/>
  <c r="BC309" i="1" s="1"/>
  <c r="AC166" i="1"/>
  <c r="AD166" i="1" s="1"/>
  <c r="AC422" i="1"/>
  <c r="AD422" i="1" s="1"/>
  <c r="AC454" i="1"/>
  <c r="AD454" i="1" s="1"/>
  <c r="BB71" i="1"/>
  <c r="BC71" i="1" s="1"/>
  <c r="BB103" i="1"/>
  <c r="BC103" i="1" s="1"/>
  <c r="BB81" i="1"/>
  <c r="BC81" i="1" s="1"/>
  <c r="BB113" i="1"/>
  <c r="BC113" i="1" s="1"/>
  <c r="BB241" i="1"/>
  <c r="BC241" i="1" s="1"/>
  <c r="O14" i="1"/>
  <c r="P14" i="1" s="1"/>
  <c r="O46" i="1"/>
  <c r="P46" i="1" s="1"/>
  <c r="O366" i="1"/>
  <c r="P366" i="1" s="1"/>
  <c r="O430" i="1"/>
  <c r="P430" i="1" s="1"/>
  <c r="BB128" i="1"/>
  <c r="BC128" i="1" s="1"/>
  <c r="BB190" i="1"/>
  <c r="BC190" i="1" s="1"/>
  <c r="BB218" i="1"/>
  <c r="BC218" i="1" s="1"/>
  <c r="BB250" i="1"/>
  <c r="BC250" i="1" s="1"/>
  <c r="BB553" i="1"/>
  <c r="BC553" i="1" s="1"/>
  <c r="AQ43" i="1"/>
  <c r="AR43" i="1" s="1"/>
  <c r="AQ331" i="1"/>
  <c r="AR331" i="1" s="1"/>
  <c r="AQ363" i="1"/>
  <c r="AR363" i="1" s="1"/>
  <c r="BB175" i="1"/>
  <c r="BC175" i="1" s="1"/>
  <c r="BB234" i="1"/>
  <c r="BC234" i="1" s="1"/>
  <c r="BB328" i="1"/>
  <c r="BC328" i="1" s="1"/>
  <c r="AQ59" i="1"/>
  <c r="AR59" i="1" s="1"/>
  <c r="AQ347" i="1"/>
  <c r="AR347" i="1" s="1"/>
  <c r="AQ443" i="1"/>
  <c r="AR443" i="1" s="1"/>
  <c r="AQ571" i="1"/>
  <c r="AR571" i="1" s="1"/>
  <c r="AC113" i="1"/>
  <c r="AD113" i="1" s="1"/>
  <c r="AC145" i="1"/>
  <c r="AD145" i="1" s="1"/>
  <c r="AC337" i="1"/>
  <c r="AD337" i="1" s="1"/>
  <c r="O71" i="1"/>
  <c r="P71" i="1" s="1"/>
  <c r="O231" i="1"/>
  <c r="P231" i="1" s="1"/>
  <c r="BB66" i="1"/>
  <c r="BC66" i="1" s="1"/>
  <c r="BB98" i="1"/>
  <c r="BC98" i="1" s="1"/>
  <c r="BB266" i="1"/>
  <c r="BC266" i="1" s="1"/>
  <c r="AQ52" i="1"/>
  <c r="AR52" i="1" s="1"/>
  <c r="AC170" i="1"/>
  <c r="AD170" i="1" s="1"/>
  <c r="AC202" i="1"/>
  <c r="AD202" i="1" s="1"/>
  <c r="AC234" i="1"/>
  <c r="AD234" i="1" s="1"/>
  <c r="AC266" i="1"/>
  <c r="AD266" i="1" s="1"/>
  <c r="AC458" i="1"/>
  <c r="AD458" i="1" s="1"/>
  <c r="AC490" i="1"/>
  <c r="AD490" i="1" s="1"/>
  <c r="BB579" i="1"/>
  <c r="BC579" i="1" s="1"/>
  <c r="AQ54" i="1"/>
  <c r="AR54" i="1" s="1"/>
  <c r="AQ342" i="1"/>
  <c r="AR342" i="1" s="1"/>
  <c r="AQ470" i="1"/>
  <c r="AR470" i="1" s="1"/>
  <c r="AC12" i="1"/>
  <c r="AD12" i="1" s="1"/>
  <c r="AC44" i="1"/>
  <c r="AD44" i="1" s="1"/>
  <c r="AC332" i="1"/>
  <c r="AD332" i="1" s="1"/>
  <c r="AC492" i="1"/>
  <c r="AD492" i="1" s="1"/>
  <c r="AC556" i="1"/>
  <c r="AD556" i="1" s="1"/>
  <c r="O66" i="1"/>
  <c r="P66" i="1" s="1"/>
  <c r="O98" i="1"/>
  <c r="P98" i="1" s="1"/>
  <c r="O130" i="1"/>
  <c r="P130" i="1" s="1"/>
  <c r="O418" i="1"/>
  <c r="P418" i="1" s="1"/>
  <c r="O514" i="1"/>
  <c r="P514" i="1" s="1"/>
  <c r="BB391" i="1"/>
  <c r="BC391" i="1" s="1"/>
  <c r="AC442" i="1"/>
  <c r="AD442" i="1" s="1"/>
  <c r="AC570" i="1"/>
  <c r="AD570" i="1" s="1"/>
  <c r="O464" i="1"/>
  <c r="P464" i="1" s="1"/>
  <c r="AC275" i="1"/>
  <c r="AD275" i="1" s="1"/>
  <c r="O41" i="1"/>
  <c r="P41" i="1" s="1"/>
  <c r="O105" i="1"/>
  <c r="P105" i="1" s="1"/>
  <c r="BB76" i="1"/>
  <c r="BC76" i="1" s="1"/>
  <c r="BB108" i="1"/>
  <c r="BC108" i="1" s="1"/>
  <c r="BB139" i="1"/>
  <c r="BC139" i="1" s="1"/>
  <c r="BB206" i="1"/>
  <c r="BC206" i="1" s="1"/>
  <c r="BB237" i="1"/>
  <c r="BC237" i="1" s="1"/>
  <c r="BB331" i="1"/>
  <c r="BC331" i="1" s="1"/>
  <c r="AC308" i="1"/>
  <c r="AD308" i="1" s="1"/>
  <c r="BB116" i="1"/>
  <c r="BC116" i="1" s="1"/>
  <c r="AQ390" i="1"/>
  <c r="AR390" i="1" s="1"/>
  <c r="AQ422" i="1"/>
  <c r="AR422" i="1" s="1"/>
  <c r="AQ518" i="1"/>
  <c r="AR518" i="1" s="1"/>
  <c r="AC28" i="1"/>
  <c r="AD28" i="1" s="1"/>
  <c r="AC92" i="1"/>
  <c r="AD92" i="1" s="1"/>
  <c r="AC124" i="1"/>
  <c r="AD124" i="1" s="1"/>
  <c r="AC156" i="1"/>
  <c r="AD156" i="1" s="1"/>
  <c r="AC444" i="1"/>
  <c r="AD444" i="1" s="1"/>
  <c r="BB222" i="1"/>
  <c r="BC222" i="1" s="1"/>
  <c r="AQ15" i="1"/>
  <c r="AR15" i="1" s="1"/>
  <c r="BB101" i="1"/>
  <c r="BC101" i="1" s="1"/>
  <c r="BB132" i="1"/>
  <c r="BC132" i="1" s="1"/>
  <c r="BB238" i="1"/>
  <c r="BC238" i="1" s="1"/>
  <c r="BB300" i="1"/>
  <c r="BC300" i="1" s="1"/>
  <c r="AQ31" i="1"/>
  <c r="AR31" i="1" s="1"/>
  <c r="AQ56" i="1"/>
  <c r="AR56" i="1" s="1"/>
  <c r="AQ568" i="1"/>
  <c r="AR568" i="1" s="1"/>
  <c r="O420" i="1"/>
  <c r="P420" i="1" s="1"/>
  <c r="O452" i="1"/>
  <c r="P452" i="1" s="1"/>
  <c r="AQ39" i="1"/>
  <c r="AR39" i="1" s="1"/>
  <c r="AC438" i="1"/>
  <c r="AD438" i="1" s="1"/>
  <c r="AC470" i="1"/>
  <c r="AD470" i="1" s="1"/>
  <c r="AC534" i="1"/>
  <c r="AD534" i="1" s="1"/>
  <c r="O108" i="1"/>
  <c r="P108" i="1" s="1"/>
  <c r="O172" i="1"/>
  <c r="P172" i="1" s="1"/>
  <c r="O300" i="1"/>
  <c r="P300" i="1" s="1"/>
  <c r="AQ47" i="1"/>
  <c r="AR47" i="1" s="1"/>
  <c r="AQ335" i="1"/>
  <c r="AR335" i="1" s="1"/>
  <c r="AC133" i="1"/>
  <c r="AD133" i="1" s="1"/>
  <c r="AC126" i="1"/>
  <c r="AD126" i="1" s="1"/>
  <c r="AC158" i="1"/>
  <c r="AD158" i="1" s="1"/>
  <c r="AC574" i="1"/>
  <c r="AD574" i="1" s="1"/>
  <c r="AC55" i="1"/>
  <c r="AD55" i="1" s="1"/>
  <c r="AC87" i="1"/>
  <c r="AD87" i="1" s="1"/>
  <c r="AC119" i="1"/>
  <c r="AD119" i="1" s="1"/>
  <c r="AC343" i="1"/>
  <c r="AD343" i="1" s="1"/>
  <c r="O45" i="1"/>
  <c r="P45" i="1" s="1"/>
  <c r="O205" i="1"/>
  <c r="P205" i="1" s="1"/>
  <c r="AQ17" i="1"/>
  <c r="AR17" i="1" s="1"/>
  <c r="AC103" i="1"/>
  <c r="AD103" i="1" s="1"/>
  <c r="AC327" i="1"/>
  <c r="AD327" i="1" s="1"/>
  <c r="AC423" i="1"/>
  <c r="AD423" i="1" s="1"/>
  <c r="O125" i="1"/>
  <c r="P125" i="1" s="1"/>
  <c r="O189" i="1"/>
  <c r="P189" i="1" s="1"/>
  <c r="O285" i="1"/>
  <c r="P285" i="1" s="1"/>
  <c r="O445" i="1"/>
  <c r="P445" i="1" s="1"/>
  <c r="AQ57" i="1"/>
  <c r="AR57" i="1" s="1"/>
  <c r="AQ313" i="1"/>
  <c r="AR313" i="1" s="1"/>
  <c r="AC463" i="1"/>
  <c r="AD463" i="1" s="1"/>
  <c r="O389" i="1"/>
  <c r="P389" i="1" s="1"/>
  <c r="BB355" i="1"/>
  <c r="BC355" i="1" s="1"/>
  <c r="O34" i="1"/>
  <c r="P34" i="1" s="1"/>
  <c r="AQ415" i="1"/>
  <c r="AR415" i="1" s="1"/>
  <c r="AC21" i="1"/>
  <c r="AD21" i="1" s="1"/>
  <c r="AC469" i="1"/>
  <c r="AD469" i="1" s="1"/>
  <c r="AC533" i="1"/>
  <c r="AD533" i="1" s="1"/>
  <c r="AC565" i="1"/>
  <c r="AD565" i="1" s="1"/>
  <c r="AC597" i="1"/>
  <c r="AD597" i="1" s="1"/>
  <c r="O75" i="1"/>
  <c r="P75" i="1" s="1"/>
  <c r="O139" i="1"/>
  <c r="P139" i="1" s="1"/>
  <c r="BB86" i="1"/>
  <c r="BC86" i="1" s="1"/>
  <c r="BB254" i="1"/>
  <c r="BC254" i="1" s="1"/>
  <c r="BB16" i="1"/>
  <c r="BC16" i="1" s="1"/>
  <c r="BB150" i="1"/>
  <c r="BC150" i="1" s="1"/>
  <c r="BB40" i="1"/>
  <c r="BC40" i="1" s="1"/>
  <c r="BB72" i="1"/>
  <c r="BC72" i="1" s="1"/>
  <c r="BB104" i="1"/>
  <c r="BC104" i="1" s="1"/>
  <c r="BB335" i="1"/>
  <c r="BC335" i="1" s="1"/>
  <c r="BB436" i="1"/>
  <c r="BC436" i="1" s="1"/>
  <c r="AQ26" i="1"/>
  <c r="AR26" i="1" s="1"/>
  <c r="AQ154" i="1"/>
  <c r="AR154" i="1" s="1"/>
  <c r="AQ538" i="1"/>
  <c r="AR538" i="1" s="1"/>
  <c r="AC48" i="1"/>
  <c r="AD48" i="1" s="1"/>
  <c r="AC208" i="1"/>
  <c r="AD208" i="1" s="1"/>
  <c r="AC240" i="1"/>
  <c r="AD240" i="1" s="1"/>
  <c r="AC432" i="1"/>
  <c r="AD432" i="1" s="1"/>
  <c r="AC464" i="1"/>
  <c r="AD464" i="1" s="1"/>
  <c r="O38" i="1"/>
  <c r="P38" i="1" s="1"/>
  <c r="O198" i="1"/>
  <c r="P198" i="1" s="1"/>
  <c r="O422" i="1"/>
  <c r="P422" i="1" s="1"/>
  <c r="O454" i="1"/>
  <c r="P454" i="1" s="1"/>
  <c r="BB57" i="1"/>
  <c r="BC57" i="1" s="1"/>
  <c r="BB89" i="1"/>
  <c r="BC89" i="1" s="1"/>
  <c r="BB120" i="1"/>
  <c r="BC120" i="1" s="1"/>
  <c r="BB152" i="1"/>
  <c r="BC152" i="1" s="1"/>
  <c r="BB183" i="1"/>
  <c r="BC183" i="1" s="1"/>
  <c r="BB210" i="1"/>
  <c r="BC210" i="1" s="1"/>
  <c r="BB242" i="1"/>
  <c r="BC242" i="1" s="1"/>
  <c r="BB273" i="1"/>
  <c r="BC273" i="1" s="1"/>
  <c r="BB437" i="1"/>
  <c r="BC437" i="1" s="1"/>
  <c r="BB576" i="1"/>
  <c r="BC576" i="1" s="1"/>
  <c r="AQ67" i="1"/>
  <c r="AR67" i="1" s="1"/>
  <c r="AQ579" i="1"/>
  <c r="AR579" i="1" s="1"/>
  <c r="AC57" i="1"/>
  <c r="AD57" i="1" s="1"/>
  <c r="AC121" i="1"/>
  <c r="AD121" i="1" s="1"/>
  <c r="AC153" i="1"/>
  <c r="AD153" i="1" s="1"/>
  <c r="AC185" i="1"/>
  <c r="AD185" i="1" s="1"/>
  <c r="AC217" i="1"/>
  <c r="AD217" i="1" s="1"/>
  <c r="AC249" i="1"/>
  <c r="AD249" i="1" s="1"/>
  <c r="AC313" i="1"/>
  <c r="AD313" i="1" s="1"/>
  <c r="AC441" i="1"/>
  <c r="AD441" i="1" s="1"/>
  <c r="AC537" i="1"/>
  <c r="AD537" i="1" s="1"/>
  <c r="O15" i="1"/>
  <c r="P15" i="1" s="1"/>
  <c r="O79" i="1"/>
  <c r="P79" i="1" s="1"/>
  <c r="O111" i="1"/>
  <c r="P111" i="1" s="1"/>
  <c r="O175" i="1"/>
  <c r="P175" i="1" s="1"/>
  <c r="O207" i="1"/>
  <c r="P207" i="1" s="1"/>
  <c r="O239" i="1"/>
  <c r="P239" i="1" s="1"/>
  <c r="O335" i="1"/>
  <c r="P335" i="1" s="1"/>
  <c r="O367" i="1"/>
  <c r="P367" i="1" s="1"/>
  <c r="O463" i="1"/>
  <c r="P463" i="1" s="1"/>
  <c r="O495" i="1"/>
  <c r="P495" i="1" s="1"/>
  <c r="BB42" i="1"/>
  <c r="BC42" i="1" s="1"/>
  <c r="BB74" i="1"/>
  <c r="BC74" i="1" s="1"/>
  <c r="BB106" i="1"/>
  <c r="BC106" i="1" s="1"/>
  <c r="BB137" i="1"/>
  <c r="BC137" i="1" s="1"/>
  <c r="BB204" i="1"/>
  <c r="BC204" i="1" s="1"/>
  <c r="BB235" i="1"/>
  <c r="BC235" i="1" s="1"/>
  <c r="BB313" i="1"/>
  <c r="BC313" i="1" s="1"/>
  <c r="BB445" i="1"/>
  <c r="BC445" i="1" s="1"/>
  <c r="AQ28" i="1"/>
  <c r="AR28" i="1" s="1"/>
  <c r="AQ60" i="1"/>
  <c r="AR60" i="1" s="1"/>
  <c r="AQ156" i="1"/>
  <c r="AR156" i="1" s="1"/>
  <c r="AC18" i="1"/>
  <c r="AD18" i="1" s="1"/>
  <c r="AC82" i="1"/>
  <c r="AD82" i="1" s="1"/>
  <c r="AC114" i="1"/>
  <c r="AD114" i="1" s="1"/>
  <c r="AC146" i="1"/>
  <c r="AD146" i="1" s="1"/>
  <c r="AC210" i="1"/>
  <c r="AD210" i="1" s="1"/>
  <c r="AC242" i="1"/>
  <c r="AD242" i="1" s="1"/>
  <c r="AC402" i="1"/>
  <c r="AD402" i="1" s="1"/>
  <c r="AC466" i="1"/>
  <c r="AD466" i="1" s="1"/>
  <c r="AC530" i="1"/>
  <c r="AD530" i="1" s="1"/>
  <c r="AC594" i="1"/>
  <c r="AD594" i="1" s="1"/>
  <c r="O72" i="1"/>
  <c r="P72" i="1" s="1"/>
  <c r="O104" i="1"/>
  <c r="P104" i="1" s="1"/>
  <c r="O136" i="1"/>
  <c r="P136" i="1" s="1"/>
  <c r="O168" i="1"/>
  <c r="P168" i="1" s="1"/>
  <c r="BB43" i="1"/>
  <c r="BC43" i="1" s="1"/>
  <c r="BB75" i="1"/>
  <c r="BC75" i="1" s="1"/>
  <c r="BB107" i="1"/>
  <c r="BC107" i="1" s="1"/>
  <c r="BB138" i="1"/>
  <c r="BC138" i="1" s="1"/>
  <c r="BB170" i="1"/>
  <c r="BC170" i="1" s="1"/>
  <c r="BB415" i="1"/>
  <c r="BC415" i="1" s="1"/>
  <c r="BB446" i="1"/>
  <c r="BC446" i="1" s="1"/>
  <c r="BB571" i="1"/>
  <c r="BC571" i="1" s="1"/>
  <c r="AQ213" i="1"/>
  <c r="AR213" i="1" s="1"/>
  <c r="AQ437" i="1"/>
  <c r="AR437" i="1" s="1"/>
  <c r="AQ565" i="1"/>
  <c r="AR565" i="1" s="1"/>
  <c r="AQ597" i="1"/>
  <c r="AR597" i="1" s="1"/>
  <c r="AC75" i="1"/>
  <c r="AD75" i="1" s="1"/>
  <c r="AC107" i="1"/>
  <c r="AD107" i="1" s="1"/>
  <c r="AC171" i="1"/>
  <c r="AD171" i="1" s="1"/>
  <c r="AC203" i="1"/>
  <c r="AD203" i="1" s="1"/>
  <c r="AC235" i="1"/>
  <c r="AD235" i="1" s="1"/>
  <c r="O33" i="1"/>
  <c r="P33" i="1" s="1"/>
  <c r="O129" i="1"/>
  <c r="P129" i="1" s="1"/>
  <c r="O225" i="1"/>
  <c r="P225" i="1" s="1"/>
  <c r="O513" i="1"/>
  <c r="P513" i="1" s="1"/>
  <c r="BB36" i="1"/>
  <c r="BC36" i="1" s="1"/>
  <c r="BB68" i="1"/>
  <c r="BC68" i="1" s="1"/>
  <c r="BB100" i="1"/>
  <c r="BC100" i="1" s="1"/>
  <c r="AC76" i="1"/>
  <c r="AD76" i="1" s="1"/>
  <c r="BB37" i="1"/>
  <c r="BC37" i="1" s="1"/>
  <c r="BB69" i="1"/>
  <c r="BC69" i="1" s="1"/>
  <c r="BB332" i="1"/>
  <c r="BC332" i="1" s="1"/>
  <c r="BB456" i="1"/>
  <c r="BC456" i="1" s="1"/>
  <c r="BB486" i="1"/>
  <c r="BC486" i="1" s="1"/>
  <c r="BB580" i="1"/>
  <c r="BC580" i="1" s="1"/>
  <c r="AQ24" i="1"/>
  <c r="AR24" i="1" s="1"/>
  <c r="AQ152" i="1"/>
  <c r="AR152" i="1" s="1"/>
  <c r="AQ408" i="1"/>
  <c r="AR408" i="1" s="1"/>
  <c r="AC14" i="1"/>
  <c r="AD14" i="1" s="1"/>
  <c r="AC46" i="1"/>
  <c r="AD46" i="1" s="1"/>
  <c r="AC110" i="1"/>
  <c r="AD110" i="1" s="1"/>
  <c r="AC334" i="1"/>
  <c r="AD334" i="1" s="1"/>
  <c r="AC430" i="1"/>
  <c r="AD430" i="1" s="1"/>
  <c r="AC558" i="1"/>
  <c r="AD558" i="1" s="1"/>
  <c r="O36" i="1"/>
  <c r="P36" i="1" s="1"/>
  <c r="O68" i="1"/>
  <c r="P68" i="1" s="1"/>
  <c r="O100" i="1"/>
  <c r="P100" i="1" s="1"/>
  <c r="O132" i="1"/>
  <c r="P132" i="1" s="1"/>
  <c r="O388" i="1"/>
  <c r="P388" i="1" s="1"/>
  <c r="O580" i="1"/>
  <c r="P580" i="1" s="1"/>
  <c r="BB48" i="1"/>
  <c r="BC48" i="1" s="1"/>
  <c r="BB34" i="1"/>
  <c r="BC34" i="1" s="1"/>
  <c r="BB312" i="1"/>
  <c r="BC312" i="1" s="1"/>
  <c r="AC33" i="1"/>
  <c r="AD33" i="1" s="1"/>
  <c r="AC225" i="1"/>
  <c r="AD225" i="1" s="1"/>
  <c r="O23" i="1"/>
  <c r="P23" i="1" s="1"/>
  <c r="O215" i="1"/>
  <c r="P215" i="1" s="1"/>
  <c r="BB83" i="1"/>
  <c r="BC83" i="1" s="1"/>
  <c r="BB423" i="1"/>
  <c r="BC423" i="1" s="1"/>
  <c r="AQ29" i="1"/>
  <c r="AR29" i="1" s="1"/>
  <c r="AQ93" i="1"/>
  <c r="AR93" i="1" s="1"/>
  <c r="AC83" i="1"/>
  <c r="AD83" i="1" s="1"/>
  <c r="AC115" i="1"/>
  <c r="AD115" i="1" s="1"/>
  <c r="AC147" i="1"/>
  <c r="AD147" i="1" s="1"/>
  <c r="O169" i="1"/>
  <c r="P169" i="1" s="1"/>
  <c r="O265" i="1"/>
  <c r="P265" i="1" s="1"/>
  <c r="BB393" i="1"/>
  <c r="BC393" i="1" s="1"/>
  <c r="BB455" i="1"/>
  <c r="BC455" i="1" s="1"/>
  <c r="AC148" i="1"/>
  <c r="AD148" i="1" s="1"/>
  <c r="AC436" i="1"/>
  <c r="AD436" i="1" s="1"/>
  <c r="AC596" i="1"/>
  <c r="AD596" i="1" s="1"/>
  <c r="O234" i="1"/>
  <c r="P234" i="1" s="1"/>
  <c r="O266" i="1"/>
  <c r="P266" i="1" s="1"/>
  <c r="O490" i="1"/>
  <c r="P490" i="1" s="1"/>
  <c r="AQ327" i="1"/>
  <c r="AR327" i="1" s="1"/>
  <c r="AQ391" i="1"/>
  <c r="AR391" i="1" s="1"/>
  <c r="AQ423" i="1"/>
  <c r="AR423" i="1" s="1"/>
  <c r="AQ583" i="1"/>
  <c r="AR583" i="1" s="1"/>
  <c r="AC317" i="1"/>
  <c r="AD317" i="1" s="1"/>
  <c r="O275" i="1"/>
  <c r="P275" i="1" s="1"/>
  <c r="BB31" i="1"/>
  <c r="BC31" i="1" s="1"/>
  <c r="BB157" i="1"/>
  <c r="BC157" i="1" s="1"/>
  <c r="BB457" i="1"/>
  <c r="BC457" i="1" s="1"/>
  <c r="AQ576" i="1"/>
  <c r="AR576" i="1" s="1"/>
  <c r="O460" i="1"/>
  <c r="P460" i="1" s="1"/>
  <c r="O492" i="1"/>
  <c r="P492" i="1" s="1"/>
  <c r="BB24" i="1"/>
  <c r="BC24" i="1" s="1"/>
  <c r="BB126" i="1"/>
  <c r="BC126" i="1" s="1"/>
  <c r="BB583" i="1"/>
  <c r="BC583" i="1" s="1"/>
  <c r="O334" i="1"/>
  <c r="P334" i="1" s="1"/>
  <c r="BB50" i="1"/>
  <c r="BC50" i="1" s="1"/>
  <c r="BB82" i="1"/>
  <c r="BC82" i="1" s="1"/>
  <c r="BB114" i="1"/>
  <c r="BC114" i="1" s="1"/>
  <c r="BB145" i="1"/>
  <c r="BC145" i="1" s="1"/>
  <c r="BB422" i="1"/>
  <c r="BC422" i="1" s="1"/>
  <c r="BB490" i="1"/>
  <c r="BC490" i="1" s="1"/>
  <c r="BB554" i="1"/>
  <c r="BC554" i="1" s="1"/>
  <c r="AQ388" i="1"/>
  <c r="AR388" i="1" s="1"/>
  <c r="AQ580" i="1"/>
  <c r="AR580" i="1" s="1"/>
  <c r="AC26" i="1"/>
  <c r="AD26" i="1" s="1"/>
  <c r="AC58" i="1"/>
  <c r="AD58" i="1" s="1"/>
  <c r="AC90" i="1"/>
  <c r="AD90" i="1" s="1"/>
  <c r="AC122" i="1"/>
  <c r="AD122" i="1" s="1"/>
  <c r="AC154" i="1"/>
  <c r="AD154" i="1" s="1"/>
  <c r="AC474" i="1"/>
  <c r="AD474" i="1" s="1"/>
  <c r="O16" i="1"/>
  <c r="P16" i="1" s="1"/>
  <c r="O48" i="1"/>
  <c r="P48" i="1" s="1"/>
  <c r="O80" i="1"/>
  <c r="P80" i="1" s="1"/>
  <c r="O112" i="1"/>
  <c r="P112" i="1" s="1"/>
  <c r="O176" i="1"/>
  <c r="P176" i="1" s="1"/>
  <c r="O208" i="1"/>
  <c r="P208" i="1" s="1"/>
  <c r="O240" i="1"/>
  <c r="P240" i="1" s="1"/>
  <c r="O400" i="1"/>
  <c r="P400" i="1" s="1"/>
  <c r="O432" i="1"/>
  <c r="P432" i="1" s="1"/>
  <c r="O496" i="1"/>
  <c r="P496" i="1" s="1"/>
  <c r="O592" i="1"/>
  <c r="P592" i="1" s="1"/>
  <c r="BB13" i="1"/>
  <c r="BC13" i="1" s="1"/>
  <c r="BB44" i="1"/>
  <c r="BC44" i="1" s="1"/>
  <c r="O76" i="1"/>
  <c r="P76" i="1" s="1"/>
  <c r="O140" i="1"/>
  <c r="P140" i="1" s="1"/>
  <c r="O268" i="1"/>
  <c r="P268" i="1" s="1"/>
  <c r="BB56" i="1"/>
  <c r="BC56" i="1" s="1"/>
  <c r="BB189" i="1"/>
  <c r="BC189" i="1" s="1"/>
  <c r="BB225" i="1"/>
  <c r="BC225" i="1" s="1"/>
  <c r="BB351" i="1"/>
  <c r="BC351" i="1" s="1"/>
  <c r="AQ170" i="1"/>
  <c r="AR170" i="1" s="1"/>
  <c r="AQ490" i="1"/>
  <c r="AR490" i="1" s="1"/>
  <c r="AQ586" i="1"/>
  <c r="AR586" i="1" s="1"/>
  <c r="AC96" i="1"/>
  <c r="AD96" i="1" s="1"/>
  <c r="AC128" i="1"/>
  <c r="AD128" i="1" s="1"/>
  <c r="AC320" i="1"/>
  <c r="AD320" i="1" s="1"/>
  <c r="O22" i="1"/>
  <c r="P22" i="1" s="1"/>
  <c r="O438" i="1"/>
  <c r="P438" i="1" s="1"/>
  <c r="O470" i="1"/>
  <c r="P470" i="1" s="1"/>
  <c r="O502" i="1"/>
  <c r="P502" i="1" s="1"/>
  <c r="BB73" i="1"/>
  <c r="BC73" i="1" s="1"/>
  <c r="BB168" i="1"/>
  <c r="BC168" i="1" s="1"/>
  <c r="BB390" i="1"/>
  <c r="BC390" i="1" s="1"/>
  <c r="AQ211" i="1"/>
  <c r="AR211" i="1" s="1"/>
  <c r="AC73" i="1"/>
  <c r="AD73" i="1" s="1"/>
  <c r="AC201" i="1"/>
  <c r="AD201" i="1" s="1"/>
  <c r="AC361" i="1"/>
  <c r="AD361" i="1" s="1"/>
  <c r="AC489" i="1"/>
  <c r="AD489" i="1" s="1"/>
  <c r="BB58" i="1"/>
  <c r="BC58" i="1" s="1"/>
  <c r="BB121" i="1"/>
  <c r="BC121" i="1" s="1"/>
  <c r="BB329" i="1"/>
  <c r="BC329" i="1" s="1"/>
  <c r="BB562" i="1"/>
  <c r="BC562" i="1" s="1"/>
  <c r="AQ492" i="1"/>
  <c r="AR492" i="1" s="1"/>
  <c r="O152" i="1"/>
  <c r="P152" i="1" s="1"/>
  <c r="O248" i="1"/>
  <c r="P248" i="1" s="1"/>
  <c r="O344" i="1"/>
  <c r="P344" i="1" s="1"/>
  <c r="O440" i="1"/>
  <c r="P440" i="1" s="1"/>
  <c r="BB154" i="1"/>
  <c r="BC154" i="1" s="1"/>
  <c r="BB431" i="1"/>
  <c r="BC431" i="1" s="1"/>
  <c r="AQ37" i="1"/>
  <c r="AR37" i="1" s="1"/>
  <c r="AQ69" i="1"/>
  <c r="AR69" i="1" s="1"/>
  <c r="O49" i="1"/>
  <c r="P49" i="1" s="1"/>
  <c r="O369" i="1"/>
  <c r="P369" i="1" s="1"/>
  <c r="BB21" i="1"/>
  <c r="BC21" i="1" s="1"/>
  <c r="BB147" i="1"/>
  <c r="BC147" i="1" s="1"/>
  <c r="BB186" i="1"/>
  <c r="BC186" i="1" s="1"/>
  <c r="BB594" i="1"/>
  <c r="BC594" i="1" s="1"/>
  <c r="O50" i="1"/>
  <c r="P50" i="1" s="1"/>
  <c r="O338" i="1"/>
  <c r="P338" i="1" s="1"/>
  <c r="O370" i="1"/>
  <c r="P370" i="1" s="1"/>
  <c r="O466" i="1"/>
  <c r="P466" i="1" s="1"/>
  <c r="O498" i="1"/>
  <c r="P498" i="1" s="1"/>
  <c r="BB53" i="1"/>
  <c r="BC53" i="1" s="1"/>
  <c r="BB148" i="1"/>
  <c r="BC148" i="1" s="1"/>
  <c r="O443" i="1"/>
  <c r="P443" i="1" s="1"/>
  <c r="BB38" i="1"/>
  <c r="BC38" i="1" s="1"/>
  <c r="BB270" i="1"/>
  <c r="BC270" i="1" s="1"/>
  <c r="AQ40" i="1"/>
  <c r="AR40" i="1" s="1"/>
  <c r="O20" i="1"/>
  <c r="P20" i="1" s="1"/>
  <c r="BB63" i="1"/>
  <c r="BC63" i="1" s="1"/>
  <c r="BB84" i="1"/>
  <c r="BC84" i="1" s="1"/>
  <c r="BB566" i="1"/>
  <c r="BC566" i="1" s="1"/>
  <c r="BB596" i="1"/>
  <c r="BC596" i="1" s="1"/>
  <c r="AC94" i="1"/>
  <c r="AD94" i="1" s="1"/>
  <c r="BB33" i="1"/>
  <c r="BC33" i="1" s="1"/>
  <c r="BB64" i="1"/>
  <c r="BC64" i="1" s="1"/>
  <c r="BB233" i="1"/>
  <c r="BC233" i="1" s="1"/>
  <c r="BB327" i="1"/>
  <c r="BC327" i="1" s="1"/>
  <c r="BB359" i="1"/>
  <c r="BC359" i="1" s="1"/>
  <c r="BB568" i="1"/>
  <c r="BC568" i="1" s="1"/>
  <c r="AQ82" i="1"/>
  <c r="AR82" i="1" s="1"/>
  <c r="AC40" i="1"/>
  <c r="AD40" i="1" s="1"/>
  <c r="AC72" i="1"/>
  <c r="AD72" i="1" s="1"/>
  <c r="AC104" i="1"/>
  <c r="AD104" i="1" s="1"/>
  <c r="AC168" i="1"/>
  <c r="AD168" i="1" s="1"/>
  <c r="AC328" i="1"/>
  <c r="AD328" i="1" s="1"/>
  <c r="AC456" i="1"/>
  <c r="AD456" i="1" s="1"/>
  <c r="O30" i="1"/>
  <c r="P30" i="1" s="1"/>
  <c r="O94" i="1"/>
  <c r="P94" i="1" s="1"/>
  <c r="O222" i="1"/>
  <c r="P222" i="1" s="1"/>
  <c r="O254" i="1"/>
  <c r="P254" i="1" s="1"/>
  <c r="O318" i="1"/>
  <c r="P318" i="1" s="1"/>
  <c r="O510" i="1"/>
  <c r="P510" i="1" s="1"/>
  <c r="O574" i="1"/>
  <c r="P574" i="1" s="1"/>
  <c r="BB18" i="1"/>
  <c r="BC18" i="1" s="1"/>
  <c r="BB49" i="1"/>
  <c r="BC49" i="1" s="1"/>
  <c r="BB203" i="1"/>
  <c r="BC203" i="1" s="1"/>
  <c r="BB265" i="1"/>
  <c r="BC265" i="1" s="1"/>
  <c r="BB429" i="1"/>
  <c r="BC429" i="1" s="1"/>
  <c r="BB474" i="1"/>
  <c r="BC474" i="1" s="1"/>
  <c r="BB537" i="1"/>
  <c r="BC537" i="1" s="1"/>
  <c r="AQ27" i="1"/>
  <c r="AR27" i="1" s="1"/>
  <c r="AQ91" i="1"/>
  <c r="AR91" i="1" s="1"/>
  <c r="AQ155" i="1"/>
  <c r="AR155" i="1" s="1"/>
  <c r="AQ187" i="1"/>
  <c r="AR187" i="1" s="1"/>
  <c r="AQ539" i="1"/>
  <c r="AR539" i="1" s="1"/>
  <c r="AC17" i="1"/>
  <c r="AD17" i="1" s="1"/>
  <c r="AC49" i="1"/>
  <c r="AD49" i="1" s="1"/>
  <c r="AC81" i="1"/>
  <c r="AD81" i="1" s="1"/>
  <c r="AC241" i="1"/>
  <c r="AD241" i="1" s="1"/>
  <c r="AC273" i="1"/>
  <c r="AD273" i="1" s="1"/>
  <c r="AC433" i="1"/>
  <c r="AD433" i="1" s="1"/>
  <c r="O39" i="1"/>
  <c r="P39" i="1" s="1"/>
  <c r="O103" i="1"/>
  <c r="P103" i="1" s="1"/>
  <c r="O167" i="1"/>
  <c r="P167" i="1" s="1"/>
  <c r="O199" i="1"/>
  <c r="P199" i="1" s="1"/>
  <c r="O327" i="1"/>
  <c r="P327" i="1" s="1"/>
  <c r="O391" i="1"/>
  <c r="P391" i="1" s="1"/>
  <c r="O423" i="1"/>
  <c r="P423" i="1" s="1"/>
  <c r="O455" i="1"/>
  <c r="P455" i="1" s="1"/>
  <c r="O487" i="1"/>
  <c r="P487" i="1" s="1"/>
  <c r="O583" i="1"/>
  <c r="P583" i="1" s="1"/>
  <c r="BB27" i="1"/>
  <c r="BC27" i="1" s="1"/>
  <c r="BB129" i="1"/>
  <c r="BC129" i="1" s="1"/>
  <c r="BB198" i="1"/>
  <c r="BC198" i="1" s="1"/>
  <c r="BB227" i="1"/>
  <c r="BC227" i="1" s="1"/>
  <c r="BB337" i="1"/>
  <c r="BC337" i="1" s="1"/>
  <c r="BB438" i="1"/>
  <c r="BC438" i="1" s="1"/>
  <c r="BB570" i="1"/>
  <c r="BC570" i="1" s="1"/>
  <c r="AQ212" i="1"/>
  <c r="AR212" i="1" s="1"/>
  <c r="AQ436" i="1"/>
  <c r="AR436" i="1" s="1"/>
  <c r="AQ468" i="1"/>
  <c r="AR468" i="1" s="1"/>
  <c r="AQ564" i="1"/>
  <c r="AR564" i="1" s="1"/>
  <c r="AC42" i="1"/>
  <c r="AD42" i="1" s="1"/>
  <c r="AC74" i="1"/>
  <c r="AD74" i="1" s="1"/>
  <c r="AC106" i="1"/>
  <c r="AD106" i="1" s="1"/>
  <c r="AC138" i="1"/>
  <c r="AD138" i="1" s="1"/>
  <c r="AC330" i="1"/>
  <c r="AD330" i="1" s="1"/>
  <c r="AC554" i="1"/>
  <c r="AD554" i="1" s="1"/>
  <c r="AC586" i="1"/>
  <c r="AD586" i="1" s="1"/>
  <c r="O32" i="1"/>
  <c r="P32" i="1" s="1"/>
  <c r="O64" i="1"/>
  <c r="P64" i="1" s="1"/>
  <c r="O96" i="1"/>
  <c r="P96" i="1" s="1"/>
  <c r="O128" i="1"/>
  <c r="P128" i="1" s="1"/>
  <c r="O224" i="1"/>
  <c r="P224" i="1" s="1"/>
  <c r="O320" i="1"/>
  <c r="P320" i="1" s="1"/>
  <c r="O512" i="1"/>
  <c r="P512" i="1" s="1"/>
  <c r="O576" i="1"/>
  <c r="P576" i="1" s="1"/>
  <c r="BB28" i="1"/>
  <c r="BC28" i="1" s="1"/>
  <c r="BB67" i="1"/>
  <c r="BC67" i="1" s="1"/>
  <c r="BB99" i="1"/>
  <c r="BC99" i="1" s="1"/>
  <c r="BB130" i="1"/>
  <c r="BC130" i="1" s="1"/>
  <c r="BB236" i="1"/>
  <c r="BC236" i="1" s="1"/>
  <c r="BB407" i="1"/>
  <c r="BC407" i="1" s="1"/>
  <c r="BB468" i="1"/>
  <c r="BC468" i="1" s="1"/>
  <c r="BB531" i="1"/>
  <c r="BC531" i="1" s="1"/>
  <c r="AQ13" i="1"/>
  <c r="AR13" i="1" s="1"/>
  <c r="AQ205" i="1"/>
  <c r="AR205" i="1" s="1"/>
  <c r="AQ429" i="1"/>
  <c r="AR429" i="1" s="1"/>
  <c r="AC35" i="1"/>
  <c r="AD35" i="1" s="1"/>
  <c r="AC67" i="1"/>
  <c r="AD67" i="1" s="1"/>
  <c r="AC195" i="1"/>
  <c r="AD195" i="1" s="1"/>
  <c r="AC227" i="1"/>
  <c r="AD227" i="1" s="1"/>
  <c r="AC323" i="1"/>
  <c r="AD323" i="1" s="1"/>
  <c r="AC387" i="1"/>
  <c r="AD387" i="1" s="1"/>
  <c r="AC579" i="1"/>
  <c r="AD579" i="1" s="1"/>
  <c r="O121" i="1"/>
  <c r="P121" i="1" s="1"/>
  <c r="O185" i="1"/>
  <c r="P185" i="1" s="1"/>
  <c r="O217" i="1"/>
  <c r="P217" i="1" s="1"/>
  <c r="O249" i="1"/>
  <c r="P249" i="1" s="1"/>
  <c r="O345" i="1"/>
  <c r="P345" i="1" s="1"/>
  <c r="O505" i="1"/>
  <c r="P505" i="1" s="1"/>
  <c r="O537" i="1"/>
  <c r="P537" i="1" s="1"/>
  <c r="BB60" i="1"/>
  <c r="BC60" i="1" s="1"/>
  <c r="BB92" i="1"/>
  <c r="BC92" i="1" s="1"/>
  <c r="BB408" i="1"/>
  <c r="BC408" i="1" s="1"/>
  <c r="BB469" i="1"/>
  <c r="BC469" i="1" s="1"/>
  <c r="BB532" i="1"/>
  <c r="BC532" i="1" s="1"/>
  <c r="BB564" i="1"/>
  <c r="BC564" i="1" s="1"/>
  <c r="AQ14" i="1"/>
  <c r="AR14" i="1" s="1"/>
  <c r="AC36" i="1"/>
  <c r="AD36" i="1" s="1"/>
  <c r="AC100" i="1"/>
  <c r="AD100" i="1" s="1"/>
  <c r="AC132" i="1"/>
  <c r="AD132" i="1" s="1"/>
  <c r="AC388" i="1"/>
  <c r="AD388" i="1" s="1"/>
  <c r="AC580" i="1"/>
  <c r="AD580" i="1" s="1"/>
  <c r="O26" i="1"/>
  <c r="P26" i="1" s="1"/>
  <c r="O58" i="1"/>
  <c r="P58" i="1" s="1"/>
  <c r="O90" i="1"/>
  <c r="P90" i="1" s="1"/>
  <c r="O154" i="1"/>
  <c r="P154" i="1" s="1"/>
  <c r="O346" i="1"/>
  <c r="P346" i="1" s="1"/>
  <c r="O442" i="1"/>
  <c r="P442" i="1" s="1"/>
  <c r="O474" i="1"/>
  <c r="P474" i="1" s="1"/>
  <c r="O570" i="1"/>
  <c r="P570" i="1" s="1"/>
  <c r="BB30" i="1"/>
  <c r="BC30" i="1" s="1"/>
  <c r="BB124" i="1"/>
  <c r="BC124" i="1" s="1"/>
  <c r="BB387" i="1"/>
  <c r="BC387" i="1" s="1"/>
  <c r="BB572" i="1"/>
  <c r="BC572" i="1" s="1"/>
  <c r="AQ55" i="1"/>
  <c r="AR55" i="1" s="1"/>
  <c r="AC13" i="1"/>
  <c r="AD13" i="1" s="1"/>
  <c r="AC45" i="1"/>
  <c r="AD45" i="1" s="1"/>
  <c r="AC205" i="1"/>
  <c r="AD205" i="1" s="1"/>
  <c r="AC237" i="1"/>
  <c r="AD237" i="1" s="1"/>
  <c r="AC333" i="1"/>
  <c r="AD333" i="1" s="1"/>
  <c r="AC493" i="1"/>
  <c r="AD493" i="1" s="1"/>
  <c r="O35" i="1"/>
  <c r="P35" i="1" s="1"/>
  <c r="O67" i="1"/>
  <c r="P67" i="1" s="1"/>
  <c r="O99" i="1"/>
  <c r="P99" i="1" s="1"/>
  <c r="O131" i="1"/>
  <c r="P131" i="1" s="1"/>
  <c r="O195" i="1"/>
  <c r="P195" i="1" s="1"/>
  <c r="O227" i="1"/>
  <c r="P227" i="1" s="1"/>
  <c r="O451" i="1"/>
  <c r="P451" i="1" s="1"/>
  <c r="O579" i="1"/>
  <c r="P579" i="1" s="1"/>
  <c r="BB15" i="1"/>
  <c r="BC15" i="1" s="1"/>
  <c r="BB46" i="1"/>
  <c r="BC46" i="1" s="1"/>
  <c r="BB110" i="1"/>
  <c r="BC110" i="1" s="1"/>
  <c r="BB215" i="1"/>
  <c r="BC215" i="1" s="1"/>
  <c r="BB442" i="1"/>
  <c r="BC442" i="1" s="1"/>
  <c r="AQ16" i="1"/>
  <c r="AR16" i="1" s="1"/>
  <c r="AQ48" i="1"/>
  <c r="AR48" i="1" s="1"/>
  <c r="AQ240" i="1"/>
  <c r="AR240" i="1" s="1"/>
  <c r="AQ432" i="1"/>
  <c r="AR432" i="1" s="1"/>
  <c r="AC38" i="1"/>
  <c r="AD38" i="1" s="1"/>
  <c r="AC102" i="1"/>
  <c r="AD102" i="1" s="1"/>
  <c r="AC358" i="1"/>
  <c r="AD358" i="1" s="1"/>
  <c r="AC390" i="1"/>
  <c r="AD390" i="1" s="1"/>
  <c r="O28" i="1"/>
  <c r="P28" i="1" s="1"/>
  <c r="O60" i="1"/>
  <c r="P60" i="1" s="1"/>
  <c r="O92" i="1"/>
  <c r="P92" i="1" s="1"/>
  <c r="O124" i="1"/>
  <c r="P124" i="1" s="1"/>
  <c r="O156" i="1"/>
  <c r="P156" i="1" s="1"/>
  <c r="O220" i="1"/>
  <c r="P220" i="1" s="1"/>
  <c r="O316" i="1"/>
  <c r="P316" i="1" s="1"/>
  <c r="O444" i="1"/>
  <c r="P444" i="1" s="1"/>
  <c r="O572" i="1"/>
  <c r="P572" i="1" s="1"/>
  <c r="BB39" i="1"/>
  <c r="BC39" i="1" s="1"/>
  <c r="BB173" i="1"/>
  <c r="BC173" i="1" s="1"/>
  <c r="BB208" i="1"/>
  <c r="BC208" i="1" s="1"/>
  <c r="BB240" i="1"/>
  <c r="BC240" i="1" s="1"/>
  <c r="BB334" i="1"/>
  <c r="BC334" i="1" s="1"/>
  <c r="BB466" i="1"/>
  <c r="BC466" i="1" s="1"/>
  <c r="BB119" i="1"/>
  <c r="BC119" i="1" s="1"/>
  <c r="AQ89" i="1"/>
  <c r="AR89" i="1" s="1"/>
  <c r="AQ153" i="1"/>
  <c r="AR153" i="1" s="1"/>
  <c r="AQ441" i="1"/>
  <c r="AR441" i="1" s="1"/>
  <c r="AQ537" i="1"/>
  <c r="AR537" i="1" s="1"/>
  <c r="AC15" i="1"/>
  <c r="AD15" i="1" s="1"/>
  <c r="AC47" i="1"/>
  <c r="AD47" i="1" s="1"/>
  <c r="AC79" i="1"/>
  <c r="AD79" i="1" s="1"/>
  <c r="AC111" i="1"/>
  <c r="AD111" i="1" s="1"/>
  <c r="AC175" i="1"/>
  <c r="AD175" i="1" s="1"/>
  <c r="AC207" i="1"/>
  <c r="AD207" i="1" s="1"/>
  <c r="AC239" i="1"/>
  <c r="AD239" i="1" s="1"/>
  <c r="AC335" i="1"/>
  <c r="AD335" i="1" s="1"/>
  <c r="AC431" i="1"/>
  <c r="AD431" i="1" s="1"/>
  <c r="O37" i="1"/>
  <c r="P37" i="1" s="1"/>
  <c r="O69" i="1"/>
  <c r="P69" i="1" s="1"/>
  <c r="O101" i="1"/>
  <c r="P101" i="1" s="1"/>
  <c r="O133" i="1"/>
  <c r="P133" i="1" s="1"/>
  <c r="O197" i="1"/>
  <c r="P197" i="1" s="1"/>
  <c r="O325" i="1"/>
  <c r="P325" i="1" s="1"/>
  <c r="O485" i="1"/>
  <c r="P485" i="1" s="1"/>
  <c r="AQ33" i="1"/>
  <c r="AR33" i="1" s="1"/>
  <c r="AC535" i="1"/>
  <c r="AD535" i="1" s="1"/>
  <c r="AC23" i="1"/>
  <c r="AD23" i="1" s="1"/>
  <c r="AQ41" i="1"/>
  <c r="AR41" i="1" s="1"/>
  <c r="AQ329" i="1"/>
  <c r="AR329" i="1" s="1"/>
  <c r="AQ361" i="1"/>
  <c r="AR361" i="1" s="1"/>
  <c r="AQ457" i="1"/>
  <c r="AR457" i="1" s="1"/>
  <c r="AQ489" i="1"/>
  <c r="AR489" i="1" s="1"/>
  <c r="O53" i="1"/>
  <c r="P53" i="1" s="1"/>
  <c r="O309" i="1"/>
  <c r="P309" i="1" s="1"/>
  <c r="O405" i="1"/>
  <c r="P405" i="1" s="1"/>
  <c r="O437" i="1"/>
  <c r="P437" i="1" s="1"/>
  <c r="O469" i="1"/>
  <c r="P469" i="1" s="1"/>
  <c r="BB202" i="1"/>
  <c r="BC202" i="1" s="1"/>
  <c r="BB207" i="1"/>
  <c r="BC207" i="1" s="1"/>
  <c r="AQ49" i="1"/>
  <c r="AR49" i="1" s="1"/>
  <c r="AQ81" i="1"/>
  <c r="AR81" i="1" s="1"/>
  <c r="AQ209" i="1"/>
  <c r="AR209" i="1" s="1"/>
  <c r="AQ241" i="1"/>
  <c r="AR241" i="1" s="1"/>
  <c r="AQ337" i="1"/>
  <c r="AR337" i="1" s="1"/>
  <c r="AQ433" i="1"/>
  <c r="AR433" i="1" s="1"/>
  <c r="AC39" i="1"/>
  <c r="AD39" i="1" s="1"/>
  <c r="AC167" i="1"/>
  <c r="AD167" i="1" s="1"/>
  <c r="AC231" i="1"/>
  <c r="AD231" i="1" s="1"/>
  <c r="AC359" i="1"/>
  <c r="AD359" i="1" s="1"/>
  <c r="AC455" i="1"/>
  <c r="AD455" i="1" s="1"/>
  <c r="AC487" i="1"/>
  <c r="AD487" i="1" s="1"/>
  <c r="AC583" i="1"/>
  <c r="AD583" i="1" s="1"/>
  <c r="O29" i="1"/>
  <c r="P29" i="1" s="1"/>
  <c r="O61" i="1"/>
  <c r="P61" i="1" s="1"/>
  <c r="O93" i="1"/>
  <c r="P93" i="1" s="1"/>
  <c r="O157" i="1"/>
  <c r="P157" i="1" s="1"/>
  <c r="O221" i="1"/>
  <c r="P221" i="1" s="1"/>
  <c r="O317" i="1"/>
  <c r="P317" i="1" s="1"/>
  <c r="O381" i="1"/>
  <c r="P381" i="1" s="1"/>
  <c r="O509" i="1"/>
  <c r="P509" i="1" s="1"/>
  <c r="BB35" i="1"/>
  <c r="BC35" i="1" s="1"/>
  <c r="BM11" i="1" l="1"/>
  <c r="BL598" i="1"/>
  <c r="BL599" i="1" s="1"/>
  <c r="BL600" i="1" s="1"/>
  <c r="AQ11" i="1"/>
  <c r="AC11" i="1"/>
  <c r="O11" i="1"/>
  <c r="BB11" i="1"/>
  <c r="AD11" i="1" l="1"/>
  <c r="AD598" i="1" s="1"/>
  <c r="AD599" i="1" s="1"/>
  <c r="AD600" i="1" s="1"/>
  <c r="AC598" i="1"/>
  <c r="AC599" i="1" s="1"/>
  <c r="AC600" i="1" s="1"/>
  <c r="AR11" i="1"/>
  <c r="AR598" i="1" s="1"/>
  <c r="AR599" i="1" s="1"/>
  <c r="AR600" i="1" s="1"/>
  <c r="AQ598" i="1"/>
  <c r="AQ599" i="1" s="1"/>
  <c r="AQ600" i="1" s="1"/>
  <c r="BN11" i="1"/>
  <c r="BN598" i="1" s="1"/>
  <c r="BN599" i="1" s="1"/>
  <c r="BN600" i="1" s="1"/>
  <c r="BM598" i="1"/>
  <c r="BM599" i="1" s="1"/>
  <c r="BM600" i="1" s="1"/>
  <c r="BC11" i="1"/>
  <c r="BC598" i="1" s="1"/>
  <c r="BC599" i="1" s="1"/>
  <c r="BC600" i="1" s="1"/>
  <c r="BB598" i="1"/>
  <c r="BB599" i="1" s="1"/>
  <c r="BB600" i="1" s="1"/>
  <c r="P11" i="1"/>
  <c r="P598" i="1" s="1"/>
  <c r="P599" i="1" s="1"/>
  <c r="P600" i="1" s="1"/>
  <c r="O598" i="1"/>
  <c r="O599" i="1" s="1"/>
  <c r="O600" i="1" s="1"/>
</calcChain>
</file>

<file path=xl/sharedStrings.xml><?xml version="1.0" encoding="utf-8"?>
<sst xmlns="http://schemas.openxmlformats.org/spreadsheetml/2006/main" count="18524" uniqueCount="627">
  <si>
    <t>ANEXO DE ESTUDIO DE MERCADO, CUYO OBJETO ES: "SERVICIO DE MANTENIMIENTO PREVENTIVO Y/O CORRECTIVO A TODO COSTO, CON REPUESTOS NUEVOS, INSUMOS Y MANO DE OBRA, PARA EQUIPO VEHICULAR AGRICOLA Y MAQUINARIA AMARILLA DE LA EMAVI”</t>
  </si>
  <si>
    <t>ITEM</t>
  </si>
  <si>
    <t>SERVICIOS A REQUERIR / TIPO AUTOMOTOR</t>
  </si>
  <si>
    <t>EQUIPO AGRICOLA Y/O CONSTRUCCION</t>
  </si>
  <si>
    <t>TRACTORES</t>
  </si>
  <si>
    <t>MINICARGADOR</t>
  </si>
  <si>
    <t>CASE FARMALL 90JX 2014</t>
  </si>
  <si>
    <t>JOHN DEERE 5075E 2020</t>
  </si>
  <si>
    <t>TORO Z MASTER 2014</t>
  </si>
  <si>
    <t>DIESEL KUBOTA MX5100 2023</t>
  </si>
  <si>
    <t>DIESEL JOHN DEERE 320G 2023</t>
  </si>
  <si>
    <t xml:space="preserve">FUENTE 4 </t>
  </si>
  <si>
    <t>FUENTE 5</t>
  </si>
  <si>
    <t>FUENTE 6</t>
  </si>
  <si>
    <t>FUENTE 1</t>
  </si>
  <si>
    <t>FUENTE 2</t>
  </si>
  <si>
    <t>FUENTE 3</t>
  </si>
  <si>
    <t>SERVITECA INTEGRAL AUTOMOTRIZ S.A.S</t>
  </si>
  <si>
    <t>EDGAR GUTIERREZ</t>
  </si>
  <si>
    <t xml:space="preserve"> LATINRODAMIENTO</t>
  </si>
  <si>
    <t>OFERTA ECONOMICA CONTRATO 091-2024 JOAQUÍN GONZÁLEZ</t>
  </si>
  <si>
    <t>INCREMENTO IPC 2024 (5,2%) IPC 2025 (5,1%) =10,3%</t>
  </si>
  <si>
    <t>VALOR UNITARIO SIN IVA ACTUALIZADO CONTRATO 091-2024 JOAQUÍN GONZÁLEZ</t>
  </si>
  <si>
    <t>OFERTA ECONOMICA - 050-2025 - UT MTTO EMAVI</t>
  </si>
  <si>
    <t xml:space="preserve">INCREMENTO IPC 5,1% </t>
  </si>
  <si>
    <t>VALOR UNITARIO SIN IVA ACTUALIZADO OFERTA ECONOMICA - 050-2025 - UT MTTO EMAVI</t>
  </si>
  <si>
    <t>OFERTA ECONOMICA AJUSTADA FEB 2026 - 050-2025 JOAQUIN GONZALEZ</t>
  </si>
  <si>
    <t xml:space="preserve">MENOR VALOR </t>
  </si>
  <si>
    <t>PROMEDIO                  (PRECIO DE REFERENCIA)</t>
  </si>
  <si>
    <t>DESVIACIÓN ESTÁNDAR</t>
  </si>
  <si>
    <t>DISPERSIÓN</t>
  </si>
  <si>
    <t>DESVIACIÓN ESTÁNDAR (PROMEDIO/MENOR VALOR)</t>
  </si>
  <si>
    <t>DISPERSIÓN (PROMEDIO/MENOR VALOR)</t>
  </si>
  <si>
    <t>SISTEMA MOTOR</t>
  </si>
  <si>
    <t>-</t>
  </si>
  <si>
    <t>SUBSISTEMA EMPAQUES</t>
  </si>
  <si>
    <t>SUMINISTRO E INSTALACION  EMPAQUETADURA MOTOR COMPLETA</t>
  </si>
  <si>
    <t>SUMINISTRO E INSTALACION  EMPAQUE TAPA CULATA</t>
  </si>
  <si>
    <t>SUMINISTRO E INSTALACION  EMPAQUE CULATA</t>
  </si>
  <si>
    <t>SUMINISTRO E INSTALACION  EMPAQUE MULTIPLE ESCAPE</t>
  </si>
  <si>
    <t>SUMINISTRO E INSTALACION  EMPAQUE MULTIPLE ADMISIÓN</t>
  </si>
  <si>
    <t>SUMINISTRO E INSTALACION  EMPAQUE CARTER</t>
  </si>
  <si>
    <t>SUMINISTRO E INSTALACION  CARTER</t>
  </si>
  <si>
    <t>SUMINISTRO E INSTALACION  EMPAQUETADURA BOMBA AGUA</t>
  </si>
  <si>
    <t>N/A</t>
  </si>
  <si>
    <t>SUMINISTRO E INSTALACION  EMPAQUETADURA BOMBA ACEITE</t>
  </si>
  <si>
    <t>SUMINISTRO E INSTALACION  EMPAQUETADURA LINEAS DE COMBUSTIBLE EN TAPA CULATA</t>
  </si>
  <si>
    <t>SUMINISTRO E INSTALACION  RETEN CIGÜEÑAL DELANTERO</t>
  </si>
  <si>
    <t>SUMINISTRO E INSTALACION  RETEN CIGÜEÑAL TRASERO</t>
  </si>
  <si>
    <t>SUMINISTRO E INSTALACION  RETEN ARBOL DE LEVAS</t>
  </si>
  <si>
    <t xml:space="preserve">SUMINISTRO E INSTALACION  DEL MULTIPLE EXOSTO </t>
  </si>
  <si>
    <t>SUBSISTEMAS GENERALES</t>
  </si>
  <si>
    <t>SUMINISTRO E INSTALACION  ACEITE MOTOR CANTIDAD Y REFERENCIA SEGUN ESPECIFICACIONES FABRICANTE INCLUYE ACEITE Y FILTRO ACEITE MOTOR</t>
  </si>
  <si>
    <t>SUMINISTRO E INSTALACION  ACEITE MOTOR SOLO INCLUYE FILTRO ACEITE MOTOR</t>
  </si>
  <si>
    <t>REPARACION COMPLETA MOTOR INCLUYE CAMBIO COMPLETO DE: PISTONES, ANILLOS, CAMISAS, BIELAS Y BUJES DE BIELAS, CASQUETES BIELAS, BANCADA Y AXIALES, VALVULAS ADMISION Y ESCAPE, ASIENTOS, CAUCHOS Y GUIAS DE VALVULAS, IMPULSADORES O MONEDAS IMPULSADORES, EMPAQUETADURA COMPLETA DEL MOTOR, RECTIFICACION CULATA, BLOQUE, ARBOL DE LEVAS Y CIGUEÑAL, LAVADO COMPLETO DE MOTOR INTERNO, BOMBA DE AGUA, BOMBA DE ACEITE, PRUEBA HIDROSTÁTICA BLOQUE Y CULATA Y MANO DE OBRA.</t>
  </si>
  <si>
    <t>REPARACION MEDIA MOTOR INCLUYE CAMBIO COMPLETO DE: ANILLOS, CASQUETES BIELA Y BANCADA, SENTAR VALVULAS, CAUCHOS DE VALVULAS, EMPAQUETADURA MEDIA DEL MOTOR, PRUEBA HIDROSTÁTICA BLOQUE Y CULATA, RETENDORES DE CIGÜEÑAL Y ARBOL DE LEVAS.</t>
  </si>
  <si>
    <t>REPARACION DE CULATA INCLUYE, RECTIFICACION CULATA, CAMBIO VALVULAS ADMISION Y ESCAPA, CAUCHOS, GUIAS Y ASIENTOS DE VALVULAS, PRUEBA HIDROSTÁTICA CULATA, EMPAQUETADURA CULATA Y TAPA CULATA.</t>
  </si>
  <si>
    <t>SUMINISTRO E INSTALACION  KIT CADENA O CORREA DE DISTRIBUCION</t>
  </si>
  <si>
    <t>SUMINISTRO E INSTALACION  DE UN TENSOR DE CORREA O CADENA DE DISTRIBUCION</t>
  </si>
  <si>
    <t>SUMINISTRO E INSTALACION  DE GUIA CADENA DISTRIBUCION</t>
  </si>
  <si>
    <t>SUMINISTRO E INSTALACION  DE UNA CORREA ALTERNADOR</t>
  </si>
  <si>
    <t>SUMINISTRO E INSTALACION  DE UNA CORREA AIRE ACONDICIONADO</t>
  </si>
  <si>
    <t>SUMINISTRO E INSTALACION  DE UNA CORREA VENTILADOR</t>
  </si>
  <si>
    <t>SUMINISTRO E INSTALACION  DE UNA CORREA BOMBA HIDRAULICA</t>
  </si>
  <si>
    <t>SUMINISTRO E INSTALACION  DE UNA CORREA ACCESORIOS</t>
  </si>
  <si>
    <t>SINCRONIZACIÓN DE MOTOR, INCLUYE: CALIBRACION VALVULAS, LAVADO CUERPO ACELERACION E INSUMOS</t>
  </si>
  <si>
    <t>SUMINISTRO E INSTALACION  DE UN LIQUIDO LIMPIADOR CUERPO DE ACELERACION</t>
  </si>
  <si>
    <t>SUMINISTRO E INSTALACION  JUEGO DE VALVULAS ADMISION Y ESCAPE INCLUYE GUIAS, CAUCHOS Y ASIENTOS.</t>
  </si>
  <si>
    <t>SUMINISTRO E INSTALACION  DE CULATA</t>
  </si>
  <si>
    <t>SUMINISTRO E INSTALACION  DE UN EJE DE LEVAS</t>
  </si>
  <si>
    <t>SUMINISTRO E INSTALACION  JUEGO BUJES EJE LEVAS</t>
  </si>
  <si>
    <t>SUMINISTRO E INSTALACION  JUEGO IMPULSADORES</t>
  </si>
  <si>
    <t>SUMINISTRO Y CAMBIO DE UN BALANCIN</t>
  </si>
  <si>
    <t>SUMINISTRO E INSTALACION  DE UN PIÑÓN CIGÜEÑAL</t>
  </si>
  <si>
    <t>SUMINISTRO E INSTALACION  DE UN PIÑON EJE LEVAS</t>
  </si>
  <si>
    <t>SUMINISTRO E INSTALACION  BUJES DE LEVAS</t>
  </si>
  <si>
    <t>SUMINISTRO E INSTALACION  DE UN TAPON DE BLOQUE</t>
  </si>
  <si>
    <t>SERVICIO ARREGLO DE UNA ROSCA TAPON DE BLOQUE</t>
  </si>
  <si>
    <t>SERVICIO MANTENIMIENTO PRECAMARAS DE COMBUSTION</t>
  </si>
  <si>
    <t>SUMINISTRO E INSTALACION  BOMBA ACEITE</t>
  </si>
  <si>
    <t>SUMINISTRO E INSTALACION  GUAYA ACELERADOR</t>
  </si>
  <si>
    <t>SERVICIO TOMA COMPRESION DEL MOTOR</t>
  </si>
  <si>
    <t>SERVICIO ARREGLO, CORRECCION Y/O CREACION ROSCA, TUERCA O TORNILLO DE CUALQUIER PARTE DEL MOTOR</t>
  </si>
  <si>
    <t>SERVICIO CALIBRACION DE VALVULAS</t>
  </si>
  <si>
    <t>SUMINISTRO E INSTALACION  CAUCHO DAMPER</t>
  </si>
  <si>
    <t>SUMINISTRO E INSTALACION  DE 1/4 ACEITE MOTOR</t>
  </si>
  <si>
    <t>SUMINISTRO Y CAMBIO DE UNA SILICONA GRIS</t>
  </si>
  <si>
    <t>SUMINISTRO Y CAMBIO DE ELIMINADOR DE EMPAQUES</t>
  </si>
  <si>
    <t>SUBSISTEMA  TURBOCOMPRESOR</t>
  </si>
  <si>
    <t>SERVICIO REPARACION TURBOCOMPRESOR</t>
  </si>
  <si>
    <t>SUMINISTRO E INSTALACION  DE TURBOCOMPRESOR</t>
  </si>
  <si>
    <t>SUBSISTEMA  COMBUSTIBLE</t>
  </si>
  <si>
    <t>SUMINISTRO E INSTALACION  TANQUE COMBUSTIBLE</t>
  </si>
  <si>
    <t>SERVICIO MANTENIMIENTO Y LAVADO TANQUE COMBUSTIBLE</t>
  </si>
  <si>
    <t>SUMINISTRO E INSTALACION  LIQUIDO LIMPIA INYECTORES</t>
  </si>
  <si>
    <t>SUMINISTRO Y CAMBIO LIMPIACARBURADOR</t>
  </si>
  <si>
    <t>SUMINISTRO E INSTALACION  DE UNA TOBERAS DE INYECTOR</t>
  </si>
  <si>
    <t>SUMINISTRO E INSTALACION  DE UN INYECTOR</t>
  </si>
  <si>
    <t>SERVICIO MANTENIMIENTO Y LAVADO CON ULTRASONIDO DE UN INYECTOR</t>
  </si>
  <si>
    <t>SUMINISTRO E INSTALACION  VALVULA RETORNO BOMBA INYECCION</t>
  </si>
  <si>
    <t>SUMINISTRO E INSTALACION  VALVULA ENTREGA BOMBA INYECCIÓN</t>
  </si>
  <si>
    <t>SUMINISTRO E INSTALACION  CABEZOTE BOMBA INYECCCION</t>
  </si>
  <si>
    <t>SUMINISTRO E INSTALACION  TAPÓN CABEZOTE BOMBA INYECCION</t>
  </si>
  <si>
    <t>SUMINISTRO E INSTALACION  BOMBA INYECCION COMPLETA</t>
  </si>
  <si>
    <t>SUMINISTRO E INSTALACION  BOMBA DE TRANSFERENCIA DEL SISTEMA DE INYECCIÓN</t>
  </si>
  <si>
    <t>SUMINISTRO E INSTALACION  EMPAQUETADURA BOMBA DE INYECCION</t>
  </si>
  <si>
    <t xml:space="preserve">SERVICIO MANTENIMIENTO BOMBA INYECCION </t>
  </si>
  <si>
    <t>SUMINISTRO E INSTALACION  BOMBA SUMERGIBLE Y/O DE PRESION DE ALTA DE COMBUSTIBLE</t>
  </si>
  <si>
    <t>SUMINISTRO E INSTALACION  PILA BOMBA SUMERGIBLE DE COMBUSTIBLE</t>
  </si>
  <si>
    <t xml:space="preserve">SUMINISTRO E INSTALACION  DE UNA LINEA METALIZADA DE COMBUSTIBLE </t>
  </si>
  <si>
    <t>SUMISTRO Y CAMBIO FLOTADOR MEDIDOR DE COMBUSTIBLE</t>
  </si>
  <si>
    <t>SUMINISTRO E INSTALACION  DE UN METRO DE MANGUERA PLASTICA DE COMBUSTIBLE</t>
  </si>
  <si>
    <t>SUMNINISTRO Y CAMBIO DE UN RACOR METALICO HASTA 2 PULGADAS</t>
  </si>
  <si>
    <t>SERVICIO DE GRAFAR UNA MANGUERA DE COMBUSTIBLE</t>
  </si>
  <si>
    <t>SUBSISTEMA FILTRACION</t>
  </si>
  <si>
    <t>SUMINISTRO E INSTALACION  FILTRO DE COMBUSTIBLE PRINCIPAL</t>
  </si>
  <si>
    <t>SUMINISTRO E INSTALACION  FILTRO DE COMBUSTIBLE SECUNDARIO (TRAMPA)</t>
  </si>
  <si>
    <t>SUMINISTRO E INSTALACION  FILTRO DE ACEITE</t>
  </si>
  <si>
    <t>SUMINISTRO E INSTALACION  FILTRO BYPASS</t>
  </si>
  <si>
    <t>SUMINISTRO E INSTALACION  FILTRO DE AIRE PRINCIPAL</t>
  </si>
  <si>
    <t>SUMINISTRO E INSTALACION  FILTRO DE AIRE SECUNDARIO</t>
  </si>
  <si>
    <t>SUBSISTEMA SENSORES</t>
  </si>
  <si>
    <t>SERVICIO DE ESCANER VEHICULO Y BORRADO CODIGOS Y TESTIGOS DE FALLA</t>
  </si>
  <si>
    <t xml:space="preserve">SERVICIO PROGRAMACION O REPROGRAMACION DE COMPUTADORA </t>
  </si>
  <si>
    <t>SUMINISTRO E INSTALACION  SENSOR TEMPERATURA DE AIRE DEL MULTIPLE</t>
  </si>
  <si>
    <t>SUMINISTRO E INSTALACION  SENSOR POSICION ARBOL DE LEVAS</t>
  </si>
  <si>
    <t>SUMINISTRO E INSTALACION  SENSOR PUNTO MUERTO DE PISTON</t>
  </si>
  <si>
    <t>SUMINISTRO E INSTALACION  SENSOR DE VELOCIDAD</t>
  </si>
  <si>
    <t>SUMINISTRO E INSTALACION  SENSOR PRESION DE ACEITE</t>
  </si>
  <si>
    <t>SUMINISTRO E INSTALACION  SENSOR TEMPERATURA DEL REFRIGERANTE</t>
  </si>
  <si>
    <t>SUMINISTRO E INSTALACION  SENSOR TEMPERATURA DEL AIRE DE ENTREDA</t>
  </si>
  <si>
    <t>SUMINISTRO E INSTALACION  SENSOR PISICION DE CIGÜEÑAL</t>
  </si>
  <si>
    <t>SUMINISTRO E INSTALACION  SENSOR DE OXIGENO</t>
  </si>
  <si>
    <t>SUMINISTRO E INSTALACION  SENSOR PRESION ABSOLUTA DEL MULTIPLE</t>
  </si>
  <si>
    <t>SUMINISTRO E INSTALACION  SENSOR DE DETONACION</t>
  </si>
  <si>
    <t>SUMINISTRO E INSTALACION  SENSOR FLUJO DE MASA DE AIRE</t>
  </si>
  <si>
    <t>SUMINISTRO E INSTALACION  SENSOR POSICION DEL ACELERADOR</t>
  </si>
  <si>
    <t>SUMINISTRO E INSTALACION  SENSOR PRESION DEL RIEL DE COMBUSTIBLE</t>
  </si>
  <si>
    <t>SUMINISTRO E INSTALACION  SENSOR POSICION DE LA VALVULA EGR</t>
  </si>
  <si>
    <t>SUMINISTRO E INSTALACION  SENSOR ABS</t>
  </si>
  <si>
    <t>SUMINISTRO E INSTALACION  SENSOR ESP</t>
  </si>
  <si>
    <t>SUMINISTRO E INSTALACION  SENSOR REVERSA</t>
  </si>
  <si>
    <t>SUMINISTRO E INSTALACION  SENSOR DE FRENO</t>
  </si>
  <si>
    <t>SUMINISTRO E INSTALACION  DE UNA COMPUTADORA ECU (PCM, TCM, ABS, CAJA VELOCIDADES)</t>
  </si>
  <si>
    <t>SUBSISTEMA REFRIGERACION</t>
  </si>
  <si>
    <t>SERVICO DE SONDEAR Y REPARAR Y/O SOLDAR RADIADOR</t>
  </si>
  <si>
    <t>SUMINISTRO E INSTALACION  RADIADOR</t>
  </si>
  <si>
    <t>SUMINISTRO E INSTALACION  TAPA RADIADOR</t>
  </si>
  <si>
    <t>SUMINISTRO E INSTALACION  EMPAQUETADURA DE UN TANQUE DE RADIADOR</t>
  </si>
  <si>
    <t>SUMINISTRO E INSTALACION  TANQUE INFERIOR DEL RADIADOR</t>
  </si>
  <si>
    <t>SUMINISTRO E INSTALACION  TANQUE SUPERIOR DEL RADIADOR</t>
  </si>
  <si>
    <t>SUMINISTRO E INSTALACION  MANGUERA INFERIOR RADIADOR</t>
  </si>
  <si>
    <t>SUMINISTRO E INSTALACION  MANGUERA SUPERIOR RADIADOR</t>
  </si>
  <si>
    <t>SUMINISTRO E INSTALACION  FAN-CLUTCH</t>
  </si>
  <si>
    <t>SUMINISTRO E INSTALACION  TERMOSTATO</t>
  </si>
  <si>
    <t>SUMINISTRO E INSTALACION  DEPOSITO RECUPERADOR AGUA RADIADOR</t>
  </si>
  <si>
    <t>SUMINISTRO E INSTALACION  VENTILADOR MOTOVENTILADOR O SEMEJANTE</t>
  </si>
  <si>
    <t xml:space="preserve">SUMINISTRO E INSTALACION  DEL REFRIGERANTE DE TODO EL SISTEMA DE REFRIGERACION </t>
  </si>
  <si>
    <t>PRUEBA DE PRESION E IDENTIFICAION FUGA REFRIGERANTE</t>
  </si>
  <si>
    <t>SUMINISTRO E INSTALACION  BOMBA AGUA</t>
  </si>
  <si>
    <t>SUMINISTRO E INSTALACION  DE UN GALON DE REFRIGERANTE</t>
  </si>
  <si>
    <t>SISTEMA ELECTRICO</t>
  </si>
  <si>
    <t>SUMINISTRO E INSTALACION  DE UNA BATERIA</t>
  </si>
  <si>
    <t xml:space="preserve">SUMINISTRO E INSTALACION  DE UN BOMBILLO FRONTAL </t>
  </si>
  <si>
    <t>SUMINISTRO E INSTALACION  DE UN BOMBILLO STOP</t>
  </si>
  <si>
    <t>SUMINISTRO E INSTALACION  DE UN BOMBILLO DIRECCIONALES</t>
  </si>
  <si>
    <t>SUMINISTRO E INSTALACION  DE UN BOMBILLO REVERSA</t>
  </si>
  <si>
    <t>SUMINISTRO E INSTALACION  DE UN METRO DE LUZ LED</t>
  </si>
  <si>
    <t>SUMINISTRO E INSTALACION  DE UN BOMBILLO LUZ DE EMERGENCIA (LICUADORA)</t>
  </si>
  <si>
    <t>SUMINISTRO Y CAMBIO DE UN BOMBILLO LUZ DE CORTESIA</t>
  </si>
  <si>
    <t>SUMINISTRO Y CAMBIO DE LUZ DE EMERGENCIA COMPLETA(LICUADORA)</t>
  </si>
  <si>
    <t>SUMINISTRO E INSTALACION  DIRECCIONAL COMPLETO</t>
  </si>
  <si>
    <t>SUMINISTRO E INSTALACION  DE UN PITO</t>
  </si>
  <si>
    <t xml:space="preserve">SUMINISTRO E INSTALACION  CINTA PITO EN VOLANTE DIRECCION </t>
  </si>
  <si>
    <t>SUMINISTRO E INSTALACION  DE UN FLASHER</t>
  </si>
  <si>
    <t>SERVICIO REVISION Y DIAGNOSTICO CUALQUIER SUBSITEMA DEL SISTEMA ELECTRICO</t>
  </si>
  <si>
    <t>SUMINISTRO E INSTALACION  DE UN SOQUET DE BOMBILLO</t>
  </si>
  <si>
    <t>SUMINISTRO E INSTALACION  DE UN COCUYO</t>
  </si>
  <si>
    <t>SUMINISTRO E INSTALACION  CAMBIO DE UN FUSIBLE/RELE CUALQUIER AMPERAJE DE 2 PATAS</t>
  </si>
  <si>
    <t>SUMINISTRO E INSTALACION  CAMBIO DE UN FUSIBLE/RELE CUALQUIER AMPERAJE DE 3 PATAS</t>
  </si>
  <si>
    <t>SUMINISTRO E INSTALACION  CAMBIO DE UN FUSIBLE/RELE CUALQUIER AMPERAJE DE 4 PATAS</t>
  </si>
  <si>
    <t>SUMINISTRO E INSTALACION  CAMBIO DE UN FUSIBLE/RELE CUALQUIER AMPERAJE DE 5 PATAS</t>
  </si>
  <si>
    <t>SUMINISTRO E INSTALACION  CAMBIO DE UN FUSIBLE/RELE CUALQUIER AMPERAJE DE 6 PATAS</t>
  </si>
  <si>
    <t>DESBLOQUEO DEL SWICH DE ENCENDIDO</t>
  </si>
  <si>
    <t>SUMINISTRO E INSTALACION  SWICH DE ENCENDIDO</t>
  </si>
  <si>
    <t xml:space="preserve">SERVICIO MANTENIMEINTO MOTOR/BOOSTER ELECTRICO DE PUERTA </t>
  </si>
  <si>
    <t>SUMINISTRO E INSTALACION  ALARMA COMPELTA</t>
  </si>
  <si>
    <t>SERVICIO RECONFIGURACION DE LA ALARMA DE BLOQUEO</t>
  </si>
  <si>
    <t>SUMINISTRO E INSTALACION  DE UN CONTROL DE ALARMA</t>
  </si>
  <si>
    <t xml:space="preserve">SUMINISTRO E INSTALACION  DE UNA PILA DE CONTROL ALARMA </t>
  </si>
  <si>
    <t>SERVICIO INSTLACION DE UNA PUNTILLA DE ALARMA</t>
  </si>
  <si>
    <t>SUMINISTRO Y CAMBIO DE UN MOTOR DE BLOQUE ALARMA DE PUERTA</t>
  </si>
  <si>
    <t>SUMINISTRO E INSTALACION  DE UNA FAROLA FRONTAL</t>
  </si>
  <si>
    <t>SUMINISTRO E INSTALACION  DE UN STOP</t>
  </si>
  <si>
    <t>SUMINISTRO Y CAMBIO DE UNA EXPLORADORA</t>
  </si>
  <si>
    <t>SUMINISTRO E INSTALACION  CAMBIO DE UN METRO CABLE DEL SISTEMA ELECTRICO CUALQUIER AMPERAJE</t>
  </si>
  <si>
    <t>SUMINISTRO E INSTALACION  DE UNA PACHA ELECTRICA DE CUALQUIER CANTIDAD DE PINES</t>
  </si>
  <si>
    <t>SERVICIO REPARACION CORTO ELECTRICO DE CUALQUIER SUBSISTEMA INCLUYE CABLES, CONECTORES E INSUMOS HASTA UN METRO</t>
  </si>
  <si>
    <t>SERVICIO REPARACION SISTEMA LUCES REVERSA</t>
  </si>
  <si>
    <t>SERVICIO REPARACION SISTEMA LUCES DELANTERAS ALTAS Y BAJAS</t>
  </si>
  <si>
    <t>SERVICIO REPARACION SISTEMA APERTURA/CIERRE PUERTAS DE COMANDO ELECTRICO</t>
  </si>
  <si>
    <t>SERVICIO REPARACION SISTEMA LUCES FRENADO</t>
  </si>
  <si>
    <t>SERVICIO REPARACION SISTEMA LUCES MEDIAS Y EXTERIORES</t>
  </si>
  <si>
    <t>SERVICIO REPARACION SISTEMA LUCES INTERNAS</t>
  </si>
  <si>
    <t>SERVICIO REPARACION SISTEMA SONIDO</t>
  </si>
  <si>
    <t>SUMINISTRO E INSTALACION  DE UN RADIO</t>
  </si>
  <si>
    <t>SUMINISTRO E INSTALACION  DE UN PARLATE</t>
  </si>
  <si>
    <t>SERVICIO REPARACION RAMAL ELECTRICO DE UN INYECTOR</t>
  </si>
  <si>
    <t>SUMINISTRO E INSTALACION  ALTERNADOR</t>
  </si>
  <si>
    <t>SERVICIO REPARACION ALTERNADOR</t>
  </si>
  <si>
    <t>SUMINISTRO E INSTALACION  JUEGO ESCOBILLAS DEL ALTERNADOR</t>
  </si>
  <si>
    <t>SUMINISTRO E INSTALACION  JUEGO BUJES DEL ALTERNADOR</t>
  </si>
  <si>
    <t>SUMINISTRO E INSTALACION  REGULADOR</t>
  </si>
  <si>
    <t>SUMINISTRO E INSTALACION  LIQUIDO LIMPIA CONTACTOS</t>
  </si>
  <si>
    <t>SUMINISTRO E INSTALACION  LIMPIADOR ELECTRONICO</t>
  </si>
  <si>
    <t>SUMINISTRO E INSTALACION  DE UN BORNE</t>
  </si>
  <si>
    <t>SERVICIO MANTENIMEINTO MOTOR ELECTRICO ACTIVACION TRACCION 4*4</t>
  </si>
  <si>
    <t>SUMINISTRO E INSTALACION  MOTOR ELECTRICO ACTIVACION TRACCION 4*4</t>
  </si>
  <si>
    <t xml:space="preserve">SUMINISTRO E INSTALACION  DE UN MANDO ELECTRICO ELEVADRIOS DE UN VIDRIO </t>
  </si>
  <si>
    <t>SUMINISTRO E INSTALACION  DE UN MANDO ELECTRICO ELEVAVIDRIOS DE CUATRO VIDRIOS</t>
  </si>
  <si>
    <t>SERVICIO REPARACION DESEMPAÑADOR ELECTRICO DE PANORAMICO TRASERO</t>
  </si>
  <si>
    <t>SUMINISTRO E INSTALACION  MANDO ELECTRICO CAMBIA LUCES/DIRECCIONALES</t>
  </si>
  <si>
    <t xml:space="preserve">SUMINISTRO E INSTALACION  MANDO ELECTRICO LIMPIABRISAS </t>
  </si>
  <si>
    <t>SUMINISTRO E INSTALACION  DE CULQUIER BOTON ENCENDIDO/APAGADO DE COMANDO ELECTRICO</t>
  </si>
  <si>
    <t>SUMINISTRO E INSTALACION  BOTON LUCES ESTACIONARIAS</t>
  </si>
  <si>
    <t>SUMINISTRO E INSTALACION  MOTOR DEL LIMPIABRISAS</t>
  </si>
  <si>
    <t>SERVICIO REPARACION MOTOR LIMPIABRISAS</t>
  </si>
  <si>
    <t>SUMINISTRO E INSTALACION  MODULO ENCENDIDO</t>
  </si>
  <si>
    <t>SUMINISTRO E INSTALACION  ARRANQUE</t>
  </si>
  <si>
    <t>SUMINISTRO E INSTALACION  JUEGO BUJES DEL ARRANQUE</t>
  </si>
  <si>
    <t>SUMINISTRO E INSTALACION  JUEGO ESCOBILLAS DEL ARRANQUE</t>
  </si>
  <si>
    <t>SUMINISTRO Y CAMBIO AUTOMATICO DEL ARRANQUE</t>
  </si>
  <si>
    <t>SUMINISTRO E INSTALACION  BENDIX DEL ARRANQUE</t>
  </si>
  <si>
    <t>SUMINISTRO E INSTALACION  DEL COMANDO DEL AIRE ACONDICIONADO</t>
  </si>
  <si>
    <t>SUMINISTRO Y CAMBIO DE UN BOMBILLO DEL TABLERO/MILLARE</t>
  </si>
  <si>
    <t xml:space="preserve">SUMINISTRO E INSTALACION  DE UNA BUJIA </t>
  </si>
  <si>
    <t>SUMINISTRO E INSTALACION  DE UNA BUJIA DE PRECALENTAMIENTO</t>
  </si>
  <si>
    <t>SUMINISTRO E INSTALACION  JUEGO CABLES ALTA</t>
  </si>
  <si>
    <t>SUMINISTRO E INSTALACION  DE UNA BOBINA DE ALTA</t>
  </si>
  <si>
    <t>SUMINISTRO E INSTALACION  INDUCIDO</t>
  </si>
  <si>
    <t>SISTEMA TRANSMISION DE POTENCIA</t>
  </si>
  <si>
    <t>SUMINISTRO E INSTALACION  DISCO EMBRAGUE</t>
  </si>
  <si>
    <t xml:space="preserve">SUMINISTRO E INSTALACION  PRENSA EMBRAGUE </t>
  </si>
  <si>
    <t>SUMINISTRO Y CAMBIO KIT EMBRAGUE</t>
  </si>
  <si>
    <t>SUMINISTRO E INSTALACION  BALINERA EMBRAGUE</t>
  </si>
  <si>
    <t>SUMINISTRO E INSTALACION  BOMBA PRINCIPAL EMBRAGUE</t>
  </si>
  <si>
    <t>SUMINISTRO Y CAMBIO EMPQUETADURA BOMBA PRINCIPAL EMBRAGUE</t>
  </si>
  <si>
    <t>SUMINISTRO E INSTALACION  BOMBA AUXILIAR EMBRAGUE</t>
  </si>
  <si>
    <t>SUMINISTRO E INSTALACION  EMPQUETADURA BOMBA AUXILIAR EMBRAGUE</t>
  </si>
  <si>
    <t>SUMINISTRO E INSTALACION  COJINETE DEL EMBRAGUE</t>
  </si>
  <si>
    <t>SUMINISTRO E INSTALACION  LIQUIDO HIDRAULICO DEL SISTEMA DE EMBRAGUE</t>
  </si>
  <si>
    <t>SUMINISTRO E INSTALACION  ACEITE CAJA VELOCIDADES CANTIDAD Y REFERENCIA SEGÚN ESPECIFICACION FABRICANTE</t>
  </si>
  <si>
    <t>SUMINISTRO E INSTALACION  ACEITE DIFERENCIAL TRASERO CANTIDAD Y REFERENCIA SEGÚN ESPECIFICACION FABRICANTE</t>
  </si>
  <si>
    <t>SUMINISTRO E INSTALACION  ACEITE DIFERENCIAL DELANTERO CANTIDAD Y REFERENCIA SEGÚN ESPECIFICACION FABRICANTE</t>
  </si>
  <si>
    <t>SUMINISTRO E INSTALACION  CAMBIO BOCIN DENTADO PARA ABS</t>
  </si>
  <si>
    <t>SUMINISTRO E INSTALACION  BOCIN</t>
  </si>
  <si>
    <t>SUMINISTRO E INSTALACION  RETEN BOCIN</t>
  </si>
  <si>
    <t>SUMINISTRO E INSTALACION  CAMBIO SPEED Y CORONA</t>
  </si>
  <si>
    <t>SUMINISTRO E INSTALACION  CAMBIO DE UN SOPORTE CAJA VELOCIDADES</t>
  </si>
  <si>
    <t>SUMINISTRO E INSTALACION  BUJES DE LA PALANCA DE CAMBIOS</t>
  </si>
  <si>
    <t>SUMINISTRO E INSTALACION  PERA DE LA PALANCA DE CAMBIOS</t>
  </si>
  <si>
    <t>SUMINISTRO E INSTALACION  DE LA PALANCA DE CAMBIOS</t>
  </si>
  <si>
    <t>SUMINISTRO Y CAMBIO DEL VOLANTE INCLUYE CREMALLERA Y RODAMIENTO</t>
  </si>
  <si>
    <t>SUMINISTRO E INSTALACION  CREMALLERA VOLANTE</t>
  </si>
  <si>
    <t>SUMINISTRO E INSTALACION  RODAMIENTO VOLANTE</t>
  </si>
  <si>
    <t>SERVICIO CEPILLAR VOLANTE</t>
  </si>
  <si>
    <t>SUMINISTRO E INSTALACION  CAMBIO DE UN RETEN CAJA VELOCIDADES</t>
  </si>
  <si>
    <t>SERVICIO REPARARACION CAJA VELOCIDADES INCLUYE: SINCRONIZADORES, PIÑONES, EMPAQUETADURA, BOMBA, BRONCES, CUÑAS, MANGUERAS, TREN FIJO Y CORREDIZO SEGÚN CORRESPONDA</t>
  </si>
  <si>
    <t>SUMINISTRO E INSTALACION  DE CARCAZADA DE CAJA VELOCIDES</t>
  </si>
  <si>
    <t>SUMINISTRO Y CAMBIO DEL ESPIGO HEMBRA O MACHO DEL CARDAN PRINCIPAL</t>
  </si>
  <si>
    <t>SERVICIO REPARACION DEL ESPIGO HEMBRA O MACHO DEL CARDAN PRINCIPAL</t>
  </si>
  <si>
    <t>SERVICIO ALINEACION Y BLANCEO DE UNA SECCION DE CARDAN PRINCIPAL</t>
  </si>
  <si>
    <t>SUMINISTRO E INSTALACION  DE UNA SECCION DEL CARDAN PRINCIPAL</t>
  </si>
  <si>
    <t>SUMINISTRO E INSTALACION  DE UNA CRUCETA DE CARDAN PRINCIPAL</t>
  </si>
  <si>
    <t>SUMINISTRO E INSTALACION  CARDAN DE LA TRANSMISION 4*4</t>
  </si>
  <si>
    <t>SUMINISTRO E INSTALACION  DE UNA CRUCETA DE CARDAN DE LA TRANSMISION 4*4</t>
  </si>
  <si>
    <t>SERVICIO REPARACION CAJA DE TRANSFERENCIA DE LA TRANSMISION 4*4</t>
  </si>
  <si>
    <t>SUMINISTRO E INSTALACION  SOPORTE CAUCHO DEL CARDAN COMPLETO INCLUYE RODAMIENTO</t>
  </si>
  <si>
    <t>SUMINISTRO E INSTALACION  DE UNA GUAYA DE CAMBIOS</t>
  </si>
  <si>
    <t>SUMINISTRO E INSTALACION  GUAYA DE EMBRAGUE</t>
  </si>
  <si>
    <t>SUMINISTRO E INSTALACION  1/4 ACEITE DE TRANSMISIÓN</t>
  </si>
  <si>
    <t>SERVICIO DESAIRAR Y PURGAR SISTEMA DE EMBRAGUE</t>
  </si>
  <si>
    <t>SISTEMA DIRECCION</t>
  </si>
  <si>
    <t>SERVICIO ALINEACIÓN DIRECCIÓN COMPLETA</t>
  </si>
  <si>
    <t>SUMINISTRO E INSTALACION  HIDRAULICO DE LA CAJA DE DIRECCION CANTIDAD Y REFERENCIA SEGÚN ESPECIFICACION FABRICANTE</t>
  </si>
  <si>
    <t>SERVICIO AJUSTE CAJA DIRECCIÓN</t>
  </si>
  <si>
    <t>SUMINISTRO E INSTALACION  CAJA DIRECCION</t>
  </si>
  <si>
    <t>SERVICIO REPARACION CAJA DE DIRECCION</t>
  </si>
  <si>
    <t>CAMBIO DE UN GUARDAPOLVO DE CAJA DE DIRECCION</t>
  </si>
  <si>
    <t>SUMINISTRO E INSTALACION  TARRO LIQUIDO HIDRAULICO DE LA DIRECCION</t>
  </si>
  <si>
    <t xml:space="preserve">SUMINISTRO E INSTALACION  CAMBIO AMORTIGUADOR DIRECCION O BRAZO COMPENSADOR DIRECCION </t>
  </si>
  <si>
    <t>SUMINISTRO Y CAMBIO DE UN METRO MANGUERA DEL SISTEMA HIDRAULICO</t>
  </si>
  <si>
    <t>SERVICIO REPARACION BOMBA HIDRAULICA DE DIRECCION</t>
  </si>
  <si>
    <t>SUMINISTRO E INSTALACION  BOMBA HIDRAULICA DE DIRECCION</t>
  </si>
  <si>
    <t>SUMINISTRO Y CAMBIO 1/4 DE HIDRAULICO</t>
  </si>
  <si>
    <t xml:space="preserve">SUMINISTRO E INSTALACION  BRAZO COMPENSADOR DIRECCION </t>
  </si>
  <si>
    <t>SUMINISTRO Y CAMBIO DE UNA CRUCETA DE LA BARRA DE DIRECCION</t>
  </si>
  <si>
    <t>SUMINISTRO Y CAMBIO DE UN TERMINAL DE DIRECCION</t>
  </si>
  <si>
    <t xml:space="preserve">SUMINISTRO DE BARRA CENTRAL DE DIRECCIÓN </t>
  </si>
  <si>
    <t>SUMINISTRO E INSTALACION  BRAZO PITMAN</t>
  </si>
  <si>
    <t>SUMINISTRO E INSTALACION  CAJA DE DIRECCION ARTICULADA</t>
  </si>
  <si>
    <t>SERVICIO REPARACION CAJA DE DIRECCION ARTICULADA</t>
  </si>
  <si>
    <t>SISTEMA FRENOS</t>
  </si>
  <si>
    <t>SUMINISTRO E INSTALACION  UN JUEGO PASTILLAS DELANTERAS O TRASERAS</t>
  </si>
  <si>
    <t>SUMINISTRO E INSTALACION  UN JUEGO BANDAS DELANTERAS O TRASERAS</t>
  </si>
  <si>
    <t>SUMINISTRO E INSTALACION  BANDAS FRENO DE EMERGENCIA</t>
  </si>
  <si>
    <t>SUMINISTRO E INSTALACION  DE UN TORNILLO DISCO FRENOS</t>
  </si>
  <si>
    <t>SUMINISTRO E INSTALACION  UN JUEGO DISCOS DELANTEROS O TRASEROS</t>
  </si>
  <si>
    <t>SERVICIO RECTIFICACION UN JUEGO DISCOS DELANTEROS O TRASERO</t>
  </si>
  <si>
    <t>SUMINISTRO E INSTALACION  UN JUEGO CAMPANAS DELANTERAS O TRASERAS</t>
  </si>
  <si>
    <t>SERVICIO RECTIFICACION UN JUEGO CAMPANAS DELANTERAS O TRASERAS</t>
  </si>
  <si>
    <t>SUMINISTRO E INSTALACION  BOMBA FRENOS</t>
  </si>
  <si>
    <t>SERVICIO REPARACION BOMBA DE FRENOS</t>
  </si>
  <si>
    <t>SUMINISTRO E INSTALACION  BOSTER FRENOS</t>
  </si>
  <si>
    <t>SERVICIO REPARACION BOSTER DE FRENOS</t>
  </si>
  <si>
    <t>SUMINISTRO E INSTALACION  DE UNA MANGUETA DE FRENO</t>
  </si>
  <si>
    <t>SUMINISTRO E INSTALACION  DE UNA MORDAZA DE FRENO</t>
  </si>
  <si>
    <t>SERVICIO MANTENIMEINTO Y LUBRICACION DE UNA MORDAZA DE FRENO</t>
  </si>
  <si>
    <t>SUMINISTRO E INSTALACION  DE UN BUJE CALIPER FRENO</t>
  </si>
  <si>
    <t>SUMINISTRO E INSTALACION  TORNILLOS MORDAZA DE FRENO</t>
  </si>
  <si>
    <t>SUMINISTRO E INSTALACION  EMPAQUETADURA MORDAZA DE FRENO</t>
  </si>
  <si>
    <t>SUMINISTRO E INSTALACION  CAMBIO MANGUERA Y/ TUBERIA ACERADA DEL SISTEMA FRENO</t>
  </si>
  <si>
    <t xml:space="preserve">SUMINISTRO E INSTALACION  MANGUERA PLASTICA DE FRENO </t>
  </si>
  <si>
    <t>SUMINISTRO Y CAMBIO VALVULA REGULADORA DE FRENOS</t>
  </si>
  <si>
    <t>SERVICIO REPARACION VALVULA REGULADORA DE FRENO</t>
  </si>
  <si>
    <t>SUMINISTRO E INSTALACION  DEPOSITO LIQUIDO FRENOS</t>
  </si>
  <si>
    <t>SUMINISTRO E INSTALACION  DE UN PERNO O ESPARRAGO DE RUEDA</t>
  </si>
  <si>
    <t>SERVICIO REPARACION ROSCA EN CUALQUIER PARTE DEL SISTEMA DE FRENOS</t>
  </si>
  <si>
    <t>SUMINISTRO E INSTALACION  DE UN JUEGO TRINQUETE GRADUACIÓN</t>
  </si>
  <si>
    <t xml:space="preserve">SUMINISTRO E INSTALACION  KIT RESORTES FRENO DE CAMPANA </t>
  </si>
  <si>
    <t>SUMINISTRO E INSTALACION  DE UNA CAMARA FRENO</t>
  </si>
  <si>
    <t>SERVICIO MANTENIMIENTO CAMARA FRENO (CAMBIO BUJES Y RETENES)</t>
  </si>
  <si>
    <t>SUMINISTRO E INSTALACION  DE UN DIAFRAGMA CAMARA FRENO</t>
  </si>
  <si>
    <t>SUMINISTRO E INSTALACION  DE UN CILINDRO FRENO</t>
  </si>
  <si>
    <t>SERVICIO CAMBIO EMPAQUES DE UN CILINDRO DE FRENO</t>
  </si>
  <si>
    <t>SUMINISTRO E INSTALACION  DE UNA GUAYA FRENO DE EMERGENCIA</t>
  </si>
  <si>
    <t>SUMINISTRO E INSTALACION  LIMITADOR FRENO</t>
  </si>
  <si>
    <t>SUMINISTRO Y CAMBIO DE TODO EL LIQUIDO DEL SISTEMA DE FRENOS</t>
  </si>
  <si>
    <t>SERVICIO REVISION Y DIAGNOSTICO FRENOS DE LAS CUATRO RUEDAS</t>
  </si>
  <si>
    <t>SERVICIO LIMPIEZA, MANTENIMIENTO, AJUSTE, PURGA Y REGLAJE FRENOS DE DOS RUEDA</t>
  </si>
  <si>
    <t>SUMINISTRO E INSTALACION  CAMBIO DE UN MANOMETRO PRESION AIRE SISTEMA FRENOS</t>
  </si>
  <si>
    <t>SUMINISTRO E INSTALACION  VALVULA DE FRENO DE EMERGENCIA</t>
  </si>
  <si>
    <t>SERVICIO REPARACION VALVULA PROTECCIÓN CUATRO VÍAS DEL SISTEMA DE FRENO</t>
  </si>
  <si>
    <t>SUMINISTRO E INSTALACION  MANGUERA VACIO DEL FRENO</t>
  </si>
  <si>
    <t>SUMINISTRO E INSTALACION  DE UNA RODAJA DE FRENO</t>
  </si>
  <si>
    <t>SUMINISTRO E INSTALACION  CAMBIO FILTRO SECADOR FRENO</t>
  </si>
  <si>
    <t>SUMINISTRO E INSTALACION  CAMBIO REGULADOR PRESION FRENO</t>
  </si>
  <si>
    <t>SUMINISTRO E INSTALACION  CAMBIO FRENO AHOGO COMPLETO</t>
  </si>
  <si>
    <t>SERVICIO REPARACION FRENO AHOGO</t>
  </si>
  <si>
    <t>SUMINISTRO E INSTALACION  MANTENIMIENTO RACHE DE FRENO</t>
  </si>
  <si>
    <t>SUMINISTRO E INSTALACION  DE UNA PINTA DE LIQUIDO DE FRENOS DOT4</t>
  </si>
  <si>
    <t>SUMINISTRO E INSTALACION  DE UN LIQUIDO LIMPIAFRENOS</t>
  </si>
  <si>
    <t>SISTEMA SUSPENSIÓN</t>
  </si>
  <si>
    <t>SERVICIO RECTIFICACION, REPARACION Y/O ALINEACION DE UN RIN</t>
  </si>
  <si>
    <t>SERVICIO DESPINCHADA CON TACO DE UNA LLANTA</t>
  </si>
  <si>
    <t>SERVICIO DESPINCHADA CON PARCHE DE UNA LLANTA</t>
  </si>
  <si>
    <t>SERVICIO DESPINCHADA CON VULCANIZADA DE UNA LLANTA</t>
  </si>
  <si>
    <t>SUMINISTRO E INSTALACION  DE UNA LLANTA</t>
  </si>
  <si>
    <t>SERVICIO CAMBIO DE UNA LLANTA</t>
  </si>
  <si>
    <t xml:space="preserve">SERVICIO BALANCEO DE UNA LLANTA </t>
  </si>
  <si>
    <t>SUMINISTRO E INSTALACION  DE UN PROTECTOR DE NEUMATICO DE LLANTA</t>
  </si>
  <si>
    <t>SUMINISTRO Y CAMBIO DE UN NEUMATICO DE LLANTA</t>
  </si>
  <si>
    <t>SERVICIO ROTANCION DE CINCO LLANTAS</t>
  </si>
  <si>
    <t>SERVICIO ENGRASE DE UNA CRUCETA</t>
  </si>
  <si>
    <t>SERVICIO ENGRASE DE UNA ROTULA</t>
  </si>
  <si>
    <t>SERVICIO ENGRASE DE UNA TERMINAL</t>
  </si>
  <si>
    <t>SERVICIO ENGRASE RODAMIENTO DE UNA RUEDA</t>
  </si>
  <si>
    <t>SERVICIO ENGRASE GENERAL DEL AUTOMOTOR</t>
  </si>
  <si>
    <t>SERVICIO REVISION Y DIAGNOSTICO SUSPENSIÓN DELANTERA</t>
  </si>
  <si>
    <t>SERVICIO REVISION Y DIAGNOSTICO SUSPENSIÓN TRASERA</t>
  </si>
  <si>
    <t>SUMINISTRO E INSTALACION  RETENDOR INTERNO DE UNA RUEDA</t>
  </si>
  <si>
    <t>SUMINISTRO E INSTALACION  RETENDOR EXTERNO DE UNA RUEDA</t>
  </si>
  <si>
    <t>SUMINISTRO E INSTALACION  RODAMIENTO INTERNO DE UNA RUEDA</t>
  </si>
  <si>
    <t>SUMINISTRO E INSTALACION  RODAMIENTO EXTERNO DE UNA RUEDA</t>
  </si>
  <si>
    <t>SUMINISTRO E INSTALACION  JUEGO AMORTIGUADORES DELANTEROS</t>
  </si>
  <si>
    <t>SUMINISTRO E INSTALACION  JUEGO AMORTIGUADORES TRASEROS</t>
  </si>
  <si>
    <t>SUMINISTRO E INSTALACION  MUÑECOS BARRA ESTABILIZADORA</t>
  </si>
  <si>
    <t>SUMINISTRO Y CAMBIO JUEGO BUJES BARRA ESTABILIZADORA</t>
  </si>
  <si>
    <t>SUMINISTRO Y CAMBIO BARRA ESTABILIZADORA</t>
  </si>
  <si>
    <t>SUMINISTRO E INSTALACION  BARRA TORSIÓN</t>
  </si>
  <si>
    <t>SUMINISTRO Y CAMBIO GUARDAPOLVO DE UN BRAZO AXIALES</t>
  </si>
  <si>
    <t>SUMINISTRO Y CAMBIO DE UN BRAZO AXIAL</t>
  </si>
  <si>
    <t>SUMINISTRO E INSTALACION  JUEGO BUJES DE PUENTE DE SUSPENSIÓN TRASERA</t>
  </si>
  <si>
    <t>SUMINISTRO E INSTALACION  JUEGO BUJESDE UN MUELLE</t>
  </si>
  <si>
    <t>SUMINISTRO E INSTALACION  GRAPA O TORNILLO CENTRAL DE UN MUELLE</t>
  </si>
  <si>
    <t>SUMINISTRO E INSTALACION DE UNA COPELA AMORTIGUADOR CON RODAMIENTO</t>
  </si>
  <si>
    <t>SUMINISTRO E INSTALACION  GUARDAPOLVO AMORTIGUADOR</t>
  </si>
  <si>
    <t>SUMINISTRO E INSTALACION  DE UN LIQUIDO LUBRICANTE 3 EN 1</t>
  </si>
  <si>
    <t>SUMINISTRO E INSTALACION  DE UN SOPORTE CAJA VELOCIDADES</t>
  </si>
  <si>
    <t>SUMINISTRO E INSTALACION  DE UN SOPORTE DEL MOTOR</t>
  </si>
  <si>
    <t>SUMINISTRO E INSTALACION  DE UNA CHARNELA</t>
  </si>
  <si>
    <t>SUMINISTRO E INSTALACION  DE UN RODAMIENTO DE CHARNELA</t>
  </si>
  <si>
    <t>SUMINISTRO E INSTALACION  DE UNA LIBRA DE GRASA</t>
  </si>
  <si>
    <t>SUMINISTRO E INSTALACION  DE UN EJE DELANTERO</t>
  </si>
  <si>
    <t>SUMINISTRO E INSTALACION  DE UN EJE TRASERO</t>
  </si>
  <si>
    <t>SUMINISTRO E INSTALACION  DE UNA PUNTAS DE EJE</t>
  </si>
  <si>
    <t>SUMINISTRO E INSTALACION  DE UN RETEN DE EJE</t>
  </si>
  <si>
    <t>SUMINISTRO E INSTALACION  DE UN GUARDAPOLVOS EJE</t>
  </si>
  <si>
    <t>SUMINISTRO E INSTALACION  DE UNA HOJAS RESORTE PRINCIPAL O SECUNDARIA</t>
  </si>
  <si>
    <t>SUMINISTRO E INSTALACION  DE UNA HOJAS RESORTE TERCERA, CUARTA O QUINTA</t>
  </si>
  <si>
    <t>SUMINISTRO E INSTALACION  LAGRIMAS</t>
  </si>
  <si>
    <t>SUMINISTRO E INSTALACION  DE UNA ROTULA</t>
  </si>
  <si>
    <t>SUMINISTRO E INSTALACION  DE UN SOPORTE DE AMORTIGUADOR</t>
  </si>
  <si>
    <t>SUMINISTRO E INSTALACION  DE UN ESPIRAL</t>
  </si>
  <si>
    <t>SUMINISTRO E INSTALACION  DE UN SOPORTE ESPIRAL</t>
  </si>
  <si>
    <t xml:space="preserve">SUMINISTRO E INSTALACION  SPLINDER KIT COMPLETO </t>
  </si>
  <si>
    <t>SUMINISTRO E INSTALACION  DE UNA TERMINAL</t>
  </si>
  <si>
    <t>SUMINISTRO E INSTALACION  DE UNA TIJERA INFERIOR</t>
  </si>
  <si>
    <t>SUMINISTRO E INSTALACION  DE UNA TIJERA SUPERIOR</t>
  </si>
  <si>
    <t>SUMINISTRO E INSTALACION  JUEGO BUJES TIJERAS INFERIORES</t>
  </si>
  <si>
    <t>SUMINISTRO E INSTALACION  JUEGO BUJES TIJERAS SUPERIORES</t>
  </si>
  <si>
    <t>SISTEMA CARROCERIA</t>
  </si>
  <si>
    <t>SERVICIO DESCARBONIZACION DEL EXOSTO</t>
  </si>
  <si>
    <t>SUMINISTRO E INSTALACION  DE TABLERO/MILLARE</t>
  </si>
  <si>
    <t xml:space="preserve">SUMINISTRO E INSTALACION  DE UN CAUCHO PARA EXOSTO </t>
  </si>
  <si>
    <t>SUMINISTRO E INSTALACION  DEL FLEXIBLE DEL EXOSTO</t>
  </si>
  <si>
    <t xml:space="preserve">SUMINISTRO E INSTALACION  DE CATALIZADOR </t>
  </si>
  <si>
    <t>SUMINISTRO E INSTALACION  CARPA PLASTICA PARA TECHO HABITACULO DE CARGA INCLUYE ADAPACIONES DE SEGUROS</t>
  </si>
  <si>
    <t>SUMINISTRO E INSTALACION  UN LIQUIDO AFLOJATUERCAS</t>
  </si>
  <si>
    <t>SUMINISTRO E INSTALACION  JUEGO PLUMILLAS DELANTERAS</t>
  </si>
  <si>
    <t>SERVICIO LIMPIEZA E IMPERMEABILIZAR SISTEMA DESAGUES VEHICULO</t>
  </si>
  <si>
    <t>SERVICIO CORRECION FILTRACION DE AGUA POR TECHO O SUN ROOF</t>
  </si>
  <si>
    <t>SUMINISTRO E INSTALACION  DE UN EMPAQUE VIDRIO VENTANA</t>
  </si>
  <si>
    <t>SUMINISTRO E INSTALACION  DE UN LAMEVIDRIOS</t>
  </si>
  <si>
    <t>SUMINISTRO E INSTALACION  DE UN SEGURO DE VIDRIO VENTANA CORREDIZA</t>
  </si>
  <si>
    <t>SUMINISTRO E INSTALACION  DE UN SIKAFLEX Y/O PEGANTE VIDRIO VENTANA</t>
  </si>
  <si>
    <t>SUMINISTRO E INSTALACION  CAMBIO DE UN EMPAQUE PUERTA Y/O BAUL</t>
  </si>
  <si>
    <t>SERVICIO PULIR Y BRILLAR FAROLAS INTERNA Y EXTERNAMENTE</t>
  </si>
  <si>
    <t>SUMINISTRO E INSTALACION  DE UN PIN PLASTICO DE PRESION PARA BOMPER</t>
  </si>
  <si>
    <t>SUMINISTRO E INSTALACION  CAMBIO DE UN CAUCHO PEDAL</t>
  </si>
  <si>
    <t>SUMINISTRO E INSTALACION  CAMBIO DE UN BUJE PEDAL</t>
  </si>
  <si>
    <t>SUMINISTRO E INSTALACION  DE UN GALON DE UREA AUTOMOTRIZ</t>
  </si>
  <si>
    <t>SUMINISTRO E INSTALACION  DE UN SOPORTE PLATON</t>
  </si>
  <si>
    <t xml:space="preserve">SUMINISTRO E INSTALACION  DE UN VINILO DE PLACA Y/O LOGO </t>
  </si>
  <si>
    <t>SUMINISTRO E INSTALACION  DE AVISO "COMO CONDUZCO" SEGÚN NORMA TECNICA</t>
  </si>
  <si>
    <t>SERVICIO POLARIZADO DE UNA VENTANA</t>
  </si>
  <si>
    <t>SERVICIO POLARIZADO DE UN PANORAMICO</t>
  </si>
  <si>
    <t>SERVICIO POLARIZADO DEL VEHICULO COMPLETO</t>
  </si>
  <si>
    <t>SUMINISTRO E INSTALACION  DE CINTA REFLECTIVA EXTERIOR SEGÚN NORMATIVIDAD</t>
  </si>
  <si>
    <t>SUMINISTRO E INSTALACION  DE UN PORTA PLACA</t>
  </si>
  <si>
    <t>SUMINISTRO E INSTALACION  DE UN LOGO DE VEHICULO</t>
  </si>
  <si>
    <t>SUMINISTRO E INSTALACION  DE UNA CORNETA</t>
  </si>
  <si>
    <t>SUMINISTRO E INSTALACION  DE UNA MANIJA INTERNA DE CHAPA</t>
  </si>
  <si>
    <t xml:space="preserve">SUMINISTRO Y CAMBIO DE UNA MANIJA EXTERNA DE CHAPA </t>
  </si>
  <si>
    <t>SUMINISTRO E INSTALACION  DE UNA CHAPA DE PUERTA</t>
  </si>
  <si>
    <t xml:space="preserve">SUMINISTRO E INSTALACION  CILINDROS CHAPA PUERTA </t>
  </si>
  <si>
    <t>SUMINISTRO E INSTALACION  DE UN TORNILLO CON TUERCA HASTA DE 2 PULGADAS</t>
  </si>
  <si>
    <t>SUMINISTRO E INSTALACION  DE UNA ARANDELA HASTA DE 2 PULGADAS</t>
  </si>
  <si>
    <t>SUMINISTRO E INSTALACION  DE UN TRABAROSCA</t>
  </si>
  <si>
    <t>SERVICIO LAVADO CHASIS</t>
  </si>
  <si>
    <t>SERVICIO LAVADO JUEGADO EXTERIOR Y ASPIRADO INTERNON SENCILLO</t>
  </si>
  <si>
    <t>SERVICIO LAVADO MOTOR</t>
  </si>
  <si>
    <t>SERVICIO LAVADO TAPICERÍA</t>
  </si>
  <si>
    <t>SERVICIO POLICHADO</t>
  </si>
  <si>
    <t>SUMINISTRO E INSTALACION  DE ESPUMA ESPALDAR DE UNA SILLA DE TRES PASAJEROS</t>
  </si>
  <si>
    <t>SUMINISTRO E INSTALACION  DE ESPUMA ESPALDAR DE UNA SILLA DE UN PASAJERO</t>
  </si>
  <si>
    <t>SUMINISTRO E INSTALACION  DE ESPUMA SENTADERO DE UNA SILLA DE TRES PASAJEROS</t>
  </si>
  <si>
    <t>SUMINISTRO E INSTALACION  DE ESPUMA SENTADERO DE UNA SILLA DE UN PASAJERO</t>
  </si>
  <si>
    <t>SUMINISTRO E INSTALACION  DE UN LIQUIDO PENETRANTE</t>
  </si>
  <si>
    <t>SUMINISTRO E INSTALACION  DE UNA COMPUERTA DE MADERA</t>
  </si>
  <si>
    <t>SUMINISTRO Y CAMBIO DE UNA TALAQUERA DE MADERA DE LA CARROCERIA DE CAMION</t>
  </si>
  <si>
    <t>SUMINISTRO E INSTALACION  DE UN JUEGO DE REMACHES *50</t>
  </si>
  <si>
    <t>SUMINISTRO E INSTALACION  DE UNA ABRAZADERA METALICA HASTA 5 PULGADAS</t>
  </si>
  <si>
    <t>SERVICIO TAPIZAR UNA SILLA DE UN PASAJERO</t>
  </si>
  <si>
    <t>SERVICIO TAPIZAR UNA SILLA DE TRES PASAJEROS</t>
  </si>
  <si>
    <t>SERVICIO DESBLOQUEO DE UNA CHAPA DE PUERTA</t>
  </si>
  <si>
    <t>SERVICIO SOLDADURA EN CUALQUIER PARTE DE LA CARROCERIA MENOR A 50 CM</t>
  </si>
  <si>
    <t>SERVICIO SOLDADURA EN CUALQUIER PARTE DE LA CARROCERIA ENTRE 50 Y 100 CM</t>
  </si>
  <si>
    <t>SERVICIO SOLDADURA EN CUALQUIER PARTE DE LA CARROCERIA DE MAS DE 100 CM</t>
  </si>
  <si>
    <t>SERVICIO MONTE Y DESMONTE MILLARE</t>
  </si>
  <si>
    <t>SERVICIO ALINEACIÓN LUCES DELANTERAS</t>
  </si>
  <si>
    <t>SERVICIO DE UN DUPLICADO LLAVE DE ENCENDIDO SENCILLO</t>
  </si>
  <si>
    <t>SERVICIO DE UN DUPLICADO LLAVE DE ENCENDIDO CON CHIP</t>
  </si>
  <si>
    <t xml:space="preserve">SERVICIO PROGRAMACION CONTROL ALARMA O CHIP LLAVE </t>
  </si>
  <si>
    <t>SUMINISTRO E INSTALACION  CAMBIO MOTOR LIMPIABRISAS</t>
  </si>
  <si>
    <t>SUMINISTRO E INSTALACION  DE UN ACREMALLERA ELEVAVIDRIO PUERTA</t>
  </si>
  <si>
    <t>SUMINISTRO E INSTALACION  JUEGO TAPETES</t>
  </si>
  <si>
    <t>SUMINISTRO E INSTALACION  DE UN PROTECTOR DEL VOLANTE</t>
  </si>
  <si>
    <t>SUMINISTRO E INSTALACION  CINTA PITO EN EL VOLANTE</t>
  </si>
  <si>
    <t>SUMINISTRO E INSTALACION  DE UNA LUNA ESPEJO RETROVISOR</t>
  </si>
  <si>
    <t>SERVICIO PINTURA DE UNA PIEZA DEL VEHICULO (BOMPER TRASERO O DELANTERO, PUERTA, GUARDABARRO TRASERO O DELANTERO, CAPO O TECHO)</t>
  </si>
  <si>
    <t>SERVICIO PINTURA GENERAL DEL VEHICULO</t>
  </si>
  <si>
    <t>SERVICIO FABRICACION, ADPATACION, RECONTRUCCION DE UNA PIEZA METALIZA DE CUALQUIER PARTE DE LA CARROCERIA DE MENOR NIVEL</t>
  </si>
  <si>
    <t>SERVICIO FABRICACION, ADPATACION, RECONTRUCCION DE UNA PIEZA METALIZA DE CUALQUIER PARTE DE LA CARROCERIA DE MAYOR NIVEL</t>
  </si>
  <si>
    <t>SUMINISTRO Y CAMBIO MANIJA ELEVAVIDRIOS</t>
  </si>
  <si>
    <t>SUMINISTRO E INSTALACION  DE UN BRAZO LIMPIABRIZAS</t>
  </si>
  <si>
    <t>SUMNINISTRO Y CAMBIO DE UN AMBIENTADOR</t>
  </si>
  <si>
    <t>SERVICIO RECARGA DE UN EXTINTOR DE 10 LIBRAS</t>
  </si>
  <si>
    <t>SUMINISTRO E INSTALACION  UN GALON PASTA PULIDORA Y DESMANCHADORA PARA PINTURA AUTOMOTRIZ</t>
  </si>
  <si>
    <t>SERVICIO DE GRAFITADA PARA PREVENIR LA SALINIDAD</t>
  </si>
  <si>
    <t xml:space="preserve">SERVICIO REPARACION DEL PLATON EN LAMINA </t>
  </si>
  <si>
    <t>SERVICIO DE TORNO PARA EXTRACCION DE CUALQUIER ELEMENTO DE CUALQUIER MATERIAL</t>
  </si>
  <si>
    <t>SUMNISTRO Y CAMBIO DE UN KIT DE CARRETERAS COMPLETO</t>
  </si>
  <si>
    <t xml:space="preserve">SERVICIO FABRICACION DE UNA GUAYA A MEDIDA </t>
  </si>
  <si>
    <t xml:space="preserve">SERVICIO FABRICACION DE UNA GUAYA CON FUNDA A MEDIDA </t>
  </si>
  <si>
    <t>SUMINISTRO E INSTALACION  UN GALON LIQUIDO SELLANTE PARA PREVENCION DE CORROCION EN CARROCERIA, PINTURA Y CHASIS</t>
  </si>
  <si>
    <t>SERVICIO EXPERTICIO TECNICO CON AVALUO DE UN AUTOMOTOR CON CERTIFIACION RAA</t>
  </si>
  <si>
    <t>SISTEMA SISTEMA NEUMATICO (AIRE)</t>
  </si>
  <si>
    <t>SUMINISTRO E INSTALACION  VALVULA NEUMATICA DE APAERTURA Y CIERRE PUERTA</t>
  </si>
  <si>
    <t xml:space="preserve">SUMINISTRO E INSTALACION  DE VALVULA GOBERNADORA DE AIRE </t>
  </si>
  <si>
    <t>SUMINISTRO E INSTALACION  DE MANGUERA POR UN METRO DEL SISTEMA NEUMATICO HASTA 1 PULGADA</t>
  </si>
  <si>
    <t>SUMINISTRO E INSTALACION  DE UN ACOPLE RAPIDO DE MANGUERA DEL SISTEMA NEUMATICO HASTA 1 PULGADA</t>
  </si>
  <si>
    <t>SUMINISTRO E INSTALACION  DE UN ACOPLE DE 3 SALIDAS MAGUERA DEL SISTEMA NEUMATICO HASTA 1 PULGADA</t>
  </si>
  <si>
    <t xml:space="preserve">SUMINISTRO E INSTALACION  MANTTO BOOSTER/BRAZO NEUMATICO DE PUERTA </t>
  </si>
  <si>
    <t>SERVICIO DRENAR TANQUES SISTEMA NEUMATICO</t>
  </si>
  <si>
    <t>SERVICIO REPARACION COMPRESOR</t>
  </si>
  <si>
    <t xml:space="preserve">SUMINISTRO Y CAMBIO COMPRESOR </t>
  </si>
  <si>
    <t>SUMINISTRO E INSTALACION  DE UN RACOR METALICO O PLASTICO DEL SISTEMA NEUMATICO HASTA 1 PULGADA</t>
  </si>
  <si>
    <t>SUMINISTRO E INSTALACION  DE UNA VALVULA DE ALIVIO DEL SISTEMA NEUMATICO</t>
  </si>
  <si>
    <t>SISTEMA HIDRAULICO</t>
  </si>
  <si>
    <t>SUMINISTRO E INSTALACION  RETEN DE CILINDRO HIDRAULICAO</t>
  </si>
  <si>
    <t>SUMINISTRO E INSTALACION  CILINDRO HIDRAULICO</t>
  </si>
  <si>
    <t>SERVICIO REPARACION Y/O ALINEACION CILINDRO HIDRAULICO</t>
  </si>
  <si>
    <t>SUMINISTRO E INSTALACION  MANGUERA DE PRESION DEL SISTEMA HIDRAULICO POR UN METRO</t>
  </si>
  <si>
    <t>SERVICIO REPARACION TOMAFUERZA HIDRAULICO</t>
  </si>
  <si>
    <t>SUMINISTRO E INSTALACION  TOMAFUERZA HIDRAULICO</t>
  </si>
  <si>
    <t xml:space="preserve">SERVICIO REPARACION VALVULA HIDRAULICA </t>
  </si>
  <si>
    <t>SUMINISTRO Y CAMBIO VALVULA HIDRAULICA</t>
  </si>
  <si>
    <t>SUMINISTRO E INSTALACION  FILTRO DE HIDRAULICO</t>
  </si>
  <si>
    <t>SISTEMA AIRE ACONDICIONADO</t>
  </si>
  <si>
    <t>SUMINISTRO E INSTALACION  MOTOR BLOWER</t>
  </si>
  <si>
    <t>SERVICIO MANTENIMEINTO MOTOR BLOWER</t>
  </si>
  <si>
    <t>SUMINISTRO E INSTALACION  MOTOVENTILADOR DEL AIRE ACONDICIONADO</t>
  </si>
  <si>
    <t>SERVICIO PRUEBA A PRESION E IDENTIFICAION FUGAS REFRIGERANTE R134A</t>
  </si>
  <si>
    <t>SUMINISTRO E INSTALACION  MANGUERA DE ALTA O BAJA PRESION AIRE ACONDICIONADO POR UN METROS</t>
  </si>
  <si>
    <t>SUMINISTRO Y CAMBIO VALVULA DE EXPANSIÓN</t>
  </si>
  <si>
    <t>SUMINISTRO E INSTALACION  CONDENSADOR</t>
  </si>
  <si>
    <t>SUMINISTRO E INSTALACION  EVAPORADOR</t>
  </si>
  <si>
    <t>SUMINISTRO Y CAMBIO FILTRO SECADOR</t>
  </si>
  <si>
    <t>SUMINISTRO E INSTALACION  DE UN SENSOR DEL AIRE ACONDICIONADO</t>
  </si>
  <si>
    <t>SUMINISTRO E INSTALACION  FILTRO HABITACULO DEL AIRE ACONDICIONADO</t>
  </si>
  <si>
    <t>SUMINISTRO Y CAMBIO RADIADOR DE CALEFACCION</t>
  </si>
  <si>
    <t>SERVICIO SONDEO Y REPARACION Y/O SOLDAR RADIADOR DE CALEFACCION</t>
  </si>
  <si>
    <t>SUMINISTRO E INSTALACION  DE UNA MANGUERA DE CALEFACCION</t>
  </si>
  <si>
    <t xml:space="preserve">SERVICIO DE CARGA DEL SISTEMA AIRE ACONDICIONADO CON GAS R134A </t>
  </si>
  <si>
    <t>SUMINISTRO E INSTALACION  COMPRESOR AIRE ACONDICIONADO</t>
  </si>
  <si>
    <t>SERVICIO REPARACION COMPRESOR AIRE ACONDICIONADO</t>
  </si>
  <si>
    <t>SERVICIO DE GRAFAR MANGUERA DEL AIRE ACONDICIONADO</t>
  </si>
  <si>
    <t>SUMINISTRO E INSTALACION  DE UN ENFOCADOR DE SALIDA AIRE ACONDICIONADO</t>
  </si>
  <si>
    <t>SUMINISTRO E INSTALACION  DE UN LIQUIDO HONTIHONGOS</t>
  </si>
  <si>
    <t>OTROS SISTEMAS Y/O SERVICIOS GENERALES</t>
  </si>
  <si>
    <t xml:space="preserve">ALISTAMIENTO REVISION Y EXPEDICION DEL CERTIFICADO DE REVISION TECNICO MECANICA Y DE EMISIONES CONTAMINANTES, INCLUYE LAVADO Y NO INCLUYE REPARACIONES NECESARIAS PARA SU EXPEDICION </t>
  </si>
  <si>
    <t>OTROS SISTEMAS Y/O SERVICIOS PARA MOTOCICLETAS, TRACTORES, MINITRACTORES O ROTOSPEED</t>
  </si>
  <si>
    <t>SUMINISTRO E INSTALACION  DE CARBURADOR</t>
  </si>
  <si>
    <t>SUMINISTRO E INSTALACION  CDI</t>
  </si>
  <si>
    <t>SUMINISTRO E INSTALACION  GUAYA VELOCIMETRO</t>
  </si>
  <si>
    <t xml:space="preserve">SUMINISTRO E INSTALACION  01 GUAYA CHOQUE </t>
  </si>
  <si>
    <t>SUMINISTRO E INSTALACION  KIT DE ARRASTRE</t>
  </si>
  <si>
    <t>SUMINISTRO E INSTALACION  RODAMIENTOS O CUÑAS DIRECCIÓN</t>
  </si>
  <si>
    <t>SUMINISTRO E INSTALACION  HIDRAULICO Y RETENEDORES TELESCOPIOS</t>
  </si>
  <si>
    <t>SERVICIO ALINEACION TELESCOPICOS</t>
  </si>
  <si>
    <t>SUMINISTRO E INSTALACION  DE UN MANIQUETA</t>
  </si>
  <si>
    <t>SUMINISTRO E INSTALACION  BASE DE ESPEJO</t>
  </si>
  <si>
    <t>SUMINISTRO E INSTALACION  BUJES DE MONOCHOCK</t>
  </si>
  <si>
    <t xml:space="preserve">SUMINISTRO Y PUESTA EN FUNCIONAMIENTO DE LA GUAYA CONTRAMARCHA ORIGINAL DEL TRACTOR </t>
  </si>
  <si>
    <t>SUMINISTRO Y REPARACION GENERAL SISTEMA DE FRENOS, INCLUYE REPUESTOS</t>
  </si>
  <si>
    <t>SUMINISTRO E INSTALACION  RETENEDOR DE ACEITE SISTEMA DEL FRENO</t>
  </si>
  <si>
    <t>SUMINISTRO E INSTALACION  ACEITE ENGRANAJESCANTIDAD Y REFERENCIA SEGÚN FABRICANTE</t>
  </si>
  <si>
    <t>SUMINISTRO E INSTALACION  O-RING TUBO SUCCIÓN</t>
  </si>
  <si>
    <t>MANTENIMIENTO PALA HIDRÁULICA INCLUYE ENGRASE, MANTENIMIENTO, MANGUERAS HIDRÁULICAS Y ABRAZADERAS.</t>
  </si>
  <si>
    <t xml:space="preserve">REPARACIÓN DEL FRENO DE LA TRANSMISION </t>
  </si>
  <si>
    <t xml:space="preserve">SERVICIO DE MANTENIMIENTO CORRECTIVO DEL SISTEMA DE REVERSA </t>
  </si>
  <si>
    <t>SERVICIO AJUSTE GENERAL DE LA TORNILLERÍA</t>
  </si>
  <si>
    <t>SUMINISTRO E INSTALACION  DE UNA CUCHILLA CORTE</t>
  </si>
  <si>
    <t>SUMINISTRO E INSTALACION  DEFLECTOR</t>
  </si>
  <si>
    <t xml:space="preserve">SUMINISTRO E INSTALACION  DE UNA POLEA </t>
  </si>
  <si>
    <t>SUMINISTRO E INSTALACION  DE UNA POLEAS TENSORA</t>
  </si>
  <si>
    <t xml:space="preserve">SUMINISTRO E INSTALACION  DE UN RODAMIENTO DE POLEA </t>
  </si>
  <si>
    <t>SUMINISTRO E INSTALACION  DE UN PASADOR/TORNILLO CON PINES TORNILLO Y ARANDELA</t>
  </si>
  <si>
    <t>SUMINISTRO E INSTALACION  DE PORTADISCOS DEL EMBRAGUE</t>
  </si>
  <si>
    <t>SUMINISTRO E INSTALACION  BARRA TENSORA AUTONIVELANTE</t>
  </si>
  <si>
    <t xml:space="preserve">SUMINISTRO E INSTALACION  DEL EJE DE SALIDA DE LA TRANSMISIÓN </t>
  </si>
  <si>
    <t>SUMINISTRO Y ARREGLO DE PUNTAS Y CUÑEROS DEL EJE PORTA BASE CUCHILLAS</t>
  </si>
  <si>
    <t>SERVICIO REPARACION DE LA TRANSMISION</t>
  </si>
  <si>
    <t>SUMINISTRO E INSTALACION  DE LA TRANSMISION</t>
  </si>
  <si>
    <t>SUMINISTRO E INSTALACION  DE ACEITE DE TRANSMISIÓN</t>
  </si>
  <si>
    <t xml:space="preserve">SUMINISTRO E INSTALACION DE TIRO DE ARRASTRE </t>
  </si>
  <si>
    <t>SUMINISTRO E INSTALACION  DE CAUCHOS DE CAMPANA DEL SPROKET</t>
  </si>
  <si>
    <t xml:space="preserve">SUMINISTRO E INSTALACION  TAPA DEPOSITO REFRIGERANTE </t>
  </si>
  <si>
    <t>SUMINSITRO E INSTALACION MANGUERA DE REFRIGERACION CUERPO DE ACELERACION</t>
  </si>
  <si>
    <t>SUMINISTRO E INSTALACION GUAYA DE UN SISTEMA ELEVAVIDRIOS</t>
  </si>
  <si>
    <t>SERVICIO MANTENIMEINTO ELEVAVIDRIOS DE UNA PUERTA</t>
  </si>
  <si>
    <t>SERVICIO REPARACION DE UN MOTOVENTILADOR O SEMEJANTE</t>
  </si>
  <si>
    <t>SUMINISTRO E INSTALACION DE UNA LUZ DE FRENO O DE DIRECCIONAL O DE REVERSA TIPO LED UNIVERSAL DE SOBREPONER</t>
  </si>
  <si>
    <t>SUMINISTRO E INSTALACION BOTON, SWITCH, COMANDO O SIMILAR DE ACCIONAMIENTO NEUMATICO</t>
  </si>
  <si>
    <t>SERVICIO MANTENIMIIENTO AL SITEMA SECADOR DEL SISTEMA NEUMATICO, INCLUYE EMPAQUETADURA E INSUMOS</t>
  </si>
  <si>
    <t>SERVICIO DE INSTALCION Y ADAPTACION DE SISTEMA FRENADO POR AIRE, INCLUYE REPUESTOS, INSUMOS, Y MANO DE OBRA.</t>
  </si>
  <si>
    <t>SUMINISTRO E INSTALACION DE PISO EN TAPETE  PLASTICO O GOMA DE HASTA  1/2 M2</t>
  </si>
  <si>
    <t>SUMINSITRO E INSTALACION GANCHO SEGURO LLANTA DE REPUESTO</t>
  </si>
  <si>
    <t>SUMINISTRO E INSTALACION JUEGO DE ANILLOS DE MOTOR INCLUYE DESMONTE Y MONTE CULATA Y EMPAQUES.</t>
  </si>
  <si>
    <t xml:space="preserve">SERVICIO DE GRUA PARA TRACTORES Y MINITRACTORES </t>
  </si>
  <si>
    <t>SUMINISTRO E INSTALACION DE UN MASTER DE CORRIENTE</t>
  </si>
  <si>
    <t>SERVICIO REPARACION PARA CORRECCION CASTER/CAMBER DE UNA LLANTA</t>
  </si>
  <si>
    <t>SERVICIO MANTENIMIENTO DEL ARRANQUE</t>
  </si>
  <si>
    <t>SUMIINISTRO E INSTALACION VALVULA FILTRO SECADOR INCLUYE ORING</t>
  </si>
  <si>
    <t>SUMINISTRO E INSTALACION UNA MAGUERA PLASTICA DEL SISTEMA DE COMBUSTIBLE MOTOR HASTA 50 CM DE CUALQUIER GROSOR</t>
  </si>
  <si>
    <t>SUMINISTRO E INSTALACION UNA MAGUERA PLASTICA DEL SISTEMA REFRIGERACION MOTOR HASTA 50 CM DE CUALQUIER GROSOR</t>
  </si>
  <si>
    <t>SUMINISTRO E INSTALACION UNA MAGUERA DEL SISTEMA REFRIGERACION MOTOR HASTA 50 CM</t>
  </si>
  <si>
    <t>SUMINISTRO E INSTALACION CUBIERTA PATA BASTIDOR TECHO</t>
  </si>
  <si>
    <t>SUMINISTRO E INSTALACION BOMBIN FILTRO COMBUSTIBLE</t>
  </si>
  <si>
    <t>SUMINISTRO E INSTALACION ORING TAPA CARCAZA FILTRO ACEITE</t>
  </si>
  <si>
    <t xml:space="preserve">SERVICIO ARREGLO ESTRUCTURA METALICA DE UNA SILLA </t>
  </si>
  <si>
    <t>SUMINISTRO E INSTALACION BASE SENSOR ABS</t>
  </si>
  <si>
    <t>SERVICIO MONTE Y DESMONTE PLATON Y/O CARROCERIA</t>
  </si>
  <si>
    <t xml:space="preserve">SERVICIO MANTENIMIENTO DE CUALQUIER SWICHE O SIMILAR </t>
  </si>
  <si>
    <t>SUMINISTRO E INSTALACION MANGUERA DE AIRE DEL TURBO</t>
  </si>
  <si>
    <t>SUMINISTRO E INSTALACION MODULO DE REVERSA</t>
  </si>
  <si>
    <t xml:space="preserve">SERVICIO MANTENIMIENTO MALACATE LLANTA REPUESTO </t>
  </si>
  <si>
    <t>SERVICIO LIMPIEZA DE DE CUALQUIER SENSOR DE CUALQUIER SISTEMA</t>
  </si>
  <si>
    <t xml:space="preserve">SUMINISTRO E INSTALACION ABRAZADERA DE UN CAUCHO BARRA ESTABILIZADORA </t>
  </si>
  <si>
    <t>SERVICIO DE REPARACION DE UNA  MANGUERA DEL SISTEMA DE EMBRAGUE</t>
  </si>
  <si>
    <t>SERVICIO DE REPARACION DE UN TUBO DEL SISTEMA DE INYECCION</t>
  </si>
  <si>
    <t xml:space="preserve">SUMINISTRO E INSTALACION PIÑONES CAJA VELOCIMETRO </t>
  </si>
  <si>
    <t xml:space="preserve">SERVICIO CORTE Y TENSION DE CADENA </t>
  </si>
  <si>
    <t xml:space="preserve">SUMINISTRO E INSTALACION DESLIZA CADENA </t>
  </si>
  <si>
    <t xml:space="preserve">SUMINISTRO E INSTALACION GUAYA SIN FUNDA CON MICO </t>
  </si>
  <si>
    <t>SUMINISTRO E INSTALACION CASQUETES DE BANCADA, BIELA  Y MEDIA LUNA</t>
  </si>
  <si>
    <t xml:space="preserve">SERVICIO DE REPARACION ECU AIRE ACONDICIONADO </t>
  </si>
  <si>
    <t>SUMINISTRO E INSTALACION EMBRAGUE COMPRESOR AIRE ACONDICIONADO</t>
  </si>
  <si>
    <t>SUMINISTRO E INSTALACION MANGUERA TOMA DE AIRE ADMISION</t>
  </si>
  <si>
    <t>SERVICIO RECONSTRUCCION DE FIADORES DEL CARTER DE EMBRAGUE DEL TOMAFUERZA DEL EQUIPO</t>
  </si>
  <si>
    <t>SERVICIO RECALZADO PLACA DE EMBRAGUE DEL TOMAFUERZA DEL EQUIPO</t>
  </si>
  <si>
    <t>SERVICIO MANTENIMIENTO MODULO ABS INCLUYE EMPAQUES/ORING/RETENES</t>
  </si>
  <si>
    <t>SUBTOTAL POR AUTOMOTOR POR FUENTE</t>
  </si>
  <si>
    <t>IVA POR AUTOMOTOR POR FUENTE</t>
  </si>
  <si>
    <t>VALOR TOTAL IVA INCLUIDO POR AUTOMOTOR POR FUENTE</t>
  </si>
  <si>
    <t>TOTAL VALORES UNITARIOS ESTIMADO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</si>
</sst>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-* #,##0\ _$_-;\-* #,##0\ _$_-;_-* &quot;-&quot;??\ _$_-;_-@_-"/>
  </numFmts>
  <fonts count="9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1"/>
      <color theme="1"/>
      <name val="Aptos Narrow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BF1F3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5">
    <xf numFmtId="0" fontId="0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8" fillId="0" borderId="1" applyFont="0" applyFill="0" applyBorder="0" applyAlignment="0" applyProtection="0"/>
    <xf numFmtId="164" fontId="8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  <xf numFmtId="0" fontId="8" fillId="0" borderId="1"/>
    <xf numFmtId="165" fontId="1" fillId="0" borderId="1" applyFont="0" applyFill="0" applyBorder="0" applyAlignment="0" applyProtection="0"/>
  </cellStyleXfs>
  <cellXfs count="110">
    <xf numFmtId="0" fontId="0" fillId="0" borderId="0" xfId="0"/>
    <xf numFmtId="166" fontId="3" fillId="0" borderId="2" xfId="1" applyNumberFormat="1" applyFont="1" applyBorder="1" applyAlignment="1">
      <alignment horizontal="center" vertical="center"/>
    </xf>
    <xf numFmtId="167" fontId="4" fillId="0" borderId="2" xfId="2" applyNumberFormat="1" applyFont="1" applyBorder="1"/>
    <xf numFmtId="166" fontId="4" fillId="0" borderId="0" xfId="1" applyNumberFormat="1" applyFont="1" applyAlignment="1">
      <alignment horizontal="center" vertical="center"/>
    </xf>
    <xf numFmtId="166" fontId="4" fillId="0" borderId="0" xfId="1" applyNumberFormat="1" applyFont="1"/>
    <xf numFmtId="166" fontId="4" fillId="0" borderId="2" xfId="1" applyNumberFormat="1" applyFont="1" applyBorder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66" fontId="3" fillId="0" borderId="2" xfId="1" applyNumberFormat="1" applyFont="1" applyBorder="1" applyAlignment="1">
      <alignment vertical="center"/>
    </xf>
    <xf numFmtId="166" fontId="3" fillId="0" borderId="2" xfId="1" applyNumberFormat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vertical="center"/>
    </xf>
    <xf numFmtId="1" fontId="3" fillId="0" borderId="2" xfId="1" applyNumberFormat="1" applyFont="1" applyBorder="1" applyAlignment="1">
      <alignment horizontal="center" vertical="center"/>
    </xf>
    <xf numFmtId="166" fontId="3" fillId="0" borderId="2" xfId="1" applyNumberFormat="1" applyFont="1" applyBorder="1" applyAlignment="1">
      <alignment horizontal="left"/>
    </xf>
    <xf numFmtId="166" fontId="3" fillId="0" borderId="2" xfId="1" applyNumberFormat="1" applyFont="1" applyBorder="1" applyAlignment="1">
      <alignment horizontal="left" vertical="center" wrapText="1"/>
    </xf>
    <xf numFmtId="1" fontId="3" fillId="0" borderId="2" xfId="1" applyNumberFormat="1" applyFont="1" applyBorder="1"/>
    <xf numFmtId="166" fontId="3" fillId="0" borderId="2" xfId="1" applyNumberFormat="1" applyFont="1" applyBorder="1"/>
    <xf numFmtId="166" fontId="3" fillId="0" borderId="2" xfId="1" applyNumberFormat="1" applyFont="1" applyBorder="1" applyAlignment="1">
      <alignment horizontal="left" wrapText="1"/>
    </xf>
    <xf numFmtId="166" fontId="4" fillId="0" borderId="2" xfId="1" applyNumberFormat="1" applyFont="1" applyBorder="1" applyAlignment="1"/>
    <xf numFmtId="49" fontId="4" fillId="0" borderId="2" xfId="0" applyNumberFormat="1" applyFont="1" applyBorder="1" applyAlignment="1">
      <alignment horizontal="center" vertical="center"/>
    </xf>
    <xf numFmtId="9" fontId="4" fillId="0" borderId="2" xfId="3" applyFont="1" applyBorder="1" applyAlignment="1">
      <alignment horizontal="center" vertical="center"/>
    </xf>
    <xf numFmtId="166" fontId="3" fillId="10" borderId="2" xfId="1" applyNumberFormat="1" applyFont="1" applyFill="1" applyBorder="1" applyAlignment="1">
      <alignment horizontal="center" vertical="center" wrapText="1"/>
    </xf>
    <xf numFmtId="166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 wrapText="1"/>
    </xf>
    <xf numFmtId="166" fontId="4" fillId="0" borderId="0" xfId="1" applyNumberFormat="1" applyFont="1" applyAlignment="1">
      <alignment vertical="center"/>
    </xf>
    <xf numFmtId="49" fontId="3" fillId="0" borderId="2" xfId="1" applyNumberFormat="1" applyFont="1" applyBorder="1" applyAlignment="1">
      <alignment horizontal="left" vertical="center" wrapText="1"/>
    </xf>
    <xf numFmtId="167" fontId="4" fillId="0" borderId="2" xfId="2" applyNumberFormat="1" applyFont="1" applyBorder="1" applyAlignment="1">
      <alignment vertical="center"/>
    </xf>
    <xf numFmtId="166" fontId="3" fillId="0" borderId="2" xfId="1" applyNumberFormat="1" applyFont="1" applyBorder="1" applyAlignment="1">
      <alignment horizontal="left" vertical="center"/>
    </xf>
    <xf numFmtId="166" fontId="3" fillId="0" borderId="0" xfId="1" applyNumberFormat="1" applyFont="1" applyAlignment="1">
      <alignment horizontal="left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166" fontId="4" fillId="2" borderId="1" xfId="1" applyNumberFormat="1" applyFont="1" applyFill="1" applyBorder="1" applyAlignment="1">
      <alignment horizontal="center" vertical="center"/>
    </xf>
    <xf numFmtId="166" fontId="4" fillId="4" borderId="1" xfId="1" applyNumberFormat="1" applyFont="1" applyFill="1" applyBorder="1" applyAlignment="1">
      <alignment horizontal="center" vertical="center"/>
    </xf>
    <xf numFmtId="1" fontId="3" fillId="0" borderId="0" xfId="1" applyNumberFormat="1" applyFont="1" applyAlignment="1">
      <alignment vertical="center"/>
    </xf>
    <xf numFmtId="166" fontId="4" fillId="3" borderId="0" xfId="1" applyNumberFormat="1" applyFont="1" applyFill="1" applyAlignment="1">
      <alignment vertical="center"/>
    </xf>
    <xf numFmtId="49" fontId="4" fillId="13" borderId="2" xfId="0" applyNumberFormat="1" applyFont="1" applyFill="1" applyBorder="1" applyAlignment="1">
      <alignment horizontal="center" vertical="center"/>
    </xf>
    <xf numFmtId="166" fontId="4" fillId="13" borderId="2" xfId="1" applyNumberFormat="1" applyFont="1" applyFill="1" applyBorder="1" applyAlignment="1">
      <alignment horizontal="center" vertical="center"/>
    </xf>
    <xf numFmtId="9" fontId="4" fillId="13" borderId="2" xfId="3" applyFont="1" applyFill="1" applyBorder="1" applyAlignment="1">
      <alignment horizontal="center" vertical="center"/>
    </xf>
    <xf numFmtId="167" fontId="4" fillId="13" borderId="2" xfId="2" applyNumberFormat="1" applyFont="1" applyFill="1" applyBorder="1"/>
    <xf numFmtId="167" fontId="4" fillId="13" borderId="2" xfId="2" applyNumberFormat="1" applyFont="1" applyFill="1" applyBorder="1" applyAlignment="1">
      <alignment vertical="center"/>
    </xf>
    <xf numFmtId="166" fontId="4" fillId="12" borderId="2" xfId="1" applyNumberFormat="1" applyFont="1" applyFill="1" applyBorder="1" applyAlignment="1">
      <alignment horizontal="center" vertical="center"/>
    </xf>
    <xf numFmtId="167" fontId="4" fillId="13" borderId="2" xfId="2" applyNumberFormat="1" applyFont="1" applyFill="1" applyBorder="1" applyAlignment="1">
      <alignment horizontal="center" vertical="center"/>
    </xf>
    <xf numFmtId="9" fontId="4" fillId="0" borderId="7" xfId="3" applyFont="1" applyBorder="1" applyAlignment="1">
      <alignment horizontal="center" vertical="center"/>
    </xf>
    <xf numFmtId="9" fontId="4" fillId="0" borderId="6" xfId="3" applyFont="1" applyBorder="1" applyAlignment="1">
      <alignment horizontal="center" vertical="center"/>
    </xf>
    <xf numFmtId="9" fontId="4" fillId="0" borderId="8" xfId="3" applyFont="1" applyBorder="1" applyAlignment="1">
      <alignment horizontal="center" vertical="center"/>
    </xf>
    <xf numFmtId="166" fontId="3" fillId="12" borderId="1" xfId="1" applyNumberFormat="1" applyFont="1" applyFill="1" applyBorder="1" applyAlignment="1">
      <alignment horizontal="center" vertical="center" wrapText="1"/>
    </xf>
    <xf numFmtId="166" fontId="3" fillId="7" borderId="7" xfId="1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/>
    </xf>
    <xf numFmtId="166" fontId="4" fillId="7" borderId="2" xfId="1" applyNumberFormat="1" applyFont="1" applyFill="1" applyBorder="1" applyAlignment="1">
      <alignment horizontal="center" vertical="center"/>
    </xf>
    <xf numFmtId="166" fontId="4" fillId="15" borderId="1" xfId="1" applyNumberFormat="1" applyFont="1" applyFill="1" applyBorder="1" applyAlignment="1">
      <alignment horizontal="center" vertical="center"/>
    </xf>
    <xf numFmtId="0" fontId="4" fillId="13" borderId="0" xfId="0" applyFont="1" applyFill="1" applyAlignment="1" applyProtection="1">
      <alignment horizontal="center" vertical="center"/>
      <protection locked="0"/>
    </xf>
    <xf numFmtId="165" fontId="4" fillId="13" borderId="0" xfId="1" applyFont="1" applyFill="1" applyAlignment="1" applyProtection="1">
      <alignment horizontal="center" vertical="center"/>
      <protection locked="0"/>
    </xf>
    <xf numFmtId="166" fontId="3" fillId="0" borderId="9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vertical="center"/>
    </xf>
    <xf numFmtId="166" fontId="7" fillId="16" borderId="2" xfId="1" applyNumberFormat="1" applyFont="1" applyFill="1" applyBorder="1" applyAlignment="1">
      <alignment horizontal="center" vertical="center"/>
    </xf>
    <xf numFmtId="0" fontId="3" fillId="17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18" borderId="2" xfId="0" applyFont="1" applyFill="1" applyBorder="1" applyAlignment="1">
      <alignment horizontal="center" vertical="center" wrapText="1"/>
    </xf>
    <xf numFmtId="166" fontId="4" fillId="0" borderId="2" xfId="5" applyNumberFormat="1" applyFont="1" applyFill="1" applyBorder="1" applyAlignment="1">
      <alignment horizontal="center" vertical="center"/>
    </xf>
    <xf numFmtId="166" fontId="4" fillId="0" borderId="7" xfId="5" applyNumberFormat="1" applyFont="1" applyFill="1" applyBorder="1" applyAlignment="1">
      <alignment horizontal="center" vertical="center"/>
    </xf>
    <xf numFmtId="166" fontId="4" fillId="7" borderId="7" xfId="5" applyNumberFormat="1" applyFont="1" applyFill="1" applyBorder="1" applyAlignment="1">
      <alignment horizontal="center" vertical="center"/>
    </xf>
    <xf numFmtId="166" fontId="4" fillId="0" borderId="2" xfId="86" applyNumberFormat="1" applyFont="1" applyFill="1" applyBorder="1" applyAlignment="1">
      <alignment horizontal="center" vertical="center"/>
    </xf>
    <xf numFmtId="166" fontId="4" fillId="0" borderId="7" xfId="86" applyNumberFormat="1" applyFont="1" applyFill="1" applyBorder="1" applyAlignment="1">
      <alignment horizontal="center" vertical="center"/>
    </xf>
    <xf numFmtId="166" fontId="4" fillId="0" borderId="2" xfId="88" applyNumberFormat="1" applyFont="1" applyFill="1" applyBorder="1" applyAlignment="1">
      <alignment horizontal="center" vertical="center"/>
    </xf>
    <xf numFmtId="166" fontId="4" fillId="0" borderId="7" xfId="88" applyNumberFormat="1" applyFont="1" applyFill="1" applyBorder="1" applyAlignment="1">
      <alignment horizontal="center" vertical="center"/>
    </xf>
    <xf numFmtId="166" fontId="4" fillId="0" borderId="2" xfId="90" applyNumberFormat="1" applyFont="1" applyFill="1" applyBorder="1" applyAlignment="1">
      <alignment horizontal="center" vertical="center"/>
    </xf>
    <xf numFmtId="166" fontId="4" fillId="0" borderId="7" xfId="90" applyNumberFormat="1" applyFont="1" applyFill="1" applyBorder="1" applyAlignment="1">
      <alignment horizontal="center" vertical="center"/>
    </xf>
    <xf numFmtId="166" fontId="4" fillId="0" borderId="2" xfId="92" applyNumberFormat="1" applyFont="1" applyFill="1" applyBorder="1" applyAlignment="1">
      <alignment horizontal="center" vertical="center"/>
    </xf>
    <xf numFmtId="167" fontId="4" fillId="0" borderId="2" xfId="6" applyNumberFormat="1" applyFont="1" applyFill="1" applyBorder="1" applyAlignment="1">
      <alignment horizontal="center" vertical="center"/>
    </xf>
    <xf numFmtId="166" fontId="4" fillId="0" borderId="7" xfId="92" applyNumberFormat="1" applyFont="1" applyFill="1" applyBorder="1" applyAlignment="1">
      <alignment horizontal="center" vertical="center"/>
    </xf>
    <xf numFmtId="166" fontId="4" fillId="7" borderId="2" xfId="5" applyNumberFormat="1" applyFont="1" applyFill="1" applyBorder="1" applyAlignment="1">
      <alignment horizontal="center" vertical="center"/>
    </xf>
    <xf numFmtId="166" fontId="4" fillId="13" borderId="2" xfId="5" applyNumberFormat="1" applyFont="1" applyFill="1" applyBorder="1" applyAlignment="1">
      <alignment horizontal="center" vertical="center"/>
    </xf>
    <xf numFmtId="166" fontId="4" fillId="0" borderId="2" xfId="94" applyNumberFormat="1" applyFont="1" applyFill="1" applyBorder="1" applyAlignment="1">
      <alignment horizontal="center" vertical="center"/>
    </xf>
    <xf numFmtId="166" fontId="4" fillId="0" borderId="7" xfId="94" applyNumberFormat="1" applyFont="1" applyFill="1" applyBorder="1" applyAlignment="1">
      <alignment horizontal="center" vertical="center"/>
    </xf>
    <xf numFmtId="167" fontId="4" fillId="7" borderId="2" xfId="6" applyNumberFormat="1" applyFont="1" applyFill="1" applyBorder="1" applyAlignment="1">
      <alignment horizontal="center" vertical="center"/>
    </xf>
    <xf numFmtId="166" fontId="4" fillId="3" borderId="2" xfId="1" applyNumberFormat="1" applyFont="1" applyFill="1" applyBorder="1" applyAlignment="1">
      <alignment horizontal="center" vertical="center"/>
    </xf>
    <xf numFmtId="166" fontId="4" fillId="3" borderId="0" xfId="1" applyNumberFormat="1" applyFont="1" applyFill="1"/>
    <xf numFmtId="166" fontId="4" fillId="13" borderId="0" xfId="1" applyNumberFormat="1" applyFont="1" applyFill="1" applyAlignment="1">
      <alignment vertical="center"/>
    </xf>
    <xf numFmtId="1" fontId="6" fillId="13" borderId="1" xfId="1" applyNumberFormat="1" applyFont="1" applyFill="1" applyBorder="1" applyAlignment="1">
      <alignment vertical="center" wrapText="1"/>
    </xf>
    <xf numFmtId="1" fontId="6" fillId="13" borderId="11" xfId="1" applyNumberFormat="1" applyFont="1" applyFill="1" applyBorder="1" applyAlignment="1">
      <alignment vertical="center" wrapText="1"/>
    </xf>
    <xf numFmtId="165" fontId="7" fillId="16" borderId="3" xfId="0" applyNumberFormat="1" applyFont="1" applyFill="1" applyBorder="1" applyAlignment="1">
      <alignment horizontal="center" vertical="center"/>
    </xf>
    <xf numFmtId="165" fontId="7" fillId="16" borderId="5" xfId="0" applyNumberFormat="1" applyFont="1" applyFill="1" applyBorder="1" applyAlignment="1">
      <alignment horizontal="center" vertical="center"/>
    </xf>
    <xf numFmtId="166" fontId="3" fillId="12" borderId="9" xfId="1" applyNumberFormat="1" applyFont="1" applyFill="1" applyBorder="1" applyAlignment="1">
      <alignment horizontal="center" vertical="center" wrapText="1"/>
    </xf>
    <xf numFmtId="166" fontId="3" fillId="12" borderId="1" xfId="1" applyNumberFormat="1" applyFont="1" applyFill="1" applyBorder="1" applyAlignment="1">
      <alignment horizontal="center" vertical="center" wrapText="1"/>
    </xf>
    <xf numFmtId="166" fontId="3" fillId="14" borderId="10" xfId="1" applyNumberFormat="1" applyFont="1" applyFill="1" applyBorder="1" applyAlignment="1">
      <alignment horizontal="center" vertical="center" wrapText="1"/>
    </xf>
    <xf numFmtId="166" fontId="3" fillId="14" borderId="11" xfId="1" applyNumberFormat="1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166" fontId="3" fillId="0" borderId="2" xfId="1" applyNumberFormat="1" applyFont="1" applyBorder="1" applyAlignment="1">
      <alignment horizontal="center" vertical="center"/>
    </xf>
    <xf numFmtId="166" fontId="3" fillId="0" borderId="2" xfId="1" applyNumberFormat="1" applyFont="1" applyBorder="1" applyAlignment="1"/>
    <xf numFmtId="166" fontId="3" fillId="3" borderId="2" xfId="1" applyNumberFormat="1" applyFont="1" applyFill="1" applyBorder="1" applyAlignment="1">
      <alignment horizontal="center" vertical="center"/>
    </xf>
    <xf numFmtId="166" fontId="3" fillId="3" borderId="2" xfId="1" applyNumberFormat="1" applyFont="1" applyFill="1" applyBorder="1" applyAlignment="1"/>
    <xf numFmtId="166" fontId="3" fillId="0" borderId="2" xfId="1" applyNumberFormat="1" applyFont="1" applyBorder="1" applyAlignment="1">
      <alignment horizontal="center" vertical="center" wrapText="1"/>
    </xf>
    <xf numFmtId="1" fontId="3" fillId="0" borderId="2" xfId="1" applyNumberFormat="1" applyFont="1" applyBorder="1" applyAlignment="1">
      <alignment horizontal="center" vertical="center"/>
    </xf>
    <xf numFmtId="1" fontId="3" fillId="0" borderId="2" xfId="1" applyNumberFormat="1" applyFont="1" applyBorder="1" applyAlignment="1">
      <alignment horizontal="center" vertical="center" wrapText="1"/>
    </xf>
    <xf numFmtId="1" fontId="6" fillId="10" borderId="1" xfId="1" applyNumberFormat="1" applyFont="1" applyFill="1" applyBorder="1" applyAlignment="1">
      <alignment horizontal="center" vertical="center" wrapText="1"/>
    </xf>
    <xf numFmtId="1" fontId="6" fillId="10" borderId="11" xfId="1" applyNumberFormat="1" applyFont="1" applyFill="1" applyBorder="1" applyAlignment="1">
      <alignment horizontal="center" vertical="center" wrapText="1"/>
    </xf>
    <xf numFmtId="166" fontId="3" fillId="3" borderId="9" xfId="1" applyNumberFormat="1" applyFont="1" applyFill="1" applyBorder="1" applyAlignment="1">
      <alignment horizontal="center" vertical="center"/>
    </xf>
    <xf numFmtId="166" fontId="3" fillId="3" borderId="1" xfId="1" applyNumberFormat="1" applyFont="1" applyFill="1" applyBorder="1" applyAlignment="1">
      <alignment horizontal="center" vertical="center"/>
    </xf>
  </cellXfs>
  <cellStyles count="95">
    <cellStyle name="Millares" xfId="2" builtinId="3"/>
    <cellStyle name="Millares 2" xfId="6" xr:uid="{4CDF4AF6-978D-47E0-A363-88C4445AA48C}"/>
    <cellStyle name="Moneda" xfId="1" builtinId="4"/>
    <cellStyle name="Moneda [0] 2" xfId="8" xr:uid="{547694EF-0D86-4AD1-9B07-25E39699BB6A}"/>
    <cellStyle name="Moneda 10" xfId="24" xr:uid="{3751E1C7-14B3-4358-9CB4-58A817785413}"/>
    <cellStyle name="Moneda 11" xfId="26" xr:uid="{41CBCF43-D9BA-41B4-8AF7-0A6AE4941700}"/>
    <cellStyle name="Moneda 12" xfId="28" xr:uid="{4DCBF009-4818-42FA-BDC6-B96CC336D025}"/>
    <cellStyle name="Moneda 13" xfId="30" xr:uid="{4B1832F6-4BF2-43B9-8598-E5820F216656}"/>
    <cellStyle name="Moneda 14" xfId="32" xr:uid="{E8BC5BC6-4F03-4D45-8862-BB69C47125C6}"/>
    <cellStyle name="Moneda 15" xfId="34" xr:uid="{35731BE3-D330-41ED-A2E8-A104C13C4299}"/>
    <cellStyle name="Moneda 16" xfId="36" xr:uid="{DF411932-9C4E-4AF8-AF06-317C8F0D594F}"/>
    <cellStyle name="Moneda 17" xfId="38" xr:uid="{E22F150F-E39F-4A36-912F-B8871A1042A5}"/>
    <cellStyle name="Moneda 18" xfId="40" xr:uid="{BBE77091-C61B-433F-9EF5-40F5909C7EC4}"/>
    <cellStyle name="Moneda 19" xfId="42" xr:uid="{6D75058B-2074-4622-AF4F-A310F2642F25}"/>
    <cellStyle name="Moneda 2" xfId="5" xr:uid="{27000135-39A2-4FDE-A58A-BD8E5F91B686}"/>
    <cellStyle name="Moneda 20" xfId="44" xr:uid="{F578817F-84FB-4637-A4DE-5812D0492EEC}"/>
    <cellStyle name="Moneda 21" xfId="46" xr:uid="{204E548D-0CD7-4873-83E7-30240C9CB8DA}"/>
    <cellStyle name="Moneda 22" xfId="48" xr:uid="{3D5656F1-2014-41FA-95C5-65A0CD9730E8}"/>
    <cellStyle name="Moneda 23" xfId="50" xr:uid="{8FC650AA-0DA2-4A87-9010-5469C699763E}"/>
    <cellStyle name="Moneda 24" xfId="52" xr:uid="{8B9C25A7-AB44-4A05-8D31-FE42CAE09FD2}"/>
    <cellStyle name="Moneda 25" xfId="54" xr:uid="{F92EA194-5617-419E-8BA6-5E8D8CED8AA2}"/>
    <cellStyle name="Moneda 26" xfId="56" xr:uid="{4EA9DC30-8FB5-4ACE-BC72-622F4F3F865C}"/>
    <cellStyle name="Moneda 27" xfId="58" xr:uid="{B1CF519E-E93D-4B8C-AD89-EDB0F619D142}"/>
    <cellStyle name="Moneda 28" xfId="60" xr:uid="{DA74884A-E8B2-4FDF-89F8-EBBFAB48787B}"/>
    <cellStyle name="Moneda 29" xfId="62" xr:uid="{45BF0593-A8CA-484F-B84F-9473F7BDCBA6}"/>
    <cellStyle name="Moneda 3" xfId="10" xr:uid="{D58C0B2C-4824-4756-9DEF-809EB2270FB8}"/>
    <cellStyle name="Moneda 30" xfId="64" xr:uid="{8148C535-6ABA-44DF-9855-4DA4F709E703}"/>
    <cellStyle name="Moneda 31" xfId="66" xr:uid="{B97504EF-F745-40AF-9E6D-30886334EBAF}"/>
    <cellStyle name="Moneda 32" xfId="68" xr:uid="{ACA54989-0DAC-425B-8392-BFC28AFB1E91}"/>
    <cellStyle name="Moneda 33" xfId="70" xr:uid="{0989E9D8-0D9A-4CA7-B24F-F36EC963BF5E}"/>
    <cellStyle name="Moneda 34" xfId="72" xr:uid="{CB4C0B7F-714A-421F-994A-17BDBA9069F7}"/>
    <cellStyle name="Moneda 35" xfId="74" xr:uid="{F5E8C8BA-EAD8-4764-9961-D5EDE17468C4}"/>
    <cellStyle name="Moneda 36" xfId="76" xr:uid="{C178145E-8FAE-47EB-8145-FB80224BE6E2}"/>
    <cellStyle name="Moneda 37" xfId="78" xr:uid="{6B261453-87A8-45D1-9B4C-3A69D078949F}"/>
    <cellStyle name="Moneda 38" xfId="80" xr:uid="{CCC65E79-477B-4AF6-AA00-0D3080126B3F}"/>
    <cellStyle name="Moneda 39" xfId="82" xr:uid="{70F9CFBC-4882-4652-B41D-E514865F584D}"/>
    <cellStyle name="Moneda 4" xfId="12" xr:uid="{FD5ECC9D-AC42-4BFD-B27F-D827E25AD706}"/>
    <cellStyle name="Moneda 40" xfId="84" xr:uid="{81D32B2F-874A-4845-9652-557ADE401B61}"/>
    <cellStyle name="Moneda 41" xfId="86" xr:uid="{FD8B66B6-8F2C-421D-A83D-ED803FB20BDA}"/>
    <cellStyle name="Moneda 42" xfId="88" xr:uid="{3DCA3D79-D550-4109-9268-AD6B49AE64FA}"/>
    <cellStyle name="Moneda 43" xfId="90" xr:uid="{1D9D8F2F-326F-4AE4-9459-379411EE2BFB}"/>
    <cellStyle name="Moneda 44" xfId="92" xr:uid="{0ED28777-9411-44CC-B1D6-89731CF64B50}"/>
    <cellStyle name="Moneda 45" xfId="94" xr:uid="{16DF48A9-47BF-401C-A35A-1A0BC06A772E}"/>
    <cellStyle name="Moneda 5" xfId="14" xr:uid="{4470BEFE-6F7D-4757-9431-8581A02C9046}"/>
    <cellStyle name="Moneda 6" xfId="16" xr:uid="{CF38E0AF-1A38-4B11-BCD2-823588683622}"/>
    <cellStyle name="Moneda 7" xfId="18" xr:uid="{01713C83-229C-4D32-829E-54F2B0AC4348}"/>
    <cellStyle name="Moneda 8" xfId="20" xr:uid="{14AD6277-480F-4E65-B9AF-0B34FDD3C864}"/>
    <cellStyle name="Moneda 9" xfId="22" xr:uid="{189D71E9-CCBD-4141-AB05-1218AC7448EB}"/>
    <cellStyle name="Normal" xfId="0" builtinId="0"/>
    <cellStyle name="Normal 10" xfId="23" xr:uid="{4255FB10-E957-4A85-8C40-D922CBAE8CEE}"/>
    <cellStyle name="Normal 11" xfId="25" xr:uid="{27C551F2-5D32-4F55-955D-D65F9A899AF8}"/>
    <cellStyle name="Normal 12" xfId="27" xr:uid="{E35D66DA-B22A-4D9F-AAB0-2C571DCEC5B7}"/>
    <cellStyle name="Normal 13" xfId="29" xr:uid="{144BB6D1-48E8-4FAF-846A-F3B2D8BEE13C}"/>
    <cellStyle name="Normal 14" xfId="31" xr:uid="{D5877C16-1068-4114-9699-F673A541F0D0}"/>
    <cellStyle name="Normal 15" xfId="33" xr:uid="{1D122118-16EA-4667-A329-C269F1E6FC88}"/>
    <cellStyle name="Normal 16" xfId="35" xr:uid="{95E32E48-E43D-41FC-BC60-B60020784AA9}"/>
    <cellStyle name="Normal 17" xfId="37" xr:uid="{038F0CE0-CF20-44B4-9F23-9E617D02C550}"/>
    <cellStyle name="Normal 18" xfId="39" xr:uid="{DB46572A-2FBF-4A31-A16F-43489D13F09B}"/>
    <cellStyle name="Normal 19" xfId="41" xr:uid="{10984B22-8CD8-42C2-A1E9-022401F33FC3}"/>
    <cellStyle name="Normal 2" xfId="4" xr:uid="{E5998F22-B012-4045-82A4-F0C5D2B08562}"/>
    <cellStyle name="Normal 20" xfId="43" xr:uid="{EB9119E3-E2CE-40F7-8217-EDFDEDBE45E5}"/>
    <cellStyle name="Normal 21" xfId="45" xr:uid="{EE26DD6A-5D25-4F69-ABFF-23406D84360A}"/>
    <cellStyle name="Normal 22" xfId="47" xr:uid="{0E3C143E-1D0F-4C8D-9426-CD7F0248B463}"/>
    <cellStyle name="Normal 23" xfId="49" xr:uid="{D77B250C-A72A-454B-A53F-360F34A7BCC4}"/>
    <cellStyle name="Normal 24" xfId="51" xr:uid="{885BA554-1D68-403B-B978-5B5B76A756F6}"/>
    <cellStyle name="Normal 25" xfId="53" xr:uid="{6FF9170E-9251-45E5-9E38-9D4729B8DAEB}"/>
    <cellStyle name="Normal 26" xfId="55" xr:uid="{96F15263-6AD8-4409-B517-75FE66CB9FB1}"/>
    <cellStyle name="Normal 27" xfId="57" xr:uid="{E6BD487B-F8B7-4E70-8688-8F46DAB8F8E5}"/>
    <cellStyle name="Normal 28" xfId="59" xr:uid="{AF1BAF45-8745-4B7E-97D7-633F9E54F695}"/>
    <cellStyle name="Normal 29" xfId="61" xr:uid="{38279A01-86E5-4A81-996C-893BFB63C557}"/>
    <cellStyle name="Normal 3" xfId="9" xr:uid="{41810AA7-4470-4AB7-86F4-9CA848D34596}"/>
    <cellStyle name="Normal 30" xfId="63" xr:uid="{5538172B-DB6D-4EEF-92C4-3DF442CD48FD}"/>
    <cellStyle name="Normal 31" xfId="65" xr:uid="{6892CFCA-1907-497F-B250-A5A3F6507819}"/>
    <cellStyle name="Normal 32" xfId="67" xr:uid="{BF6A5015-1B76-4E0B-9588-E3717566AEC3}"/>
    <cellStyle name="Normal 33" xfId="69" xr:uid="{FC17BC8D-DC72-4253-996A-766D27BD9390}"/>
    <cellStyle name="Normal 34" xfId="71" xr:uid="{7030FCC3-9A9C-4BE5-9CDD-0161F6B7C87D}"/>
    <cellStyle name="Normal 35" xfId="73" xr:uid="{A71513CF-13AE-4EC5-9BF5-0E9C9395B078}"/>
    <cellStyle name="Normal 36" xfId="75" xr:uid="{D0720096-F481-4603-B14D-F150B08D4BEE}"/>
    <cellStyle name="Normal 37" xfId="77" xr:uid="{B7719F6D-E824-4A7C-962E-21821E4520BE}"/>
    <cellStyle name="Normal 38" xfId="79" xr:uid="{8A36CA44-4C55-4F23-B57F-0AC3E59220F0}"/>
    <cellStyle name="Normal 39" xfId="81" xr:uid="{213491C4-6B22-44C7-8DF9-EEA954B59D80}"/>
    <cellStyle name="Normal 4" xfId="11" xr:uid="{9A21B743-841D-4648-B11C-2D66BB8CE83B}"/>
    <cellStyle name="Normal 40" xfId="83" xr:uid="{D0D3567B-E0A5-4BE9-A338-C8D1EFBE6536}"/>
    <cellStyle name="Normal 41" xfId="85" xr:uid="{ED9DF9AE-C268-451D-B064-7F206828B4A5}"/>
    <cellStyle name="Normal 42" xfId="87" xr:uid="{1C2E1C0D-F978-47C2-8A9F-3B283DE5957C}"/>
    <cellStyle name="Normal 43" xfId="89" xr:uid="{26D9AC64-250F-4CAF-92B0-F37CC5613F13}"/>
    <cellStyle name="Normal 44" xfId="91" xr:uid="{79E620AF-A475-48E8-8F52-45FDBD3A28BD}"/>
    <cellStyle name="Normal 45" xfId="93" xr:uid="{2803A0AD-4EC9-4012-8828-0356D558DB98}"/>
    <cellStyle name="Normal 5" xfId="13" xr:uid="{85EC9CF7-FE46-4E2E-B8DD-39923CD07F2D}"/>
    <cellStyle name="Normal 6" xfId="15" xr:uid="{83954EFF-53D7-4DC7-AFD2-8E398244B196}"/>
    <cellStyle name="Normal 7" xfId="17" xr:uid="{D0139C37-9EC1-46E6-AD0F-6CFD9BCD3E66}"/>
    <cellStyle name="Normal 8" xfId="19" xr:uid="{5F914CE7-CEC6-4602-8F38-04E4EFE86E89}"/>
    <cellStyle name="Normal 9" xfId="21" xr:uid="{31A42AFF-1B09-4BBF-AD65-C7217CA73CB4}"/>
    <cellStyle name="Porcentaje" xfId="3" builtinId="5"/>
    <cellStyle name="Porcentaje 2" xfId="7" xr:uid="{A087B936-C414-4E37-8B5D-200BA3CCE1DB}"/>
  </cellStyles>
  <dxfs count="0"/>
  <tableStyles count="0" defaultTableStyle="TableStyleMedium2" defaultPivotStyle="PivotStyleLight16"/>
  <colors>
    <mruColors>
      <color rgb="FFABF1F3"/>
      <color rgb="FFFFFFCC"/>
      <color rgb="FF53E3E7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637"/>
  <sheetViews>
    <sheetView tabSelected="1" view="pageBreakPreview" zoomScale="70" zoomScaleNormal="70" zoomScaleSheetLayoutView="70" workbookViewId="0">
      <pane xSplit="2" ySplit="6" topLeftCell="C562" activePane="bottomRight" state="frozen"/>
      <selection pane="bottomRight" activeCell="B4" sqref="B4:B6"/>
      <selection pane="bottomLeft" activeCell="A6" sqref="A6"/>
      <selection pane="topRight" activeCell="G1" sqref="G1"/>
    </sheetView>
  </sheetViews>
  <sheetFormatPr defaultColWidth="12.7109375" defaultRowHeight="15" customHeight="1"/>
  <cols>
    <col min="1" max="1" width="11.28515625" style="33" customWidth="1"/>
    <col min="2" max="2" width="115.28515625" style="22" customWidth="1"/>
    <col min="3" max="3" width="27.85546875" style="8" customWidth="1"/>
    <col min="4" max="5" width="30.28515625" style="8" customWidth="1"/>
    <col min="6" max="8" width="21.140625" style="8" customWidth="1"/>
    <col min="9" max="11" width="20.28515625" style="8" customWidth="1"/>
    <col min="12" max="16" width="20.28515625" style="24" customWidth="1"/>
    <col min="17" max="17" width="27.85546875" style="8" customWidth="1"/>
    <col min="18" max="19" width="30.28515625" style="8" customWidth="1"/>
    <col min="20" max="20" width="22.28515625" style="8" customWidth="1"/>
    <col min="21" max="22" width="19.7109375" style="8" customWidth="1"/>
    <col min="23" max="25" width="20.28515625" style="8" customWidth="1"/>
    <col min="26" max="30" width="20.28515625" style="24" customWidth="1"/>
    <col min="31" max="31" width="27.85546875" style="8" customWidth="1"/>
    <col min="32" max="33" width="30.28515625" style="8" customWidth="1"/>
    <col min="34" max="36" width="20" style="8" customWidth="1"/>
    <col min="37" max="39" width="20.28515625" style="30" customWidth="1"/>
    <col min="40" max="44" width="20.28515625" style="24" customWidth="1"/>
    <col min="45" max="45" width="27.85546875" style="8" customWidth="1"/>
    <col min="46" max="47" width="30.28515625" style="8" customWidth="1"/>
    <col min="48" max="50" width="20.28515625" style="29" customWidth="1"/>
    <col min="51" max="53" width="20.28515625" style="34" customWidth="1"/>
    <col min="54" max="54" width="23.85546875" style="34" customWidth="1"/>
    <col min="55" max="55" width="28.7109375" style="34" customWidth="1"/>
    <col min="56" max="56" width="27.85546875" style="8" customWidth="1"/>
    <col min="57" max="58" width="30.28515625" style="8" customWidth="1"/>
    <col min="59" max="66" width="20.28515625" style="29" customWidth="1"/>
    <col min="67" max="16384" width="12.7109375" style="24"/>
  </cols>
  <sheetData>
    <row r="1" spans="1:66" ht="15" customHeight="1">
      <c r="A1" s="106" t="s">
        <v>0</v>
      </c>
      <c r="B1" s="106"/>
      <c r="C1" s="78"/>
      <c r="D1" s="78"/>
      <c r="E1" s="78"/>
      <c r="F1" s="50"/>
      <c r="G1" s="50"/>
      <c r="H1" s="50"/>
      <c r="I1" s="50"/>
      <c r="J1" s="50"/>
      <c r="K1" s="50"/>
      <c r="L1" s="77"/>
      <c r="M1" s="77"/>
      <c r="N1" s="77"/>
      <c r="O1" s="77"/>
      <c r="P1" s="77"/>
      <c r="Q1" s="78"/>
      <c r="R1" s="78"/>
      <c r="S1" s="78"/>
      <c r="T1" s="50"/>
      <c r="U1" s="50"/>
      <c r="V1" s="50"/>
      <c r="W1" s="50"/>
      <c r="X1" s="50"/>
      <c r="Y1" s="50"/>
      <c r="Z1" s="77"/>
      <c r="AA1" s="77"/>
      <c r="AB1" s="77"/>
      <c r="AC1" s="77"/>
      <c r="AD1" s="77"/>
      <c r="AE1" s="78"/>
      <c r="AF1" s="78"/>
      <c r="AG1" s="78"/>
      <c r="AH1" s="50"/>
      <c r="AI1" s="50"/>
      <c r="AJ1" s="50"/>
      <c r="AK1" s="50"/>
      <c r="AL1" s="50"/>
      <c r="AM1" s="50"/>
      <c r="AN1" s="77"/>
      <c r="AO1" s="77"/>
      <c r="AP1" s="77"/>
      <c r="AQ1" s="77"/>
      <c r="AR1" s="77"/>
      <c r="AS1" s="78"/>
      <c r="AT1" s="78"/>
      <c r="AU1" s="78"/>
      <c r="AV1" s="50"/>
      <c r="AW1" s="50"/>
      <c r="AX1" s="50"/>
      <c r="AY1" s="77"/>
      <c r="AZ1" s="77"/>
      <c r="BA1" s="77"/>
      <c r="BB1" s="77"/>
      <c r="BC1" s="77"/>
      <c r="BD1" s="78"/>
      <c r="BE1" s="78"/>
      <c r="BF1" s="78"/>
      <c r="BG1" s="50"/>
      <c r="BH1" s="50"/>
      <c r="BI1" s="50"/>
      <c r="BJ1" s="50"/>
      <c r="BK1" s="50"/>
      <c r="BL1" s="50"/>
      <c r="BM1" s="50"/>
      <c r="BN1" s="50"/>
    </row>
    <row r="2" spans="1:66" ht="15" customHeight="1">
      <c r="A2" s="106"/>
      <c r="B2" s="106"/>
      <c r="C2" s="78"/>
      <c r="D2" s="78"/>
      <c r="E2" s="78"/>
      <c r="F2" s="50"/>
      <c r="G2" s="50"/>
      <c r="H2" s="50"/>
      <c r="I2" s="50"/>
      <c r="J2" s="50"/>
      <c r="K2" s="50"/>
      <c r="L2" s="77"/>
      <c r="M2" s="77"/>
      <c r="N2" s="77"/>
      <c r="O2" s="77"/>
      <c r="P2" s="77"/>
      <c r="Q2" s="78"/>
      <c r="R2" s="78"/>
      <c r="S2" s="78"/>
      <c r="T2" s="50"/>
      <c r="U2" s="50"/>
      <c r="V2" s="50"/>
      <c r="W2" s="50"/>
      <c r="X2" s="50"/>
      <c r="Y2" s="50"/>
      <c r="Z2" s="77"/>
      <c r="AA2" s="77"/>
      <c r="AB2" s="77"/>
      <c r="AC2" s="77"/>
      <c r="AD2" s="77"/>
      <c r="AE2" s="78"/>
      <c r="AF2" s="78"/>
      <c r="AG2" s="78"/>
      <c r="AH2" s="50"/>
      <c r="AI2" s="50"/>
      <c r="AJ2" s="50"/>
      <c r="AK2" s="50"/>
      <c r="AL2" s="50"/>
      <c r="AM2" s="50"/>
      <c r="AN2" s="77"/>
      <c r="AO2" s="77"/>
      <c r="AP2" s="77"/>
      <c r="AQ2" s="77"/>
      <c r="AR2" s="77"/>
      <c r="AS2" s="78"/>
      <c r="AT2" s="78"/>
      <c r="AU2" s="78"/>
      <c r="AV2" s="50"/>
      <c r="AW2" s="50"/>
      <c r="AX2" s="50"/>
      <c r="AY2" s="77"/>
      <c r="AZ2" s="77"/>
      <c r="BA2" s="77"/>
      <c r="BB2" s="77"/>
      <c r="BC2" s="77"/>
      <c r="BD2" s="78"/>
      <c r="BE2" s="78"/>
      <c r="BF2" s="78"/>
      <c r="BG2" s="50"/>
      <c r="BH2" s="50"/>
      <c r="BI2" s="50"/>
      <c r="BJ2" s="50"/>
      <c r="BK2" s="50"/>
      <c r="BL2" s="50"/>
      <c r="BM2" s="50"/>
      <c r="BN2" s="50"/>
    </row>
    <row r="3" spans="1:66" ht="54" customHeight="1">
      <c r="A3" s="107"/>
      <c r="B3" s="107"/>
      <c r="C3" s="79"/>
      <c r="D3" s="79"/>
      <c r="E3" s="79"/>
      <c r="F3" s="50"/>
      <c r="G3" s="50"/>
      <c r="H3" s="50"/>
      <c r="I3" s="50"/>
      <c r="J3" s="50"/>
      <c r="K3" s="50"/>
      <c r="L3" s="77"/>
      <c r="M3" s="77"/>
      <c r="N3" s="77"/>
      <c r="O3" s="77"/>
      <c r="P3" s="77"/>
      <c r="Q3" s="79"/>
      <c r="R3" s="79"/>
      <c r="S3" s="79"/>
      <c r="T3" s="50"/>
      <c r="U3" s="50"/>
      <c r="V3" s="50"/>
      <c r="W3" s="50"/>
      <c r="X3" s="50"/>
      <c r="Y3" s="50"/>
      <c r="Z3" s="77"/>
      <c r="AA3" s="77"/>
      <c r="AB3" s="77"/>
      <c r="AC3" s="77"/>
      <c r="AD3" s="77"/>
      <c r="AE3" s="79"/>
      <c r="AF3" s="79"/>
      <c r="AG3" s="79"/>
      <c r="AH3" s="50"/>
      <c r="AI3" s="50"/>
      <c r="AJ3" s="50"/>
      <c r="AK3" s="50"/>
      <c r="AL3" s="50"/>
      <c r="AM3" s="50"/>
      <c r="AN3" s="77"/>
      <c r="AO3" s="77"/>
      <c r="AP3" s="77"/>
      <c r="AQ3" s="77"/>
      <c r="AR3" s="77"/>
      <c r="AS3" s="79"/>
      <c r="AT3" s="79"/>
      <c r="AU3" s="79"/>
      <c r="AV3" s="50"/>
      <c r="AW3" s="50"/>
      <c r="AX3" s="50"/>
      <c r="AY3" s="77"/>
      <c r="AZ3" s="77"/>
      <c r="BA3" s="77"/>
      <c r="BB3" s="77"/>
      <c r="BC3" s="77"/>
      <c r="BD3" s="79"/>
      <c r="BE3" s="79"/>
      <c r="BF3" s="79"/>
      <c r="BG3" s="50"/>
      <c r="BH3" s="50"/>
      <c r="BI3" s="50"/>
      <c r="BJ3" s="50"/>
      <c r="BK3" s="50"/>
      <c r="BL3" s="50"/>
      <c r="BM3" s="50"/>
      <c r="BN3" s="50"/>
    </row>
    <row r="4" spans="1:66" s="22" customFormat="1" ht="22.5" customHeight="1">
      <c r="A4" s="104" t="s">
        <v>1</v>
      </c>
      <c r="B4" s="103" t="s">
        <v>2</v>
      </c>
      <c r="C4" s="1"/>
      <c r="D4" s="1"/>
      <c r="E4" s="1"/>
      <c r="F4" s="99" t="s">
        <v>3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</row>
    <row r="5" spans="1:66" s="22" customFormat="1" ht="43.5" customHeight="1">
      <c r="A5" s="104"/>
      <c r="B5" s="103"/>
      <c r="C5" s="1"/>
      <c r="D5" s="1"/>
      <c r="E5" s="1"/>
      <c r="F5" s="99" t="s">
        <v>4</v>
      </c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1"/>
      <c r="BA5" s="1"/>
      <c r="BB5" s="1"/>
      <c r="BC5" s="1"/>
      <c r="BD5" s="52"/>
      <c r="BE5" s="52"/>
      <c r="BF5" s="52"/>
      <c r="BG5" s="108" t="s">
        <v>5</v>
      </c>
      <c r="BH5" s="109"/>
      <c r="BI5" s="109"/>
      <c r="BJ5" s="109"/>
      <c r="BK5" s="109"/>
      <c r="BL5" s="109"/>
      <c r="BM5" s="109"/>
      <c r="BN5" s="109"/>
    </row>
    <row r="6" spans="1:66" s="22" customFormat="1" ht="126.75" customHeight="1">
      <c r="A6" s="104"/>
      <c r="B6" s="103"/>
      <c r="C6" s="92" t="s">
        <v>6</v>
      </c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4"/>
      <c r="Q6" s="96" t="s">
        <v>7</v>
      </c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8"/>
      <c r="AE6" s="86" t="s">
        <v>8</v>
      </c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8"/>
      <c r="AS6" s="84" t="s">
        <v>9</v>
      </c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2" t="s">
        <v>10</v>
      </c>
      <c r="BE6" s="83"/>
      <c r="BF6" s="83"/>
      <c r="BG6" s="83"/>
      <c r="BH6" s="83"/>
      <c r="BI6" s="83"/>
      <c r="BJ6" s="83"/>
      <c r="BK6" s="83"/>
      <c r="BL6" s="83"/>
      <c r="BM6" s="83"/>
      <c r="BN6" s="83"/>
    </row>
    <row r="7" spans="1:66" s="22" customFormat="1" ht="48" customHeight="1">
      <c r="A7" s="12"/>
      <c r="B7" s="10"/>
      <c r="C7" s="1" t="s">
        <v>11</v>
      </c>
      <c r="D7" s="1" t="s">
        <v>12</v>
      </c>
      <c r="E7" s="1" t="s">
        <v>13</v>
      </c>
      <c r="F7" s="95" t="s">
        <v>14</v>
      </c>
      <c r="G7" s="95"/>
      <c r="H7" s="95"/>
      <c r="I7" s="89" t="s">
        <v>15</v>
      </c>
      <c r="J7" s="89"/>
      <c r="K7" s="89"/>
      <c r="L7" s="21" t="s">
        <v>16</v>
      </c>
      <c r="M7" s="92"/>
      <c r="N7" s="93"/>
      <c r="O7" s="93"/>
      <c r="P7" s="94"/>
      <c r="Q7" s="1" t="s">
        <v>11</v>
      </c>
      <c r="R7" s="1" t="s">
        <v>12</v>
      </c>
      <c r="S7" s="1" t="s">
        <v>13</v>
      </c>
      <c r="T7" s="95" t="s">
        <v>14</v>
      </c>
      <c r="U7" s="95"/>
      <c r="V7" s="95"/>
      <c r="W7" s="89" t="s">
        <v>15</v>
      </c>
      <c r="X7" s="89"/>
      <c r="Y7" s="89"/>
      <c r="Z7" s="21" t="s">
        <v>16</v>
      </c>
      <c r="AA7" s="96"/>
      <c r="AB7" s="97"/>
      <c r="AC7" s="97"/>
      <c r="AD7" s="98"/>
      <c r="AE7" s="1" t="s">
        <v>11</v>
      </c>
      <c r="AF7" s="1" t="s">
        <v>12</v>
      </c>
      <c r="AG7" s="1" t="s">
        <v>13</v>
      </c>
      <c r="AH7" s="95" t="s">
        <v>14</v>
      </c>
      <c r="AI7" s="95"/>
      <c r="AJ7" s="95"/>
      <c r="AK7" s="89" t="s">
        <v>15</v>
      </c>
      <c r="AL7" s="89"/>
      <c r="AM7" s="89"/>
      <c r="AN7" s="21" t="s">
        <v>16</v>
      </c>
      <c r="AO7" s="86"/>
      <c r="AP7" s="87"/>
      <c r="AQ7" s="87"/>
      <c r="AR7" s="88"/>
      <c r="AS7" s="1" t="s">
        <v>11</v>
      </c>
      <c r="AT7" s="1" t="s">
        <v>12</v>
      </c>
      <c r="AU7" s="1" t="s">
        <v>13</v>
      </c>
      <c r="AV7" s="89" t="s">
        <v>15</v>
      </c>
      <c r="AW7" s="89"/>
      <c r="AX7" s="89"/>
      <c r="AY7" s="21" t="s">
        <v>16</v>
      </c>
      <c r="AZ7" s="90"/>
      <c r="BA7" s="91"/>
      <c r="BB7" s="91"/>
      <c r="BC7" s="91"/>
      <c r="BD7" s="1" t="s">
        <v>11</v>
      </c>
      <c r="BE7" s="1" t="s">
        <v>12</v>
      </c>
      <c r="BF7" s="1" t="s">
        <v>13</v>
      </c>
      <c r="BG7" s="89" t="s">
        <v>15</v>
      </c>
      <c r="BH7" s="89"/>
      <c r="BI7" s="89"/>
      <c r="BJ7" s="21" t="s">
        <v>16</v>
      </c>
      <c r="BK7" s="45"/>
      <c r="BL7" s="45"/>
      <c r="BM7" s="83"/>
      <c r="BN7" s="83"/>
    </row>
    <row r="8" spans="1:66" s="23" customFormat="1" ht="122.25" customHeight="1">
      <c r="A8" s="105"/>
      <c r="B8" s="105"/>
      <c r="C8" s="57" t="s">
        <v>17</v>
      </c>
      <c r="D8" s="56" t="s">
        <v>18</v>
      </c>
      <c r="E8" s="55" t="s">
        <v>19</v>
      </c>
      <c r="F8" s="46" t="s">
        <v>20</v>
      </c>
      <c r="G8" s="46" t="s">
        <v>21</v>
      </c>
      <c r="H8" s="46" t="s">
        <v>22</v>
      </c>
      <c r="I8" s="46" t="s">
        <v>23</v>
      </c>
      <c r="J8" s="46" t="s">
        <v>24</v>
      </c>
      <c r="K8" s="46" t="s">
        <v>25</v>
      </c>
      <c r="L8" s="46" t="s">
        <v>26</v>
      </c>
      <c r="M8" s="46" t="s">
        <v>27</v>
      </c>
      <c r="N8" s="46" t="s">
        <v>28</v>
      </c>
      <c r="O8" s="46" t="s">
        <v>29</v>
      </c>
      <c r="P8" s="46" t="s">
        <v>30</v>
      </c>
      <c r="Q8" s="57" t="s">
        <v>17</v>
      </c>
      <c r="R8" s="56" t="s">
        <v>18</v>
      </c>
      <c r="S8" s="55" t="s">
        <v>19</v>
      </c>
      <c r="T8" s="46" t="s">
        <v>20</v>
      </c>
      <c r="U8" s="46" t="s">
        <v>21</v>
      </c>
      <c r="V8" s="46" t="s">
        <v>22</v>
      </c>
      <c r="W8" s="46" t="s">
        <v>23</v>
      </c>
      <c r="X8" s="46" t="s">
        <v>24</v>
      </c>
      <c r="Y8" s="46" t="s">
        <v>25</v>
      </c>
      <c r="Z8" s="46" t="s">
        <v>26</v>
      </c>
      <c r="AA8" s="46" t="s">
        <v>27</v>
      </c>
      <c r="AB8" s="46" t="s">
        <v>28</v>
      </c>
      <c r="AC8" s="46" t="s">
        <v>29</v>
      </c>
      <c r="AD8" s="46" t="s">
        <v>30</v>
      </c>
      <c r="AE8" s="57" t="s">
        <v>17</v>
      </c>
      <c r="AF8" s="56" t="s">
        <v>18</v>
      </c>
      <c r="AG8" s="55" t="s">
        <v>19</v>
      </c>
      <c r="AH8" s="46" t="s">
        <v>20</v>
      </c>
      <c r="AI8" s="46" t="s">
        <v>21</v>
      </c>
      <c r="AJ8" s="46" t="s">
        <v>22</v>
      </c>
      <c r="AK8" s="46" t="s">
        <v>23</v>
      </c>
      <c r="AL8" s="46" t="s">
        <v>24</v>
      </c>
      <c r="AM8" s="46" t="s">
        <v>25</v>
      </c>
      <c r="AN8" s="46" t="s">
        <v>26</v>
      </c>
      <c r="AO8" s="46" t="s">
        <v>27</v>
      </c>
      <c r="AP8" s="46" t="s">
        <v>28</v>
      </c>
      <c r="AQ8" s="46" t="s">
        <v>29</v>
      </c>
      <c r="AR8" s="46" t="s">
        <v>30</v>
      </c>
      <c r="AS8" s="57" t="s">
        <v>17</v>
      </c>
      <c r="AT8" s="56" t="s">
        <v>18</v>
      </c>
      <c r="AU8" s="55" t="s">
        <v>19</v>
      </c>
      <c r="AV8" s="46" t="s">
        <v>23</v>
      </c>
      <c r="AW8" s="46" t="s">
        <v>24</v>
      </c>
      <c r="AX8" s="46" t="s">
        <v>25</v>
      </c>
      <c r="AY8" s="46" t="s">
        <v>26</v>
      </c>
      <c r="AZ8" s="46" t="s">
        <v>27</v>
      </c>
      <c r="BA8" s="46" t="s">
        <v>28</v>
      </c>
      <c r="BB8" s="46" t="s">
        <v>31</v>
      </c>
      <c r="BC8" s="46" t="s">
        <v>32</v>
      </c>
      <c r="BD8" s="57" t="s">
        <v>17</v>
      </c>
      <c r="BE8" s="56" t="s">
        <v>18</v>
      </c>
      <c r="BF8" s="55" t="s">
        <v>19</v>
      </c>
      <c r="BG8" s="46" t="s">
        <v>23</v>
      </c>
      <c r="BH8" s="46" t="s">
        <v>24</v>
      </c>
      <c r="BI8" s="46" t="s">
        <v>25</v>
      </c>
      <c r="BJ8" s="46" t="s">
        <v>26</v>
      </c>
      <c r="BK8" s="46" t="s">
        <v>27</v>
      </c>
      <c r="BL8" s="46" t="s">
        <v>28</v>
      </c>
      <c r="BM8" s="46" t="s">
        <v>29</v>
      </c>
      <c r="BN8" s="46" t="s">
        <v>30</v>
      </c>
    </row>
    <row r="9" spans="1:66">
      <c r="A9" s="11" t="s">
        <v>33</v>
      </c>
      <c r="B9" s="9"/>
      <c r="C9" s="19"/>
      <c r="D9" s="19"/>
      <c r="E9" s="19"/>
      <c r="F9" s="19" t="s">
        <v>34</v>
      </c>
      <c r="G9" s="19" t="s">
        <v>34</v>
      </c>
      <c r="H9" s="19" t="s">
        <v>34</v>
      </c>
      <c r="I9" s="19" t="s">
        <v>34</v>
      </c>
      <c r="J9" s="19" t="s">
        <v>34</v>
      </c>
      <c r="K9" s="19" t="s">
        <v>34</v>
      </c>
      <c r="L9" s="19" t="s">
        <v>34</v>
      </c>
      <c r="M9" s="19" t="s">
        <v>34</v>
      </c>
      <c r="N9" s="47" t="s">
        <v>34</v>
      </c>
      <c r="O9" s="19" t="s">
        <v>34</v>
      </c>
      <c r="P9" s="19" t="s">
        <v>34</v>
      </c>
      <c r="Q9" s="19"/>
      <c r="R9" s="19"/>
      <c r="S9" s="19"/>
      <c r="T9" s="19" t="s">
        <v>34</v>
      </c>
      <c r="U9" s="19" t="s">
        <v>34</v>
      </c>
      <c r="V9" s="19" t="s">
        <v>34</v>
      </c>
      <c r="W9" s="19" t="s">
        <v>34</v>
      </c>
      <c r="X9" s="19" t="s">
        <v>34</v>
      </c>
      <c r="Y9" s="19" t="s">
        <v>34</v>
      </c>
      <c r="Z9" s="19" t="s">
        <v>34</v>
      </c>
      <c r="AA9" s="19" t="s">
        <v>34</v>
      </c>
      <c r="AB9" s="47" t="s">
        <v>34</v>
      </c>
      <c r="AC9" s="19" t="s">
        <v>34</v>
      </c>
      <c r="AD9" s="19" t="s">
        <v>34</v>
      </c>
      <c r="AE9" s="19"/>
      <c r="AF9" s="19"/>
      <c r="AG9" s="19"/>
      <c r="AH9" s="19" t="s">
        <v>34</v>
      </c>
      <c r="AI9" s="19" t="s">
        <v>34</v>
      </c>
      <c r="AJ9" s="19" t="s">
        <v>34</v>
      </c>
      <c r="AK9" s="19" t="s">
        <v>34</v>
      </c>
      <c r="AL9" s="19" t="s">
        <v>34</v>
      </c>
      <c r="AM9" s="19" t="s">
        <v>34</v>
      </c>
      <c r="AN9" s="19" t="s">
        <v>34</v>
      </c>
      <c r="AO9" s="19" t="s">
        <v>34</v>
      </c>
      <c r="AP9" s="47" t="s">
        <v>34</v>
      </c>
      <c r="AQ9" s="19" t="s">
        <v>34</v>
      </c>
      <c r="AR9" s="19" t="s">
        <v>34</v>
      </c>
      <c r="AS9" s="19"/>
      <c r="AT9" s="19"/>
      <c r="AU9" s="19"/>
      <c r="AV9" s="35" t="s">
        <v>34</v>
      </c>
      <c r="AW9" s="35" t="s">
        <v>34</v>
      </c>
      <c r="AX9" s="35" t="s">
        <v>34</v>
      </c>
      <c r="AY9" s="35" t="s">
        <v>34</v>
      </c>
      <c r="AZ9" s="35" t="s">
        <v>34</v>
      </c>
      <c r="BA9" s="35" t="s">
        <v>34</v>
      </c>
      <c r="BB9" s="35" t="s">
        <v>34</v>
      </c>
      <c r="BC9" s="35" t="s">
        <v>34</v>
      </c>
      <c r="BD9" s="19"/>
      <c r="BE9" s="19"/>
      <c r="BF9" s="19"/>
      <c r="BG9" s="35" t="s">
        <v>34</v>
      </c>
      <c r="BH9" s="35" t="s">
        <v>34</v>
      </c>
      <c r="BI9" s="35" t="s">
        <v>34</v>
      </c>
      <c r="BJ9" s="35" t="s">
        <v>34</v>
      </c>
      <c r="BK9" s="35" t="s">
        <v>34</v>
      </c>
      <c r="BL9" s="35" t="s">
        <v>34</v>
      </c>
      <c r="BM9" s="35" t="s">
        <v>34</v>
      </c>
      <c r="BN9" s="35" t="s">
        <v>34</v>
      </c>
    </row>
    <row r="10" spans="1:66" ht="13.5" customHeight="1">
      <c r="A10" s="11" t="s">
        <v>35</v>
      </c>
      <c r="B10" s="9"/>
      <c r="C10" s="19"/>
      <c r="D10" s="19"/>
      <c r="E10" s="19"/>
      <c r="F10" s="19" t="s">
        <v>34</v>
      </c>
      <c r="G10" s="19" t="s">
        <v>34</v>
      </c>
      <c r="H10" s="19" t="s">
        <v>34</v>
      </c>
      <c r="I10" s="19" t="s">
        <v>34</v>
      </c>
      <c r="J10" s="19" t="s">
        <v>34</v>
      </c>
      <c r="K10" s="19" t="s">
        <v>34</v>
      </c>
      <c r="L10" s="19" t="s">
        <v>34</v>
      </c>
      <c r="M10" s="19" t="s">
        <v>34</v>
      </c>
      <c r="N10" s="47" t="s">
        <v>34</v>
      </c>
      <c r="O10" s="19" t="s">
        <v>34</v>
      </c>
      <c r="P10" s="19" t="s">
        <v>34</v>
      </c>
      <c r="Q10" s="19"/>
      <c r="R10" s="19"/>
      <c r="S10" s="19"/>
      <c r="T10" s="19" t="s">
        <v>34</v>
      </c>
      <c r="U10" s="19" t="s">
        <v>34</v>
      </c>
      <c r="V10" s="19" t="s">
        <v>34</v>
      </c>
      <c r="W10" s="19" t="s">
        <v>34</v>
      </c>
      <c r="X10" s="19" t="s">
        <v>34</v>
      </c>
      <c r="Y10" s="19" t="s">
        <v>34</v>
      </c>
      <c r="Z10" s="19" t="s">
        <v>34</v>
      </c>
      <c r="AA10" s="19" t="s">
        <v>34</v>
      </c>
      <c r="AB10" s="47" t="s">
        <v>34</v>
      </c>
      <c r="AC10" s="19" t="s">
        <v>34</v>
      </c>
      <c r="AD10" s="19" t="s">
        <v>34</v>
      </c>
      <c r="AE10" s="19"/>
      <c r="AF10" s="19"/>
      <c r="AG10" s="19"/>
      <c r="AH10" s="19" t="s">
        <v>34</v>
      </c>
      <c r="AI10" s="19" t="s">
        <v>34</v>
      </c>
      <c r="AJ10" s="19" t="s">
        <v>34</v>
      </c>
      <c r="AK10" s="19" t="s">
        <v>34</v>
      </c>
      <c r="AL10" s="19" t="s">
        <v>34</v>
      </c>
      <c r="AM10" s="19" t="s">
        <v>34</v>
      </c>
      <c r="AN10" s="19" t="s">
        <v>34</v>
      </c>
      <c r="AO10" s="19" t="s">
        <v>34</v>
      </c>
      <c r="AP10" s="19" t="s">
        <v>34</v>
      </c>
      <c r="AQ10" s="19" t="s">
        <v>34</v>
      </c>
      <c r="AR10" s="19" t="s">
        <v>34</v>
      </c>
      <c r="AS10" s="19"/>
      <c r="AT10" s="19"/>
      <c r="AU10" s="19"/>
      <c r="AV10" s="35" t="s">
        <v>34</v>
      </c>
      <c r="AW10" s="35" t="s">
        <v>34</v>
      </c>
      <c r="AX10" s="35" t="s">
        <v>34</v>
      </c>
      <c r="AY10" s="35" t="s">
        <v>34</v>
      </c>
      <c r="AZ10" s="35" t="s">
        <v>34</v>
      </c>
      <c r="BA10" s="35" t="s">
        <v>34</v>
      </c>
      <c r="BB10" s="35" t="s">
        <v>34</v>
      </c>
      <c r="BC10" s="35" t="s">
        <v>34</v>
      </c>
      <c r="BD10" s="19"/>
      <c r="BE10" s="19"/>
      <c r="BF10" s="19"/>
      <c r="BG10" s="35" t="s">
        <v>34</v>
      </c>
      <c r="BH10" s="35" t="s">
        <v>34</v>
      </c>
      <c r="BI10" s="35" t="s">
        <v>34</v>
      </c>
      <c r="BJ10" s="35" t="s">
        <v>34</v>
      </c>
      <c r="BK10" s="35" t="s">
        <v>34</v>
      </c>
      <c r="BL10" s="35" t="s">
        <v>34</v>
      </c>
      <c r="BM10" s="35" t="s">
        <v>34</v>
      </c>
      <c r="BN10" s="35" t="s">
        <v>34</v>
      </c>
    </row>
    <row r="11" spans="1:66" s="4" customFormat="1">
      <c r="A11" s="12">
        <v>1</v>
      </c>
      <c r="B11" s="13" t="s">
        <v>36</v>
      </c>
      <c r="C11" s="61">
        <v>1449000</v>
      </c>
      <c r="D11" s="70">
        <v>1400000</v>
      </c>
      <c r="E11" s="58">
        <v>1442000</v>
      </c>
      <c r="F11" s="5">
        <v>1402096.965237</v>
      </c>
      <c r="G11" s="5">
        <f>F11*10.3%</f>
        <v>144415.98741941102</v>
      </c>
      <c r="H11" s="5">
        <f>F11+G11</f>
        <v>1546512.9526564111</v>
      </c>
      <c r="I11" s="2">
        <v>1419291.5631896867</v>
      </c>
      <c r="J11" s="2">
        <f>I11*5.1%</f>
        <v>72383.869722674019</v>
      </c>
      <c r="K11" s="2">
        <f>I11+J11</f>
        <v>1491675.4329123609</v>
      </c>
      <c r="L11" s="5">
        <v>1157884.4879348692</v>
      </c>
      <c r="M11" s="5">
        <f>MIN(H11,K11,L11,C11:E11)</f>
        <v>1157884.4879348692</v>
      </c>
      <c r="N11" s="48">
        <f>AVERAGE(H11,K11,L11,C11:E11)</f>
        <v>1414512.14558394</v>
      </c>
      <c r="O11" s="5">
        <f>STDEVA(M11,N11)</f>
        <v>181463.15696367767</v>
      </c>
      <c r="P11" s="20">
        <f>O11/N11</f>
        <v>0.12828674361701287</v>
      </c>
      <c r="Q11" s="63">
        <v>1552500</v>
      </c>
      <c r="R11" s="70">
        <v>1500000</v>
      </c>
      <c r="S11" s="58">
        <v>1530000</v>
      </c>
      <c r="T11" s="5">
        <v>1472202.3575879999</v>
      </c>
      <c r="U11" s="5">
        <f>T11*10.3%</f>
        <v>151636.84283156399</v>
      </c>
      <c r="V11" s="5">
        <f>T11+U11</f>
        <v>1623839.2004195638</v>
      </c>
      <c r="W11" s="2">
        <v>1490256.3966264795</v>
      </c>
      <c r="X11" s="2">
        <f>W11*5.1%</f>
        <v>76003.076227950442</v>
      </c>
      <c r="Y11" s="2">
        <f>W11+X11</f>
        <v>1566259.4728544299</v>
      </c>
      <c r="Z11" s="5">
        <v>1215778.9205915949</v>
      </c>
      <c r="AA11" s="5">
        <f>MIN(V11,Y11,Z11,Q11:S11)</f>
        <v>1215778.9205915949</v>
      </c>
      <c r="AB11" s="48">
        <f>AVERAGE(V11,Y11,Z11,Q11:S11)</f>
        <v>1498062.9323109314</v>
      </c>
      <c r="AC11" s="5">
        <f>STDEVA(AA11,AB11)</f>
        <v>199604.93890728668</v>
      </c>
      <c r="AD11" s="20">
        <f>AC11/AB11</f>
        <v>0.13324202515269068</v>
      </c>
      <c r="AE11" s="65">
        <v>1656000</v>
      </c>
      <c r="AF11" s="70">
        <v>1600000</v>
      </c>
      <c r="AG11" s="58">
        <v>1624000</v>
      </c>
      <c r="AH11" s="5">
        <v>1545811.6840649999</v>
      </c>
      <c r="AI11" s="5">
        <f>AH11*10.3%</f>
        <v>159218.603458695</v>
      </c>
      <c r="AJ11" s="5">
        <f>AH11+AI11</f>
        <v>1705030.2875236948</v>
      </c>
      <c r="AK11" s="2">
        <v>1564768.7025999001</v>
      </c>
      <c r="AL11" s="2">
        <f>AK11*5.1%</f>
        <v>79803.203832594896</v>
      </c>
      <c r="AM11" s="2">
        <f>AK11+AL11</f>
        <v>1644571.906432495</v>
      </c>
      <c r="AN11" s="5">
        <v>1276567.4474063276</v>
      </c>
      <c r="AO11" s="5">
        <f>MIN(AJ11,AM11,AN11,AE11:AG11)</f>
        <v>1276567.4474063276</v>
      </c>
      <c r="AP11" s="48">
        <f>AVERAGE(AJ11,AM11,AN11,AE11:AG11)</f>
        <v>1584361.6068937529</v>
      </c>
      <c r="AQ11" s="5">
        <f>STDEVA(AO11,AP11)</f>
        <v>217643.33738317183</v>
      </c>
      <c r="AR11" s="20">
        <f>AQ11/AP11</f>
        <v>0.13736973708285963</v>
      </c>
      <c r="AS11" s="67">
        <v>1560000</v>
      </c>
      <c r="AT11" s="70">
        <v>1500000</v>
      </c>
      <c r="AU11" s="58">
        <v>1537500</v>
      </c>
      <c r="AV11" s="38">
        <v>1311577.6960105498</v>
      </c>
      <c r="AW11" s="38">
        <f>AV11*5.1%</f>
        <v>66890.462496538035</v>
      </c>
      <c r="AX11" s="38">
        <f>AV11+AW11</f>
        <v>1378468.1585070877</v>
      </c>
      <c r="AY11" s="36">
        <v>1458934.7047099138</v>
      </c>
      <c r="AZ11" s="5">
        <f>MIN(AX11,AY11,AS11:AU11)</f>
        <v>1378468.1585070877</v>
      </c>
      <c r="BA11" s="40">
        <f>AVERAGE(AX11,AY11,AS11:AU11)</f>
        <v>1486980.5726434004</v>
      </c>
      <c r="BB11" s="5">
        <f t="shared" ref="BB11:BB24" si="0">STDEVA(AZ11,BA11)</f>
        <v>76729.863878709657</v>
      </c>
      <c r="BC11" s="20">
        <f>BB11/BA11</f>
        <v>5.1601120613369703E-2</v>
      </c>
      <c r="BD11" s="72">
        <v>1456000</v>
      </c>
      <c r="BE11" s="70">
        <v>1400000</v>
      </c>
      <c r="BF11" s="58">
        <v>1435000</v>
      </c>
      <c r="BG11" s="38">
        <v>1249121.4012766376</v>
      </c>
      <c r="BH11" s="38">
        <f>BG11*5.1%</f>
        <v>63705.19146510851</v>
      </c>
      <c r="BI11" s="38">
        <f>BG11+BH11</f>
        <v>1312826.592741746</v>
      </c>
      <c r="BJ11" s="36">
        <v>1389461.3855218429</v>
      </c>
      <c r="BK11" s="36">
        <f>MIN(BI11,BJ11,BD11:BF11)</f>
        <v>1312826.592741746</v>
      </c>
      <c r="BL11" s="40">
        <f>AVERAGE(BI11,BJ11,BD11:BF11)</f>
        <v>1398657.5956527176</v>
      </c>
      <c r="BM11" s="5">
        <f t="shared" ref="BM11" si="1">STDEVA(BK11,BL11)</f>
        <v>60691.684194390349</v>
      </c>
      <c r="BN11" s="20">
        <f>BM11/BL11</f>
        <v>4.339281063716463E-2</v>
      </c>
    </row>
    <row r="12" spans="1:66" s="4" customFormat="1">
      <c r="A12" s="12">
        <v>2</v>
      </c>
      <c r="B12" s="13" t="s">
        <v>37</v>
      </c>
      <c r="C12" s="61">
        <v>931500</v>
      </c>
      <c r="D12" s="70">
        <v>900000</v>
      </c>
      <c r="E12" s="58">
        <v>927000</v>
      </c>
      <c r="F12" s="5">
        <v>208203.13264499998</v>
      </c>
      <c r="G12" s="5">
        <f t="shared" ref="G12:G75" si="2">F12*10.3%</f>
        <v>21444.922662434998</v>
      </c>
      <c r="H12" s="5">
        <f t="shared" ref="H12:H75" si="3">F12+G12</f>
        <v>229648.05530743499</v>
      </c>
      <c r="I12" s="2">
        <v>210756.46637336662</v>
      </c>
      <c r="J12" s="2">
        <f t="shared" ref="J12:J75" si="4">I12*5.1%</f>
        <v>10748.579785041697</v>
      </c>
      <c r="K12" s="2">
        <f t="shared" ref="K12:K75" si="5">I12+J12</f>
        <v>221505.04615840831</v>
      </c>
      <c r="L12" s="5">
        <v>224667.02542340796</v>
      </c>
      <c r="M12" s="5">
        <f t="shared" ref="M12:M75" si="6">MIN(H12,K12,L12,C12:E12)</f>
        <v>221505.04615840831</v>
      </c>
      <c r="N12" s="48">
        <f t="shared" ref="N12:N75" si="7">AVERAGE(H12,K12,L12,C12:E12)</f>
        <v>572386.68781487516</v>
      </c>
      <c r="O12" s="5">
        <f t="shared" ref="O12:O75" si="8">STDEVA(M12,N12)</f>
        <v>248110.7882091559</v>
      </c>
      <c r="P12" s="20">
        <f t="shared" ref="P12:P75" si="9">O12/N12</f>
        <v>0.43346708351365681</v>
      </c>
      <c r="Q12" s="63">
        <v>931500</v>
      </c>
      <c r="R12" s="70">
        <v>900000</v>
      </c>
      <c r="S12" s="58">
        <v>918000</v>
      </c>
      <c r="T12" s="5">
        <v>218613.04196399997</v>
      </c>
      <c r="U12" s="5">
        <f t="shared" ref="U12:U75" si="10">T12*10.3%</f>
        <v>22517.143322291999</v>
      </c>
      <c r="V12" s="5">
        <f t="shared" ref="V12:V75" si="11">T12+U12</f>
        <v>241130.18528629196</v>
      </c>
      <c r="W12" s="2">
        <v>221293.85144477332</v>
      </c>
      <c r="X12" s="2">
        <f t="shared" ref="X12:X75" si="12">W12*5.1%</f>
        <v>11285.986423683438</v>
      </c>
      <c r="Y12" s="2">
        <f t="shared" ref="Y12:Y75" si="13">W12+X12</f>
        <v>232579.83786845676</v>
      </c>
      <c r="Z12" s="5">
        <v>235899.90952168268</v>
      </c>
      <c r="AA12" s="5">
        <f t="shared" ref="AA12:AA75" si="14">MIN(V12,Y12,Z12,Q12:S12)</f>
        <v>232579.83786845676</v>
      </c>
      <c r="AB12" s="48">
        <f t="shared" ref="AB12:AB75" si="15">AVERAGE(V12,Y12,Z12,Q12:S12)</f>
        <v>576518.3221127385</v>
      </c>
      <c r="AC12" s="5">
        <f t="shared" ref="AC12:AC75" si="16">STDEVA(AA12,AB12)</f>
        <v>243201.23452015428</v>
      </c>
      <c r="AD12" s="20">
        <f t="shared" ref="AD12:AD75" si="17">AC12/AB12</f>
        <v>0.42184476224260592</v>
      </c>
      <c r="AE12" s="65">
        <v>931500</v>
      </c>
      <c r="AF12" s="70">
        <v>900000</v>
      </c>
      <c r="AG12" s="58">
        <v>913500</v>
      </c>
      <c r="AH12" s="5">
        <v>229544.28761399997</v>
      </c>
      <c r="AI12" s="5">
        <f t="shared" ref="AI12:AI69" si="18">AH12*10.3%</f>
        <v>23643.061624242</v>
      </c>
      <c r="AJ12" s="5">
        <f t="shared" ref="AJ12:AJ69" si="19">AH12+AI12</f>
        <v>253187.34923824196</v>
      </c>
      <c r="AK12" s="2">
        <v>232359.20707710664</v>
      </c>
      <c r="AL12" s="2">
        <f t="shared" ref="AL12:AL69" si="20">AK12*5.1%</f>
        <v>11850.319560932438</v>
      </c>
      <c r="AM12" s="2">
        <f t="shared" ref="AM12:AM69" si="21">AK12+AL12</f>
        <v>244209.52663803907</v>
      </c>
      <c r="AN12" s="5">
        <v>247695.61182181691</v>
      </c>
      <c r="AO12" s="5">
        <f t="shared" ref="AO12:AO69" si="22">MIN(AJ12,AM12,AN12,AE12:AG12)</f>
        <v>244209.52663803907</v>
      </c>
      <c r="AP12" s="48">
        <f t="shared" ref="AP12:AP69" si="23">AVERAGE(AJ12,AM12,AN12,AE12:AG12)</f>
        <v>581682.08128301625</v>
      </c>
      <c r="AQ12" s="5">
        <f t="shared" ref="AQ12:AQ69" si="24">STDEVA(AO12,AP12)</f>
        <v>238629.13185381104</v>
      </c>
      <c r="AR12" s="20">
        <f t="shared" ref="AR12:AR69" si="25">AQ12/AP12</f>
        <v>0.4102397848107453</v>
      </c>
      <c r="AS12" s="67">
        <v>936000</v>
      </c>
      <c r="AT12" s="70">
        <v>900000</v>
      </c>
      <c r="AU12" s="58">
        <v>922500</v>
      </c>
      <c r="AV12" s="38">
        <v>254487.9291614893</v>
      </c>
      <c r="AW12" s="38">
        <f t="shared" ref="AW12:AW75" si="26">AV12*5.1%</f>
        <v>12978.884387235954</v>
      </c>
      <c r="AX12" s="38">
        <f t="shared" ref="AX12:AX75" si="27">AV12+AW12</f>
        <v>267466.81354872527</v>
      </c>
      <c r="AY12" s="36">
        <v>283079.89142601925</v>
      </c>
      <c r="AZ12" s="5">
        <f t="shared" ref="AZ12:AZ75" si="28">MIN(AX12,AY12,AS12:AU12)</f>
        <v>267466.81354872527</v>
      </c>
      <c r="BA12" s="40">
        <f t="shared" ref="BA12:BA75" si="29">AVERAGE(AX12,AY12,AS12:AU12)</f>
        <v>661809.34099494887</v>
      </c>
      <c r="BB12" s="5">
        <f t="shared" si="0"/>
        <v>278842.27526746708</v>
      </c>
      <c r="BC12" s="20">
        <f t="shared" ref="BC12:BC75" si="30">BB12/BA12</f>
        <v>0.42133324206071504</v>
      </c>
      <c r="BD12" s="72">
        <v>936000</v>
      </c>
      <c r="BE12" s="70">
        <v>900000</v>
      </c>
      <c r="BF12" s="58">
        <v>922500</v>
      </c>
      <c r="BG12" s="38">
        <v>242369.93632937165</v>
      </c>
      <c r="BH12" s="38">
        <f t="shared" ref="BH12:BH75" si="31">BG12*5.1%</f>
        <v>12360.866752797952</v>
      </c>
      <c r="BI12" s="38">
        <f t="shared" ref="BI12:BI75" si="32">BG12+BH12</f>
        <v>254730.80308216959</v>
      </c>
      <c r="BJ12" s="36">
        <v>269600.4305080896</v>
      </c>
      <c r="BK12" s="36">
        <f t="shared" ref="BK12:BK75" si="33">MIN(BI12,BJ12,BD12:BF12)</f>
        <v>254730.80308216959</v>
      </c>
      <c r="BL12" s="40">
        <f t="shared" ref="BL12:BL75" si="34">AVERAGE(BI12,BJ12,BD12:BF12)</f>
        <v>656566.24671805184</v>
      </c>
      <c r="BM12" s="5">
        <f t="shared" ref="BM12:BM75" si="35">STDEVA(BK12,BL12)</f>
        <v>284140.56711603713</v>
      </c>
      <c r="BN12" s="20">
        <f t="shared" ref="BN12:BN75" si="36">BM12/BL12</f>
        <v>0.43276755169239628</v>
      </c>
    </row>
    <row r="13" spans="1:66" s="4" customFormat="1">
      <c r="A13" s="12">
        <v>3</v>
      </c>
      <c r="B13" s="13" t="s">
        <v>38</v>
      </c>
      <c r="C13" s="61">
        <v>931500</v>
      </c>
      <c r="D13" s="70">
        <v>900000</v>
      </c>
      <c r="E13" s="58">
        <v>927000</v>
      </c>
      <c r="F13" s="5">
        <v>624470.90251499997</v>
      </c>
      <c r="G13" s="5">
        <f t="shared" si="2"/>
        <v>64320.502959044999</v>
      </c>
      <c r="H13" s="5">
        <f t="shared" si="3"/>
        <v>688791.40547404496</v>
      </c>
      <c r="I13" s="2">
        <v>632129.16732023342</v>
      </c>
      <c r="J13" s="2">
        <f t="shared" si="4"/>
        <v>32238.587533331902</v>
      </c>
      <c r="K13" s="2">
        <f t="shared" si="5"/>
        <v>664367.75485356536</v>
      </c>
      <c r="L13" s="5">
        <v>673851.58875087078</v>
      </c>
      <c r="M13" s="5">
        <f t="shared" si="6"/>
        <v>664367.75485356536</v>
      </c>
      <c r="N13" s="48">
        <f t="shared" si="7"/>
        <v>797585.12484641338</v>
      </c>
      <c r="O13" s="5">
        <f t="shared" si="8"/>
        <v>94198.905693780122</v>
      </c>
      <c r="P13" s="20">
        <f t="shared" si="9"/>
        <v>0.11810514358817749</v>
      </c>
      <c r="Q13" s="63">
        <v>931500</v>
      </c>
      <c r="R13" s="70">
        <v>900000</v>
      </c>
      <c r="S13" s="58">
        <v>918000</v>
      </c>
      <c r="T13" s="5">
        <v>655693.70570100006</v>
      </c>
      <c r="U13" s="5">
        <f t="shared" si="10"/>
        <v>67536.451687203007</v>
      </c>
      <c r="V13" s="5">
        <f t="shared" si="11"/>
        <v>723230.15738820308</v>
      </c>
      <c r="W13" s="2">
        <v>663734.86627779331</v>
      </c>
      <c r="X13" s="2">
        <f t="shared" si="12"/>
        <v>33850.478180167454</v>
      </c>
      <c r="Y13" s="2">
        <f t="shared" si="13"/>
        <v>697585.3444579608</v>
      </c>
      <c r="Z13" s="5">
        <v>707543.35865672654</v>
      </c>
      <c r="AA13" s="5">
        <f t="shared" si="14"/>
        <v>697585.3444579608</v>
      </c>
      <c r="AB13" s="48">
        <f t="shared" si="15"/>
        <v>812976.47675048176</v>
      </c>
      <c r="AC13" s="5">
        <f t="shared" si="16"/>
        <v>81593.852132835571</v>
      </c>
      <c r="AD13" s="20">
        <f t="shared" si="17"/>
        <v>0.10036434566836588</v>
      </c>
      <c r="AE13" s="65">
        <v>931500</v>
      </c>
      <c r="AF13" s="70">
        <v>900000</v>
      </c>
      <c r="AG13" s="58">
        <v>913500</v>
      </c>
      <c r="AH13" s="5">
        <v>688478.53937399993</v>
      </c>
      <c r="AI13" s="5">
        <f t="shared" si="18"/>
        <v>70913.289555522002</v>
      </c>
      <c r="AJ13" s="5">
        <f t="shared" si="19"/>
        <v>759391.82892952196</v>
      </c>
      <c r="AK13" s="2">
        <v>696921.55894003983</v>
      </c>
      <c r="AL13" s="2">
        <f t="shared" si="20"/>
        <v>35542.999505942033</v>
      </c>
      <c r="AM13" s="2">
        <f t="shared" si="21"/>
        <v>732464.55844598182</v>
      </c>
      <c r="AN13" s="5">
        <v>742920.47259475943</v>
      </c>
      <c r="AO13" s="5">
        <f t="shared" si="22"/>
        <v>732464.55844598182</v>
      </c>
      <c r="AP13" s="48">
        <f t="shared" si="23"/>
        <v>829962.80999504391</v>
      </c>
      <c r="AQ13" s="5">
        <f t="shared" si="24"/>
        <v>68941.674824173606</v>
      </c>
      <c r="AR13" s="20">
        <f t="shared" si="25"/>
        <v>8.3065980781217519E-2</v>
      </c>
      <c r="AS13" s="67">
        <v>936000</v>
      </c>
      <c r="AT13" s="70">
        <v>900000</v>
      </c>
      <c r="AU13" s="58">
        <v>922500</v>
      </c>
      <c r="AV13" s="38">
        <v>763295.09621946234</v>
      </c>
      <c r="AW13" s="38">
        <f t="shared" si="26"/>
        <v>38928.049907192581</v>
      </c>
      <c r="AX13" s="38">
        <f t="shared" si="27"/>
        <v>802223.14612665493</v>
      </c>
      <c r="AY13" s="36">
        <v>849052.0303880719</v>
      </c>
      <c r="AZ13" s="5">
        <f t="shared" si="28"/>
        <v>802223.14612665493</v>
      </c>
      <c r="BA13" s="40">
        <f t="shared" si="29"/>
        <v>881955.03530294541</v>
      </c>
      <c r="BB13" s="5">
        <f t="shared" si="0"/>
        <v>56378.959513369286</v>
      </c>
      <c r="BC13" s="20">
        <f t="shared" si="30"/>
        <v>6.3924981724270677E-2</v>
      </c>
      <c r="BD13" s="72">
        <v>936000</v>
      </c>
      <c r="BE13" s="70">
        <v>900000</v>
      </c>
      <c r="BF13" s="58">
        <v>922500</v>
      </c>
      <c r="BG13" s="38">
        <v>726948.54241826839</v>
      </c>
      <c r="BH13" s="38">
        <f t="shared" si="31"/>
        <v>37074.375663331688</v>
      </c>
      <c r="BI13" s="38">
        <f t="shared" si="32"/>
        <v>764022.9180816001</v>
      </c>
      <c r="BJ13" s="36">
        <v>808621.90650104487</v>
      </c>
      <c r="BK13" s="36">
        <f t="shared" si="33"/>
        <v>764022.9180816001</v>
      </c>
      <c r="BL13" s="40">
        <f t="shared" si="34"/>
        <v>866228.9649165289</v>
      </c>
      <c r="BM13" s="5">
        <f t="shared" si="35"/>
        <v>72270.588795248026</v>
      </c>
      <c r="BN13" s="20">
        <f t="shared" si="36"/>
        <v>8.3431277089899808E-2</v>
      </c>
    </row>
    <row r="14" spans="1:66" s="4" customFormat="1">
      <c r="A14" s="12">
        <v>4</v>
      </c>
      <c r="B14" s="13" t="s">
        <v>39</v>
      </c>
      <c r="C14" s="61">
        <v>724500</v>
      </c>
      <c r="D14" s="70">
        <v>700000</v>
      </c>
      <c r="E14" s="58">
        <v>721000</v>
      </c>
      <c r="F14" s="5">
        <v>173386.37331</v>
      </c>
      <c r="G14" s="5">
        <f t="shared" si="2"/>
        <v>17858.79645093</v>
      </c>
      <c r="H14" s="5">
        <f t="shared" si="3"/>
        <v>191245.16976093</v>
      </c>
      <c r="I14" s="2">
        <v>175512.83020926666</v>
      </c>
      <c r="J14" s="2">
        <f t="shared" si="4"/>
        <v>8951.1543406725996</v>
      </c>
      <c r="K14" s="2">
        <f t="shared" si="5"/>
        <v>184463.98454993925</v>
      </c>
      <c r="L14" s="5">
        <v>187097.20354156892</v>
      </c>
      <c r="M14" s="5">
        <f t="shared" si="6"/>
        <v>184463.98454993925</v>
      </c>
      <c r="N14" s="48">
        <f t="shared" si="7"/>
        <v>451384.39297540643</v>
      </c>
      <c r="O14" s="5">
        <f t="shared" si="8"/>
        <v>188741.23083473076</v>
      </c>
      <c r="P14" s="20">
        <f t="shared" si="9"/>
        <v>0.41813858381455887</v>
      </c>
      <c r="Q14" s="63">
        <v>724500</v>
      </c>
      <c r="R14" s="70">
        <v>700000</v>
      </c>
      <c r="S14" s="58">
        <v>714000</v>
      </c>
      <c r="T14" s="5">
        <v>182056.186602</v>
      </c>
      <c r="U14" s="5">
        <f t="shared" si="10"/>
        <v>18751.787220006001</v>
      </c>
      <c r="V14" s="5">
        <f t="shared" si="11"/>
        <v>200807.973822006</v>
      </c>
      <c r="W14" s="2">
        <v>184288.92354758666</v>
      </c>
      <c r="X14" s="2">
        <f t="shared" si="12"/>
        <v>9398.7351009269187</v>
      </c>
      <c r="Y14" s="2">
        <f t="shared" si="13"/>
        <v>193687.65864851358</v>
      </c>
      <c r="Z14" s="5">
        <v>196452.54536849802</v>
      </c>
      <c r="AA14" s="5">
        <f t="shared" si="14"/>
        <v>193687.65864851358</v>
      </c>
      <c r="AB14" s="48">
        <f t="shared" si="15"/>
        <v>454908.02963983623</v>
      </c>
      <c r="AC14" s="5">
        <f t="shared" si="16"/>
        <v>184710.69571203011</v>
      </c>
      <c r="AD14" s="20">
        <f t="shared" si="17"/>
        <v>0.40603964686723792</v>
      </c>
      <c r="AE14" s="65">
        <v>724500</v>
      </c>
      <c r="AF14" s="70">
        <v>700000</v>
      </c>
      <c r="AG14" s="58">
        <v>710500</v>
      </c>
      <c r="AH14" s="5">
        <v>191159.29270799999</v>
      </c>
      <c r="AI14" s="5">
        <f t="shared" si="18"/>
        <v>19689.407148924001</v>
      </c>
      <c r="AJ14" s="5">
        <f t="shared" si="19"/>
        <v>210848.69985692401</v>
      </c>
      <c r="AK14" s="2">
        <v>193503.48075501333</v>
      </c>
      <c r="AL14" s="2">
        <f t="shared" si="20"/>
        <v>9868.6775185056795</v>
      </c>
      <c r="AM14" s="2">
        <f t="shared" si="21"/>
        <v>203372.15827351902</v>
      </c>
      <c r="AN14" s="5">
        <v>206275.29099528646</v>
      </c>
      <c r="AO14" s="5">
        <f t="shared" si="22"/>
        <v>203372.15827351902</v>
      </c>
      <c r="AP14" s="48">
        <f t="shared" si="23"/>
        <v>459249.35818762163</v>
      </c>
      <c r="AQ14" s="5">
        <f t="shared" si="24"/>
        <v>180932.50321028769</v>
      </c>
      <c r="AR14" s="20">
        <f t="shared" si="25"/>
        <v>0.39397442801949339</v>
      </c>
      <c r="AS14" s="67">
        <v>728000</v>
      </c>
      <c r="AT14" s="70">
        <v>700000</v>
      </c>
      <c r="AU14" s="58">
        <v>717500</v>
      </c>
      <c r="AV14" s="38">
        <v>211932.26207972466</v>
      </c>
      <c r="AW14" s="38">
        <f t="shared" si="26"/>
        <v>10808.545366065957</v>
      </c>
      <c r="AX14" s="38">
        <f t="shared" si="27"/>
        <v>222740.80744579062</v>
      </c>
      <c r="AY14" s="36">
        <v>235743.05444219761</v>
      </c>
      <c r="AZ14" s="5">
        <f t="shared" si="28"/>
        <v>222740.80744579062</v>
      </c>
      <c r="BA14" s="40">
        <f t="shared" si="29"/>
        <v>520796.77237759763</v>
      </c>
      <c r="BB14" s="5">
        <f t="shared" si="0"/>
        <v>210757.3939763805</v>
      </c>
      <c r="BC14" s="20">
        <f t="shared" si="30"/>
        <v>0.40468260395356925</v>
      </c>
      <c r="BD14" s="72">
        <v>728000</v>
      </c>
      <c r="BE14" s="70">
        <v>700000</v>
      </c>
      <c r="BF14" s="58">
        <v>717500</v>
      </c>
      <c r="BG14" s="38">
        <v>201839.7547406567</v>
      </c>
      <c r="BH14" s="38">
        <f t="shared" si="31"/>
        <v>10293.827491773491</v>
      </c>
      <c r="BI14" s="38">
        <f t="shared" si="32"/>
        <v>212133.5822324302</v>
      </c>
      <c r="BJ14" s="36">
        <v>224516.64424988269</v>
      </c>
      <c r="BK14" s="36">
        <f t="shared" si="33"/>
        <v>212133.5822324302</v>
      </c>
      <c r="BL14" s="40">
        <f t="shared" si="34"/>
        <v>516430.0452964626</v>
      </c>
      <c r="BM14" s="5">
        <f t="shared" si="35"/>
        <v>215170.09252365903</v>
      </c>
      <c r="BN14" s="20">
        <f t="shared" si="36"/>
        <v>0.41664905921602252</v>
      </c>
    </row>
    <row r="15" spans="1:66" s="4" customFormat="1">
      <c r="A15" s="12">
        <v>5</v>
      </c>
      <c r="B15" s="13" t="s">
        <v>40</v>
      </c>
      <c r="C15" s="61">
        <v>724500</v>
      </c>
      <c r="D15" s="70">
        <v>700000</v>
      </c>
      <c r="E15" s="58">
        <v>721000</v>
      </c>
      <c r="F15" s="5">
        <v>197383.67258399999</v>
      </c>
      <c r="G15" s="5">
        <f t="shared" si="2"/>
        <v>20330.518276152001</v>
      </c>
      <c r="H15" s="5">
        <f t="shared" si="3"/>
        <v>217714.19086015198</v>
      </c>
      <c r="I15" s="2">
        <v>199804.19983664001</v>
      </c>
      <c r="J15" s="2">
        <f t="shared" si="4"/>
        <v>10190.014191668639</v>
      </c>
      <c r="K15" s="2">
        <f t="shared" si="5"/>
        <v>209994.21402830863</v>
      </c>
      <c r="L15" s="5">
        <v>212991.87643845775</v>
      </c>
      <c r="M15" s="5">
        <f t="shared" si="6"/>
        <v>209994.21402830863</v>
      </c>
      <c r="N15" s="48">
        <f t="shared" si="7"/>
        <v>464366.7135544864</v>
      </c>
      <c r="O15" s="5">
        <f t="shared" si="8"/>
        <v>179868.51936233215</v>
      </c>
      <c r="P15" s="20">
        <f t="shared" si="9"/>
        <v>0.3873415430350981</v>
      </c>
      <c r="Q15" s="63">
        <v>724500</v>
      </c>
      <c r="R15" s="70">
        <v>700000</v>
      </c>
      <c r="S15" s="58">
        <v>714000</v>
      </c>
      <c r="T15" s="5">
        <v>207253.44976499997</v>
      </c>
      <c r="U15" s="5">
        <f t="shared" si="10"/>
        <v>21347.105325794997</v>
      </c>
      <c r="V15" s="5">
        <f t="shared" si="11"/>
        <v>228600.55509079498</v>
      </c>
      <c r="W15" s="2">
        <v>209795.20355523331</v>
      </c>
      <c r="X15" s="2">
        <f t="shared" si="12"/>
        <v>10699.555381316899</v>
      </c>
      <c r="Y15" s="2">
        <f t="shared" si="13"/>
        <v>220494.75893655021</v>
      </c>
      <c r="Z15" s="5">
        <v>223642.31637548938</v>
      </c>
      <c r="AA15" s="5">
        <f t="shared" si="14"/>
        <v>220494.75893655021</v>
      </c>
      <c r="AB15" s="48">
        <f t="shared" si="15"/>
        <v>468539.60506713908</v>
      </c>
      <c r="AC15" s="5">
        <f t="shared" si="16"/>
        <v>175394.19273731325</v>
      </c>
      <c r="AD15" s="20">
        <f t="shared" si="17"/>
        <v>0.37434229858152601</v>
      </c>
      <c r="AE15" s="65">
        <v>724500</v>
      </c>
      <c r="AF15" s="70">
        <v>700000</v>
      </c>
      <c r="AG15" s="58">
        <v>710500</v>
      </c>
      <c r="AH15" s="5">
        <v>217615.87493999998</v>
      </c>
      <c r="AI15" s="5">
        <f t="shared" si="18"/>
        <v>22414.435118819998</v>
      </c>
      <c r="AJ15" s="5">
        <f t="shared" si="19"/>
        <v>240030.31005881997</v>
      </c>
      <c r="AK15" s="2">
        <v>220284.44381906666</v>
      </c>
      <c r="AL15" s="2">
        <f t="shared" si="20"/>
        <v>11234.506634772399</v>
      </c>
      <c r="AM15" s="2">
        <f t="shared" si="21"/>
        <v>231518.95045383906</v>
      </c>
      <c r="AN15" s="5">
        <v>234823.87796445654</v>
      </c>
      <c r="AO15" s="5">
        <f t="shared" si="22"/>
        <v>231518.95045383906</v>
      </c>
      <c r="AP15" s="48">
        <f t="shared" si="23"/>
        <v>473562.1897461859</v>
      </c>
      <c r="AQ15" s="5">
        <f t="shared" si="24"/>
        <v>171150.41584397672</v>
      </c>
      <c r="AR15" s="20">
        <f t="shared" si="25"/>
        <v>0.36141064373341936</v>
      </c>
      <c r="AS15" s="67">
        <v>728000</v>
      </c>
      <c r="AT15" s="70">
        <v>700000</v>
      </c>
      <c r="AU15" s="58">
        <v>717500</v>
      </c>
      <c r="AV15" s="38">
        <v>241264.48408851831</v>
      </c>
      <c r="AW15" s="38">
        <f t="shared" si="26"/>
        <v>12304.488688514433</v>
      </c>
      <c r="AX15" s="38">
        <f t="shared" si="27"/>
        <v>253568.97277703273</v>
      </c>
      <c r="AY15" s="36">
        <v>268370.77965058724</v>
      </c>
      <c r="AZ15" s="5">
        <f t="shared" si="28"/>
        <v>253568.97277703273</v>
      </c>
      <c r="BA15" s="40">
        <f t="shared" si="29"/>
        <v>533487.95048552402</v>
      </c>
      <c r="BB15" s="5">
        <f t="shared" si="0"/>
        <v>197932.60732048019</v>
      </c>
      <c r="BC15" s="20">
        <f t="shared" si="30"/>
        <v>0.37101607850813306</v>
      </c>
      <c r="BD15" s="72">
        <v>728000</v>
      </c>
      <c r="BE15" s="70">
        <v>700000</v>
      </c>
      <c r="BF15" s="58">
        <v>717500</v>
      </c>
      <c r="BG15" s="38">
        <v>229774.82981213601</v>
      </c>
      <c r="BH15" s="38">
        <f t="shared" si="31"/>
        <v>11718.516320418936</v>
      </c>
      <c r="BI15" s="38">
        <f t="shared" si="32"/>
        <v>241493.34613255496</v>
      </c>
      <c r="BJ15" s="36">
        <v>255590.25172614932</v>
      </c>
      <c r="BK15" s="36">
        <f t="shared" si="33"/>
        <v>241493.34613255496</v>
      </c>
      <c r="BL15" s="40">
        <f t="shared" si="34"/>
        <v>528516.71957174083</v>
      </c>
      <c r="BM15" s="5">
        <f t="shared" si="35"/>
        <v>202956.17371788717</v>
      </c>
      <c r="BN15" s="20">
        <f t="shared" si="36"/>
        <v>0.38401088594196858</v>
      </c>
    </row>
    <row r="16" spans="1:66" s="4" customFormat="1">
      <c r="A16" s="12">
        <v>6</v>
      </c>
      <c r="B16" s="13" t="s">
        <v>41</v>
      </c>
      <c r="C16" s="61">
        <v>724500</v>
      </c>
      <c r="D16" s="70">
        <v>700000</v>
      </c>
      <c r="E16" s="58">
        <v>721000</v>
      </c>
      <c r="F16" s="5">
        <v>118872.59749199999</v>
      </c>
      <c r="G16" s="5">
        <f t="shared" si="2"/>
        <v>12243.877541676</v>
      </c>
      <c r="H16" s="5">
        <f t="shared" si="3"/>
        <v>131116.47503367599</v>
      </c>
      <c r="I16" s="2">
        <v>120330.48647031999</v>
      </c>
      <c r="J16" s="2">
        <f t="shared" si="4"/>
        <v>6136.8548099863192</v>
      </c>
      <c r="K16" s="2">
        <f t="shared" si="5"/>
        <v>126467.34128030631</v>
      </c>
      <c r="L16" s="5">
        <v>128272.65956882051</v>
      </c>
      <c r="M16" s="5">
        <f t="shared" si="6"/>
        <v>126467.34128030631</v>
      </c>
      <c r="N16" s="48">
        <f t="shared" si="7"/>
        <v>421892.74598046718</v>
      </c>
      <c r="O16" s="5">
        <f t="shared" si="8"/>
        <v>208897.30699826384</v>
      </c>
      <c r="P16" s="20">
        <f t="shared" si="9"/>
        <v>0.49514315898651495</v>
      </c>
      <c r="Q16" s="63">
        <v>724500</v>
      </c>
      <c r="R16" s="70">
        <v>700000</v>
      </c>
      <c r="S16" s="58">
        <v>714000</v>
      </c>
      <c r="T16" s="5">
        <v>124817.01876899999</v>
      </c>
      <c r="U16" s="5">
        <f t="shared" si="10"/>
        <v>12856.152933207</v>
      </c>
      <c r="V16" s="5">
        <f t="shared" si="11"/>
        <v>137673.17170220698</v>
      </c>
      <c r="W16" s="2">
        <v>126347.83498507332</v>
      </c>
      <c r="X16" s="2">
        <f t="shared" si="12"/>
        <v>6443.7395842387386</v>
      </c>
      <c r="Y16" s="2">
        <f t="shared" si="13"/>
        <v>132791.57456931207</v>
      </c>
      <c r="Z16" s="5">
        <v>134687.1711375931</v>
      </c>
      <c r="AA16" s="5">
        <f t="shared" si="14"/>
        <v>132791.57456931207</v>
      </c>
      <c r="AB16" s="48">
        <f t="shared" si="15"/>
        <v>423941.98623485205</v>
      </c>
      <c r="AC16" s="5">
        <f t="shared" si="16"/>
        <v>205874.43043395819</v>
      </c>
      <c r="AD16" s="20">
        <f t="shared" si="17"/>
        <v>0.48561934679409058</v>
      </c>
      <c r="AE16" s="65">
        <v>724500</v>
      </c>
      <c r="AF16" s="70">
        <v>700000</v>
      </c>
      <c r="AG16" s="58">
        <v>710500</v>
      </c>
      <c r="AH16" s="5">
        <v>131058.21594599998</v>
      </c>
      <c r="AI16" s="5">
        <f t="shared" si="18"/>
        <v>13498.996242437999</v>
      </c>
      <c r="AJ16" s="5">
        <f t="shared" si="19"/>
        <v>144557.21218843799</v>
      </c>
      <c r="AK16" s="2">
        <v>132665.35354715999</v>
      </c>
      <c r="AL16" s="2">
        <f t="shared" si="20"/>
        <v>6765.9330309051593</v>
      </c>
      <c r="AM16" s="2">
        <f t="shared" si="21"/>
        <v>139431.28657806516</v>
      </c>
      <c r="AN16" s="5">
        <v>141421.66487733318</v>
      </c>
      <c r="AO16" s="5">
        <f t="shared" si="22"/>
        <v>139431.28657806516</v>
      </c>
      <c r="AP16" s="48">
        <f t="shared" si="23"/>
        <v>426735.02727397275</v>
      </c>
      <c r="AQ16" s="5">
        <f t="shared" si="24"/>
        <v>203154.42330633782</v>
      </c>
      <c r="AR16" s="20">
        <f t="shared" si="25"/>
        <v>0.47606690410231656</v>
      </c>
      <c r="AS16" s="67">
        <v>728000</v>
      </c>
      <c r="AT16" s="70">
        <v>700000</v>
      </c>
      <c r="AU16" s="58">
        <v>717500</v>
      </c>
      <c r="AV16" s="38">
        <v>145300.01023283432</v>
      </c>
      <c r="AW16" s="38">
        <f t="shared" si="26"/>
        <v>7410.3005218745502</v>
      </c>
      <c r="AX16" s="38">
        <f t="shared" si="27"/>
        <v>152710.31075470886</v>
      </c>
      <c r="AY16" s="36">
        <v>161624.60536511175</v>
      </c>
      <c r="AZ16" s="5">
        <f t="shared" si="28"/>
        <v>152710.31075470886</v>
      </c>
      <c r="BA16" s="40">
        <f t="shared" si="29"/>
        <v>491966.98322396411</v>
      </c>
      <c r="BB16" s="5">
        <f t="shared" si="0"/>
        <v>239890.69366579392</v>
      </c>
      <c r="BC16" s="20">
        <f t="shared" si="30"/>
        <v>0.48761543324257101</v>
      </c>
      <c r="BD16" s="72">
        <v>728000</v>
      </c>
      <c r="BE16" s="70">
        <v>700000</v>
      </c>
      <c r="BF16" s="58">
        <v>717500</v>
      </c>
      <c r="BG16" s="38">
        <v>138380.05944086798</v>
      </c>
      <c r="BH16" s="38">
        <f t="shared" si="31"/>
        <v>7057.3830314842662</v>
      </c>
      <c r="BI16" s="38">
        <f t="shared" si="32"/>
        <v>145437.44247235224</v>
      </c>
      <c r="BJ16" s="36">
        <v>153927.1914825846</v>
      </c>
      <c r="BK16" s="36">
        <f t="shared" si="33"/>
        <v>145437.44247235224</v>
      </c>
      <c r="BL16" s="40">
        <f t="shared" si="34"/>
        <v>488972.92679098732</v>
      </c>
      <c r="BM16" s="5">
        <f t="shared" si="35"/>
        <v>242916.27053991173</v>
      </c>
      <c r="BN16" s="20">
        <f t="shared" si="36"/>
        <v>0.4967887938788621</v>
      </c>
    </row>
    <row r="17" spans="1:66" s="4" customFormat="1">
      <c r="A17" s="12">
        <v>7</v>
      </c>
      <c r="B17" s="13" t="s">
        <v>42</v>
      </c>
      <c r="C17" s="61">
        <v>1552500</v>
      </c>
      <c r="D17" s="70">
        <v>1500000</v>
      </c>
      <c r="E17" s="58">
        <v>1545000</v>
      </c>
      <c r="F17" s="5">
        <v>118872.59749199999</v>
      </c>
      <c r="G17" s="5">
        <f t="shared" si="2"/>
        <v>12243.877541676</v>
      </c>
      <c r="H17" s="5">
        <f t="shared" si="3"/>
        <v>131116.47503367599</v>
      </c>
      <c r="I17" s="2">
        <v>120330.48647031999</v>
      </c>
      <c r="J17" s="2">
        <f t="shared" si="4"/>
        <v>6136.8548099863192</v>
      </c>
      <c r="K17" s="2">
        <f t="shared" si="5"/>
        <v>126467.34128030631</v>
      </c>
      <c r="L17" s="5">
        <v>128272.65956882051</v>
      </c>
      <c r="M17" s="5">
        <f t="shared" si="6"/>
        <v>126467.34128030631</v>
      </c>
      <c r="N17" s="48">
        <f t="shared" si="7"/>
        <v>830559.41264713381</v>
      </c>
      <c r="O17" s="5">
        <f t="shared" si="8"/>
        <v>497868.27824316639</v>
      </c>
      <c r="P17" s="20">
        <f t="shared" si="9"/>
        <v>0.59943728366929905</v>
      </c>
      <c r="Q17" s="63">
        <v>1552500</v>
      </c>
      <c r="R17" s="70">
        <v>1500000</v>
      </c>
      <c r="S17" s="58">
        <v>1530000</v>
      </c>
      <c r="T17" s="5">
        <v>124817.01876899999</v>
      </c>
      <c r="U17" s="5">
        <f t="shared" si="10"/>
        <v>12856.152933207</v>
      </c>
      <c r="V17" s="5">
        <f t="shared" si="11"/>
        <v>137673.17170220698</v>
      </c>
      <c r="W17" s="2">
        <v>126347.83498507332</v>
      </c>
      <c r="X17" s="2">
        <f t="shared" si="12"/>
        <v>6443.7395842387386</v>
      </c>
      <c r="Y17" s="2">
        <f t="shared" si="13"/>
        <v>132791.57456931207</v>
      </c>
      <c r="Z17" s="5">
        <v>134687.1711375931</v>
      </c>
      <c r="AA17" s="5">
        <f t="shared" si="14"/>
        <v>132791.57456931207</v>
      </c>
      <c r="AB17" s="48">
        <f t="shared" si="15"/>
        <v>831275.31956818548</v>
      </c>
      <c r="AC17" s="5">
        <f t="shared" si="16"/>
        <v>493902.59263727861</v>
      </c>
      <c r="AD17" s="20">
        <f t="shared" si="17"/>
        <v>0.59415043489302843</v>
      </c>
      <c r="AE17" s="65">
        <v>1552500</v>
      </c>
      <c r="AF17" s="70">
        <v>1500000</v>
      </c>
      <c r="AG17" s="58">
        <v>1522500</v>
      </c>
      <c r="AH17" s="5">
        <v>131058.21594599998</v>
      </c>
      <c r="AI17" s="5">
        <f t="shared" si="18"/>
        <v>13498.996242437999</v>
      </c>
      <c r="AJ17" s="5">
        <f t="shared" si="19"/>
        <v>144557.21218843799</v>
      </c>
      <c r="AK17" s="2">
        <v>132665.35354715999</v>
      </c>
      <c r="AL17" s="2">
        <f t="shared" si="20"/>
        <v>6765.9330309051593</v>
      </c>
      <c r="AM17" s="2">
        <f t="shared" si="21"/>
        <v>139431.28657806516</v>
      </c>
      <c r="AN17" s="5">
        <v>141421.66487733318</v>
      </c>
      <c r="AO17" s="5">
        <f t="shared" si="22"/>
        <v>139431.28657806516</v>
      </c>
      <c r="AP17" s="48">
        <f t="shared" si="23"/>
        <v>833401.6939406395</v>
      </c>
      <c r="AQ17" s="5">
        <f t="shared" si="24"/>
        <v>490711.18098886713</v>
      </c>
      <c r="AR17" s="20">
        <f t="shared" si="25"/>
        <v>0.58880511589627138</v>
      </c>
      <c r="AS17" s="67">
        <v>1560000</v>
      </c>
      <c r="AT17" s="70">
        <v>1500000</v>
      </c>
      <c r="AU17" s="58">
        <v>1537500</v>
      </c>
      <c r="AV17" s="38">
        <v>145300.01023283432</v>
      </c>
      <c r="AW17" s="38">
        <f t="shared" si="26"/>
        <v>7410.3005218745502</v>
      </c>
      <c r="AX17" s="38">
        <f t="shared" si="27"/>
        <v>152710.31075470886</v>
      </c>
      <c r="AY17" s="36">
        <v>161624.60536511175</v>
      </c>
      <c r="AZ17" s="5">
        <f t="shared" si="28"/>
        <v>152710.31075470886</v>
      </c>
      <c r="BA17" s="40">
        <f t="shared" si="29"/>
        <v>982366.98322396411</v>
      </c>
      <c r="BB17" s="5">
        <f t="shared" si="0"/>
        <v>586655.85915967682</v>
      </c>
      <c r="BC17" s="20">
        <f t="shared" si="30"/>
        <v>0.59718605081206055</v>
      </c>
      <c r="BD17" s="72">
        <v>1560000</v>
      </c>
      <c r="BE17" s="70">
        <v>1500000</v>
      </c>
      <c r="BF17" s="58">
        <v>1537500</v>
      </c>
      <c r="BG17" s="38">
        <v>138380.05944086798</v>
      </c>
      <c r="BH17" s="38">
        <f t="shared" si="31"/>
        <v>7057.3830314842662</v>
      </c>
      <c r="BI17" s="38">
        <f t="shared" si="32"/>
        <v>145437.44247235224</v>
      </c>
      <c r="BJ17" s="36">
        <v>153927.1914825846</v>
      </c>
      <c r="BK17" s="36">
        <f t="shared" si="33"/>
        <v>145437.44247235224</v>
      </c>
      <c r="BL17" s="40">
        <f t="shared" si="34"/>
        <v>979372.92679098737</v>
      </c>
      <c r="BM17" s="5">
        <f t="shared" si="35"/>
        <v>589681.43603379477</v>
      </c>
      <c r="BN17" s="20">
        <f t="shared" si="36"/>
        <v>0.6021010178073275</v>
      </c>
    </row>
    <row r="18" spans="1:66" s="4" customFormat="1">
      <c r="A18" s="12">
        <v>8</v>
      </c>
      <c r="B18" s="13" t="s">
        <v>43</v>
      </c>
      <c r="C18" s="61">
        <v>380570</v>
      </c>
      <c r="D18" s="70">
        <v>367700.82582356507</v>
      </c>
      <c r="E18" s="58">
        <v>378732</v>
      </c>
      <c r="F18" s="5">
        <v>339838.08308999997</v>
      </c>
      <c r="G18" s="5">
        <f t="shared" si="2"/>
        <v>35003.322558270003</v>
      </c>
      <c r="H18" s="5">
        <f t="shared" si="3"/>
        <v>374841.40564826998</v>
      </c>
      <c r="I18" s="2">
        <v>344005.68720139994</v>
      </c>
      <c r="J18" s="2">
        <f t="shared" si="4"/>
        <v>17544.290047271395</v>
      </c>
      <c r="K18" s="2">
        <f t="shared" si="5"/>
        <v>361549.97724867135</v>
      </c>
      <c r="L18" s="5">
        <v>366711.09457375394</v>
      </c>
      <c r="M18" s="5">
        <f t="shared" si="6"/>
        <v>361549.97724867135</v>
      </c>
      <c r="N18" s="48">
        <f t="shared" si="7"/>
        <v>371684.21721571003</v>
      </c>
      <c r="O18" s="5">
        <f t="shared" si="8"/>
        <v>7165.9898028647849</v>
      </c>
      <c r="P18" s="20">
        <f t="shared" si="9"/>
        <v>1.9279779638062874E-2</v>
      </c>
      <c r="Q18" s="63">
        <v>399600</v>
      </c>
      <c r="R18" s="70">
        <v>386087.3461568905</v>
      </c>
      <c r="S18" s="58">
        <v>393809</v>
      </c>
      <c r="T18" s="5">
        <v>356831.47112400003</v>
      </c>
      <c r="U18" s="5">
        <f t="shared" si="10"/>
        <v>36753.641525772007</v>
      </c>
      <c r="V18" s="5">
        <f t="shared" si="11"/>
        <v>393585.11264977203</v>
      </c>
      <c r="W18" s="2">
        <v>361207.29437837336</v>
      </c>
      <c r="X18" s="2">
        <f t="shared" si="12"/>
        <v>18421.572013297042</v>
      </c>
      <c r="Y18" s="2">
        <f t="shared" si="13"/>
        <v>379628.86639167042</v>
      </c>
      <c r="Z18" s="5">
        <v>385048.05942922912</v>
      </c>
      <c r="AA18" s="5">
        <f t="shared" si="14"/>
        <v>379628.86639167042</v>
      </c>
      <c r="AB18" s="48">
        <f t="shared" si="15"/>
        <v>389626.39743792702</v>
      </c>
      <c r="AC18" s="5">
        <f t="shared" si="16"/>
        <v>7069.3219979310797</v>
      </c>
      <c r="AD18" s="20">
        <f t="shared" si="17"/>
        <v>1.8143847656157133E-2</v>
      </c>
      <c r="AE18" s="65" t="s">
        <v>44</v>
      </c>
      <c r="AF18" s="70" t="s">
        <v>44</v>
      </c>
      <c r="AG18" s="58" t="s">
        <v>44</v>
      </c>
      <c r="AH18" s="5" t="s">
        <v>44</v>
      </c>
      <c r="AI18" s="5" t="s">
        <v>44</v>
      </c>
      <c r="AJ18" s="5" t="s">
        <v>44</v>
      </c>
      <c r="AK18" s="5" t="s">
        <v>44</v>
      </c>
      <c r="AL18" s="5" t="s">
        <v>44</v>
      </c>
      <c r="AM18" s="5" t="s">
        <v>44</v>
      </c>
      <c r="AN18" s="5" t="s">
        <v>44</v>
      </c>
      <c r="AO18" s="5" t="s">
        <v>44</v>
      </c>
      <c r="AP18" s="5" t="s">
        <v>44</v>
      </c>
      <c r="AQ18" s="5" t="s">
        <v>44</v>
      </c>
      <c r="AR18" s="5" t="s">
        <v>44</v>
      </c>
      <c r="AS18" s="67">
        <v>467288</v>
      </c>
      <c r="AT18" s="70">
        <v>449315.43383274798</v>
      </c>
      <c r="AU18" s="58">
        <v>460548</v>
      </c>
      <c r="AV18" s="38">
        <v>415388.38853512937</v>
      </c>
      <c r="AW18" s="38">
        <f t="shared" si="26"/>
        <v>21184.807815291595</v>
      </c>
      <c r="AX18" s="38">
        <f t="shared" si="27"/>
        <v>436573.19635042094</v>
      </c>
      <c r="AY18" s="36">
        <v>462057.67131507501</v>
      </c>
      <c r="AZ18" s="5">
        <f t="shared" si="28"/>
        <v>436573.19635042094</v>
      </c>
      <c r="BA18" s="40">
        <f t="shared" si="29"/>
        <v>455156.46029964881</v>
      </c>
      <c r="BB18" s="5">
        <f t="shared" si="0"/>
        <v>13140.351955078528</v>
      </c>
      <c r="BC18" s="20">
        <f t="shared" si="30"/>
        <v>2.8869966926159143E-2</v>
      </c>
      <c r="BD18" s="72">
        <v>445035</v>
      </c>
      <c r="BE18" s="70">
        <v>427917.89366223838</v>
      </c>
      <c r="BF18" s="58">
        <v>438616</v>
      </c>
      <c r="BG18" s="38">
        <v>395606.54028160992</v>
      </c>
      <c r="BH18" s="38">
        <f t="shared" si="31"/>
        <v>20175.933554362105</v>
      </c>
      <c r="BI18" s="38">
        <f t="shared" si="32"/>
        <v>415782.47383597202</v>
      </c>
      <c r="BJ18" s="36">
        <v>440053.31348850467</v>
      </c>
      <c r="BK18" s="36">
        <f t="shared" si="33"/>
        <v>415782.47383597202</v>
      </c>
      <c r="BL18" s="40">
        <f t="shared" si="34"/>
        <v>433480.93619734299</v>
      </c>
      <c r="BM18" s="5">
        <f t="shared" si="35"/>
        <v>12514.702752300289</v>
      </c>
      <c r="BN18" s="20">
        <f t="shared" si="36"/>
        <v>2.8870249432613911E-2</v>
      </c>
    </row>
    <row r="19" spans="1:66" s="4" customFormat="1">
      <c r="A19" s="12">
        <v>9</v>
      </c>
      <c r="B19" s="13" t="s">
        <v>45</v>
      </c>
      <c r="C19" s="61">
        <v>380570</v>
      </c>
      <c r="D19" s="70">
        <v>367700.82582356507</v>
      </c>
      <c r="E19" s="58">
        <v>378732</v>
      </c>
      <c r="F19" s="5">
        <v>486732.26105999993</v>
      </c>
      <c r="G19" s="5">
        <f t="shared" si="2"/>
        <v>50133.422889179994</v>
      </c>
      <c r="H19" s="5">
        <f t="shared" si="3"/>
        <v>536865.68394917995</v>
      </c>
      <c r="I19" s="2">
        <v>492701.36407426663</v>
      </c>
      <c r="J19" s="2">
        <f t="shared" si="4"/>
        <v>25127.769567787596</v>
      </c>
      <c r="K19" s="2">
        <f t="shared" si="5"/>
        <v>517829.13364205422</v>
      </c>
      <c r="L19" s="5">
        <v>525221.13220726047</v>
      </c>
      <c r="M19" s="5">
        <f t="shared" si="6"/>
        <v>367700.82582356507</v>
      </c>
      <c r="N19" s="48">
        <f t="shared" si="7"/>
        <v>451153.12927034328</v>
      </c>
      <c r="O19" s="5">
        <f t="shared" si="8"/>
        <v>59009.689672854234</v>
      </c>
      <c r="P19" s="20">
        <f t="shared" si="9"/>
        <v>0.13079747394923646</v>
      </c>
      <c r="Q19" s="63">
        <v>399600</v>
      </c>
      <c r="R19" s="70">
        <v>386087.3461568905</v>
      </c>
      <c r="S19" s="58">
        <v>393809</v>
      </c>
      <c r="T19" s="5">
        <v>511069.86336600001</v>
      </c>
      <c r="U19" s="5">
        <f t="shared" si="10"/>
        <v>52640.195926698005</v>
      </c>
      <c r="V19" s="5">
        <f t="shared" si="11"/>
        <v>563710.05929269805</v>
      </c>
      <c r="W19" s="2">
        <v>517337.17260035995</v>
      </c>
      <c r="X19" s="2">
        <f t="shared" si="12"/>
        <v>26384.195802618357</v>
      </c>
      <c r="Y19" s="2">
        <f t="shared" si="13"/>
        <v>543721.36840297829</v>
      </c>
      <c r="Z19" s="5">
        <v>551482.97800350154</v>
      </c>
      <c r="AA19" s="5">
        <f t="shared" si="14"/>
        <v>386087.3461568905</v>
      </c>
      <c r="AB19" s="48">
        <f t="shared" si="15"/>
        <v>473068.45864267804</v>
      </c>
      <c r="AC19" s="5">
        <f t="shared" si="16"/>
        <v>61504.934473849891</v>
      </c>
      <c r="AD19" s="20">
        <f t="shared" si="17"/>
        <v>0.13001275682238267</v>
      </c>
      <c r="AE19" s="65" t="s">
        <v>44</v>
      </c>
      <c r="AF19" s="70" t="s">
        <v>44</v>
      </c>
      <c r="AG19" s="58" t="s">
        <v>44</v>
      </c>
      <c r="AH19" s="58" t="s">
        <v>44</v>
      </c>
      <c r="AI19" s="58" t="s">
        <v>44</v>
      </c>
      <c r="AJ19" s="58" t="s">
        <v>44</v>
      </c>
      <c r="AK19" s="58" t="s">
        <v>44</v>
      </c>
      <c r="AL19" s="58" t="s">
        <v>44</v>
      </c>
      <c r="AM19" s="58" t="s">
        <v>44</v>
      </c>
      <c r="AN19" s="58" t="s">
        <v>44</v>
      </c>
      <c r="AO19" s="58" t="s">
        <v>44</v>
      </c>
      <c r="AP19" s="58" t="s">
        <v>44</v>
      </c>
      <c r="AQ19" s="58" t="s">
        <v>44</v>
      </c>
      <c r="AR19" s="58" t="s">
        <v>44</v>
      </c>
      <c r="AS19" s="67">
        <v>467288</v>
      </c>
      <c r="AT19" s="70">
        <v>449315.43383274798</v>
      </c>
      <c r="AU19" s="58">
        <v>460548</v>
      </c>
      <c r="AV19" s="38">
        <v>594937.74849041388</v>
      </c>
      <c r="AW19" s="38">
        <f t="shared" si="26"/>
        <v>30341.825173011108</v>
      </c>
      <c r="AX19" s="38">
        <f t="shared" si="27"/>
        <v>625279.57366342493</v>
      </c>
      <c r="AY19" s="36">
        <v>661779.57360420178</v>
      </c>
      <c r="AZ19" s="5">
        <f t="shared" si="28"/>
        <v>449315.43383274798</v>
      </c>
      <c r="BA19" s="40">
        <f t="shared" si="29"/>
        <v>532842.11622007494</v>
      </c>
      <c r="BB19" s="5">
        <f t="shared" si="0"/>
        <v>59062.283526093859</v>
      </c>
      <c r="BC19" s="20">
        <f t="shared" si="30"/>
        <v>0.11084387237457015</v>
      </c>
      <c r="BD19" s="72">
        <v>445035</v>
      </c>
      <c r="BE19" s="70">
        <v>427917.89366223838</v>
      </c>
      <c r="BF19" s="58">
        <v>438616</v>
      </c>
      <c r="BG19" s="38">
        <v>566606.56868540659</v>
      </c>
      <c r="BH19" s="38">
        <f t="shared" si="31"/>
        <v>28896.935002955735</v>
      </c>
      <c r="BI19" s="38">
        <f t="shared" si="32"/>
        <v>595503.50368836231</v>
      </c>
      <c r="BJ19" s="36">
        <v>630265.3586487124</v>
      </c>
      <c r="BK19" s="36">
        <f t="shared" si="33"/>
        <v>427917.89366223838</v>
      </c>
      <c r="BL19" s="40">
        <f t="shared" si="34"/>
        <v>507467.55119986262</v>
      </c>
      <c r="BM19" s="5">
        <f t="shared" si="35"/>
        <v>56250.102285921654</v>
      </c>
      <c r="BN19" s="20">
        <f t="shared" si="36"/>
        <v>0.11084472722033795</v>
      </c>
    </row>
    <row r="20" spans="1:66" s="4" customFormat="1">
      <c r="A20" s="12">
        <v>10</v>
      </c>
      <c r="B20" s="13" t="s">
        <v>46</v>
      </c>
      <c r="C20" s="61">
        <v>517500</v>
      </c>
      <c r="D20" s="70">
        <v>500000</v>
      </c>
      <c r="E20" s="58">
        <v>515000</v>
      </c>
      <c r="F20" s="5">
        <v>183651.85169099999</v>
      </c>
      <c r="G20" s="5">
        <f t="shared" si="2"/>
        <v>18916.140724173001</v>
      </c>
      <c r="H20" s="5">
        <f t="shared" si="3"/>
        <v>202567.99241517298</v>
      </c>
      <c r="I20" s="2">
        <v>185904.16954652665</v>
      </c>
      <c r="J20" s="2">
        <f t="shared" si="4"/>
        <v>9481.112646872858</v>
      </c>
      <c r="K20" s="2">
        <f t="shared" si="5"/>
        <v>195385.2821933995</v>
      </c>
      <c r="L20" s="5">
        <v>198174.40244910604</v>
      </c>
      <c r="M20" s="5">
        <f t="shared" si="6"/>
        <v>195385.2821933995</v>
      </c>
      <c r="N20" s="48">
        <f t="shared" si="7"/>
        <v>354771.27950961312</v>
      </c>
      <c r="O20" s="5">
        <f t="shared" si="8"/>
        <v>112702.91952847554</v>
      </c>
      <c r="P20" s="20">
        <f t="shared" si="9"/>
        <v>0.31767768711227279</v>
      </c>
      <c r="Q20" s="63">
        <v>621000</v>
      </c>
      <c r="R20" s="70">
        <v>600000</v>
      </c>
      <c r="S20" s="58">
        <v>612000</v>
      </c>
      <c r="T20" s="5">
        <v>192834.09803700002</v>
      </c>
      <c r="U20" s="5">
        <f t="shared" si="10"/>
        <v>19861.912097811004</v>
      </c>
      <c r="V20" s="5">
        <f t="shared" si="11"/>
        <v>212696.01013481102</v>
      </c>
      <c r="W20" s="2">
        <v>195198.85921102</v>
      </c>
      <c r="X20" s="2">
        <f t="shared" si="12"/>
        <v>9955.1418197620187</v>
      </c>
      <c r="Y20" s="2">
        <f t="shared" si="13"/>
        <v>205154.001030782</v>
      </c>
      <c r="Z20" s="5">
        <v>208082.56951552496</v>
      </c>
      <c r="AA20" s="5">
        <f t="shared" si="14"/>
        <v>205154.001030782</v>
      </c>
      <c r="AB20" s="48">
        <f t="shared" si="15"/>
        <v>409822.09678018634</v>
      </c>
      <c r="AC20" s="5">
        <f t="shared" si="16"/>
        <v>144722.19839694147</v>
      </c>
      <c r="AD20" s="20">
        <f t="shared" si="17"/>
        <v>0.35313420026388959</v>
      </c>
      <c r="AE20" s="65">
        <v>621000</v>
      </c>
      <c r="AF20" s="70">
        <v>600000</v>
      </c>
      <c r="AG20" s="58">
        <v>609000</v>
      </c>
      <c r="AH20" s="5" t="s">
        <v>44</v>
      </c>
      <c r="AI20" s="5" t="s">
        <v>44</v>
      </c>
      <c r="AJ20" s="5" t="s">
        <v>44</v>
      </c>
      <c r="AK20" s="5" t="s">
        <v>44</v>
      </c>
      <c r="AL20" s="5" t="s">
        <v>44</v>
      </c>
      <c r="AM20" s="5" t="s">
        <v>44</v>
      </c>
      <c r="AN20" s="5" t="s">
        <v>44</v>
      </c>
      <c r="AO20" s="5">
        <f t="shared" si="22"/>
        <v>600000</v>
      </c>
      <c r="AP20" s="48">
        <f t="shared" si="23"/>
        <v>610000</v>
      </c>
      <c r="AQ20" s="5" t="s">
        <v>44</v>
      </c>
      <c r="AR20" s="5" t="s">
        <v>44</v>
      </c>
      <c r="AS20" s="67">
        <v>624000</v>
      </c>
      <c r="AT20" s="70">
        <v>600000</v>
      </c>
      <c r="AU20" s="58">
        <v>615000</v>
      </c>
      <c r="AV20" s="38">
        <v>224478.68809267299</v>
      </c>
      <c r="AW20" s="38">
        <f t="shared" si="26"/>
        <v>11448.413092726321</v>
      </c>
      <c r="AX20" s="38">
        <f t="shared" si="27"/>
        <v>235927.10118539931</v>
      </c>
      <c r="AY20" s="36">
        <v>249699.08341862992</v>
      </c>
      <c r="AZ20" s="5">
        <f t="shared" si="28"/>
        <v>235927.10118539931</v>
      </c>
      <c r="BA20" s="40">
        <f t="shared" si="29"/>
        <v>464925.23692080582</v>
      </c>
      <c r="BB20" s="5">
        <f t="shared" si="0"/>
        <v>161926.13465758343</v>
      </c>
      <c r="BC20" s="20">
        <f t="shared" si="30"/>
        <v>0.3482842440002144</v>
      </c>
      <c r="BD20" s="72">
        <v>624000</v>
      </c>
      <c r="BE20" s="70">
        <v>600000</v>
      </c>
      <c r="BF20" s="58">
        <v>615000</v>
      </c>
      <c r="BG20" s="38">
        <v>213789.79497850564</v>
      </c>
      <c r="BH20" s="38">
        <f t="shared" si="31"/>
        <v>10903.279543903787</v>
      </c>
      <c r="BI20" s="38">
        <f t="shared" si="32"/>
        <v>224693.07452240941</v>
      </c>
      <c r="BJ20" s="36">
        <v>237809.28293892724</v>
      </c>
      <c r="BK20" s="36">
        <f t="shared" si="33"/>
        <v>224693.07452240941</v>
      </c>
      <c r="BL20" s="40">
        <f t="shared" si="34"/>
        <v>460300.47149226733</v>
      </c>
      <c r="BM20" s="5">
        <f t="shared" si="35"/>
        <v>166599.58809509722</v>
      </c>
      <c r="BN20" s="20">
        <f t="shared" si="36"/>
        <v>0.36193660100975145</v>
      </c>
    </row>
    <row r="21" spans="1:66" s="4" customFormat="1">
      <c r="A21" s="12">
        <v>11</v>
      </c>
      <c r="B21" s="13" t="s">
        <v>47</v>
      </c>
      <c r="C21" s="61">
        <v>621000</v>
      </c>
      <c r="D21" s="70">
        <v>600000</v>
      </c>
      <c r="E21" s="58">
        <v>618000</v>
      </c>
      <c r="F21" s="5">
        <v>395323.30535400001</v>
      </c>
      <c r="G21" s="5">
        <f t="shared" si="2"/>
        <v>40718.300451462004</v>
      </c>
      <c r="H21" s="5">
        <f t="shared" si="3"/>
        <v>436041.60580546199</v>
      </c>
      <c r="I21" s="2">
        <v>400171.26485084003</v>
      </c>
      <c r="J21" s="2">
        <f t="shared" si="4"/>
        <v>20408.734507392841</v>
      </c>
      <c r="K21" s="2">
        <f t="shared" si="5"/>
        <v>420579.99935823289</v>
      </c>
      <c r="L21" s="5">
        <v>426583.76884479</v>
      </c>
      <c r="M21" s="5">
        <f t="shared" si="6"/>
        <v>420579.99935823289</v>
      </c>
      <c r="N21" s="48">
        <f t="shared" si="7"/>
        <v>520367.56233474752</v>
      </c>
      <c r="O21" s="5">
        <f t="shared" si="8"/>
        <v>70560.462458773589</v>
      </c>
      <c r="P21" s="20">
        <f t="shared" si="9"/>
        <v>0.13559734996199227</v>
      </c>
      <c r="Q21" s="63">
        <v>621000</v>
      </c>
      <c r="R21" s="70">
        <v>600000</v>
      </c>
      <c r="S21" s="58">
        <v>612000</v>
      </c>
      <c r="T21" s="5">
        <v>415089.56954699999</v>
      </c>
      <c r="U21" s="5">
        <f t="shared" si="10"/>
        <v>42754.225663341</v>
      </c>
      <c r="V21" s="5">
        <f t="shared" si="11"/>
        <v>457843.79521034099</v>
      </c>
      <c r="W21" s="2">
        <v>420180.08832561999</v>
      </c>
      <c r="X21" s="2">
        <f t="shared" si="12"/>
        <v>21429.184504606619</v>
      </c>
      <c r="Y21" s="2">
        <f t="shared" si="13"/>
        <v>441609.27283022663</v>
      </c>
      <c r="Z21" s="5">
        <v>447913.2346953759</v>
      </c>
      <c r="AA21" s="5">
        <f t="shared" si="14"/>
        <v>441609.27283022663</v>
      </c>
      <c r="AB21" s="48">
        <f t="shared" si="15"/>
        <v>530061.0504559906</v>
      </c>
      <c r="AC21" s="5">
        <f t="shared" si="16"/>
        <v>62544.851767182241</v>
      </c>
      <c r="AD21" s="20">
        <f t="shared" si="17"/>
        <v>0.1179955624231914</v>
      </c>
      <c r="AE21" s="65">
        <v>621000</v>
      </c>
      <c r="AF21" s="70">
        <v>600000</v>
      </c>
      <c r="AG21" s="58">
        <v>609000</v>
      </c>
      <c r="AH21" s="5" t="s">
        <v>44</v>
      </c>
      <c r="AI21" s="5" t="s">
        <v>44</v>
      </c>
      <c r="AJ21" s="5" t="s">
        <v>44</v>
      </c>
      <c r="AK21" s="5" t="s">
        <v>44</v>
      </c>
      <c r="AL21" s="5" t="s">
        <v>44</v>
      </c>
      <c r="AM21" s="5" t="s">
        <v>44</v>
      </c>
      <c r="AN21" s="5" t="s">
        <v>44</v>
      </c>
      <c r="AO21" s="5">
        <f t="shared" si="22"/>
        <v>600000</v>
      </c>
      <c r="AP21" s="48">
        <f t="shared" si="23"/>
        <v>610000</v>
      </c>
      <c r="AQ21" s="5" t="s">
        <v>44</v>
      </c>
      <c r="AR21" s="5" t="s">
        <v>44</v>
      </c>
      <c r="AS21" s="67">
        <v>624000</v>
      </c>
      <c r="AT21" s="70">
        <v>600000</v>
      </c>
      <c r="AU21" s="58">
        <v>615000</v>
      </c>
      <c r="AV21" s="38">
        <v>483207.10157446295</v>
      </c>
      <c r="AW21" s="38">
        <f t="shared" si="26"/>
        <v>24643.562180297609</v>
      </c>
      <c r="AX21" s="38">
        <f t="shared" si="27"/>
        <v>507850.66375476058</v>
      </c>
      <c r="AY21" s="36">
        <v>537495.88163445098</v>
      </c>
      <c r="AZ21" s="5">
        <f t="shared" si="28"/>
        <v>507850.66375476058</v>
      </c>
      <c r="BA21" s="40">
        <f t="shared" si="29"/>
        <v>576869.30907784239</v>
      </c>
      <c r="BB21" s="5">
        <f t="shared" si="0"/>
        <v>48803.552136260347</v>
      </c>
      <c r="BC21" s="20">
        <f t="shared" si="30"/>
        <v>8.4600708285686985E-2</v>
      </c>
      <c r="BD21" s="72">
        <v>624000</v>
      </c>
      <c r="BE21" s="70">
        <v>600000</v>
      </c>
      <c r="BF21" s="58">
        <v>615000</v>
      </c>
      <c r="BG21" s="38">
        <v>460196.95457846601</v>
      </c>
      <c r="BH21" s="38">
        <f t="shared" si="31"/>
        <v>23470.044683501765</v>
      </c>
      <c r="BI21" s="38">
        <f t="shared" si="32"/>
        <v>483666.99926196778</v>
      </c>
      <c r="BJ21" s="36">
        <v>511900.52261374798</v>
      </c>
      <c r="BK21" s="36">
        <f t="shared" si="33"/>
        <v>483666.99926196778</v>
      </c>
      <c r="BL21" s="40">
        <f t="shared" si="34"/>
        <v>566913.50437514321</v>
      </c>
      <c r="BM21" s="5">
        <f t="shared" si="35"/>
        <v>58864.168275606949</v>
      </c>
      <c r="BN21" s="20">
        <f t="shared" si="36"/>
        <v>0.10383271490504981</v>
      </c>
    </row>
    <row r="22" spans="1:66" s="4" customFormat="1">
      <c r="A22" s="12">
        <v>12</v>
      </c>
      <c r="B22" s="13" t="s">
        <v>48</v>
      </c>
      <c r="C22" s="61">
        <v>931500</v>
      </c>
      <c r="D22" s="70">
        <v>900000</v>
      </c>
      <c r="E22" s="58">
        <v>927000</v>
      </c>
      <c r="F22" s="5">
        <v>860417.63554499997</v>
      </c>
      <c r="G22" s="5">
        <f t="shared" si="2"/>
        <v>88623.016461135005</v>
      </c>
      <c r="H22" s="5">
        <f t="shared" si="3"/>
        <v>949040.65200613497</v>
      </c>
      <c r="I22" s="2">
        <v>870969.39150736656</v>
      </c>
      <c r="J22" s="2">
        <f t="shared" si="4"/>
        <v>44419.438966875692</v>
      </c>
      <c r="K22" s="2">
        <f t="shared" si="5"/>
        <v>915388.83047424222</v>
      </c>
      <c r="L22" s="5">
        <v>928455.98425502726</v>
      </c>
      <c r="M22" s="5">
        <f t="shared" si="6"/>
        <v>900000</v>
      </c>
      <c r="N22" s="48">
        <f t="shared" si="7"/>
        <v>925230.91112256737</v>
      </c>
      <c r="O22" s="5">
        <f t="shared" si="8"/>
        <v>17840.948350282473</v>
      </c>
      <c r="P22" s="20">
        <f t="shared" si="9"/>
        <v>1.928269811979838E-2</v>
      </c>
      <c r="Q22" s="63">
        <v>931500</v>
      </c>
      <c r="R22" s="70">
        <v>900000</v>
      </c>
      <c r="S22" s="58">
        <v>918000</v>
      </c>
      <c r="T22" s="5">
        <v>903438.27000899985</v>
      </c>
      <c r="U22" s="5">
        <f t="shared" si="10"/>
        <v>93054.141810926987</v>
      </c>
      <c r="V22" s="5">
        <f t="shared" si="11"/>
        <v>996492.41181992681</v>
      </c>
      <c r="W22" s="2">
        <v>914517.37383547332</v>
      </c>
      <c r="X22" s="2">
        <f t="shared" si="12"/>
        <v>46640.386065609135</v>
      </c>
      <c r="Y22" s="2">
        <f t="shared" si="13"/>
        <v>961157.75990108249</v>
      </c>
      <c r="Z22" s="5">
        <v>974878.26406073605</v>
      </c>
      <c r="AA22" s="5">
        <f t="shared" si="14"/>
        <v>900000</v>
      </c>
      <c r="AB22" s="48">
        <f t="shared" si="15"/>
        <v>947004.7392969575</v>
      </c>
      <c r="AC22" s="5">
        <f t="shared" si="16"/>
        <v>33237.369904784442</v>
      </c>
      <c r="AD22" s="20">
        <f t="shared" si="17"/>
        <v>3.5097363852116918E-2</v>
      </c>
      <c r="AE22" s="65" t="s">
        <v>44</v>
      </c>
      <c r="AF22" s="70" t="s">
        <v>44</v>
      </c>
      <c r="AG22" s="58" t="s">
        <v>44</v>
      </c>
      <c r="AH22" s="5" t="s">
        <v>44</v>
      </c>
      <c r="AI22" s="5" t="s">
        <v>44</v>
      </c>
      <c r="AJ22" s="5" t="s">
        <v>44</v>
      </c>
      <c r="AK22" s="5" t="s">
        <v>44</v>
      </c>
      <c r="AL22" s="5" t="s">
        <v>44</v>
      </c>
      <c r="AM22" s="5" t="s">
        <v>44</v>
      </c>
      <c r="AN22" s="5" t="s">
        <v>44</v>
      </c>
      <c r="AO22" s="5" t="s">
        <v>44</v>
      </c>
      <c r="AP22" s="5" t="s">
        <v>44</v>
      </c>
      <c r="AQ22" s="5" t="s">
        <v>44</v>
      </c>
      <c r="AR22" s="5" t="s">
        <v>44</v>
      </c>
      <c r="AS22" s="67">
        <v>1144000</v>
      </c>
      <c r="AT22" s="70">
        <v>1100000</v>
      </c>
      <c r="AU22" s="58">
        <v>1127500</v>
      </c>
      <c r="AV22" s="38">
        <v>1051694.9799107944</v>
      </c>
      <c r="AW22" s="38">
        <f t="shared" si="26"/>
        <v>53636.443975450515</v>
      </c>
      <c r="AX22" s="38">
        <f t="shared" si="27"/>
        <v>1105331.4238862449</v>
      </c>
      <c r="AY22" s="36">
        <v>1169853.9168728832</v>
      </c>
      <c r="AZ22" s="5">
        <f t="shared" si="28"/>
        <v>1100000</v>
      </c>
      <c r="BA22" s="40">
        <f t="shared" si="29"/>
        <v>1129337.0681518256</v>
      </c>
      <c r="BB22" s="5">
        <f t="shared" si="0"/>
        <v>20744.43983028776</v>
      </c>
      <c r="BC22" s="20">
        <f t="shared" si="30"/>
        <v>1.8368687626836067E-2</v>
      </c>
      <c r="BD22" s="72">
        <v>1144000</v>
      </c>
      <c r="BE22" s="70">
        <v>1100000</v>
      </c>
      <c r="BF22" s="58">
        <v>1127500</v>
      </c>
      <c r="BG22" s="38">
        <v>1001614.8002334716</v>
      </c>
      <c r="BH22" s="38">
        <f t="shared" si="31"/>
        <v>51082.354811907047</v>
      </c>
      <c r="BI22" s="38">
        <f t="shared" si="32"/>
        <v>1052697.1550453785</v>
      </c>
      <c r="BJ22" s="36">
        <v>1114147.1811060326</v>
      </c>
      <c r="BK22" s="36">
        <f t="shared" si="33"/>
        <v>1052697.1550453785</v>
      </c>
      <c r="BL22" s="40">
        <f t="shared" si="34"/>
        <v>1107668.8672302822</v>
      </c>
      <c r="BM22" s="5">
        <f t="shared" si="35"/>
        <v>38870.870459380552</v>
      </c>
      <c r="BN22" s="20">
        <f t="shared" si="36"/>
        <v>3.5092500664550476E-2</v>
      </c>
    </row>
    <row r="23" spans="1:66" s="4" customFormat="1" ht="15.75" customHeight="1">
      <c r="A23" s="12">
        <v>13</v>
      </c>
      <c r="B23" s="13" t="s">
        <v>49</v>
      </c>
      <c r="C23" s="61">
        <v>931500</v>
      </c>
      <c r="D23" s="70">
        <v>900000</v>
      </c>
      <c r="E23" s="58">
        <v>927000</v>
      </c>
      <c r="F23" s="5">
        <v>368690.63608799991</v>
      </c>
      <c r="G23" s="5">
        <f t="shared" si="2"/>
        <v>37975.135517063994</v>
      </c>
      <c r="H23" s="5">
        <f t="shared" si="3"/>
        <v>406665.77160506393</v>
      </c>
      <c r="I23" s="2">
        <v>373211.94173647993</v>
      </c>
      <c r="J23" s="2">
        <f t="shared" si="4"/>
        <v>19033.809028560474</v>
      </c>
      <c r="K23" s="2">
        <f t="shared" si="5"/>
        <v>392245.7507650404</v>
      </c>
      <c r="L23" s="5">
        <v>397845.0495269128</v>
      </c>
      <c r="M23" s="5">
        <f t="shared" si="6"/>
        <v>392245.7507650404</v>
      </c>
      <c r="N23" s="48">
        <f t="shared" si="7"/>
        <v>659209.42864950281</v>
      </c>
      <c r="O23" s="5">
        <f t="shared" si="8"/>
        <v>188771.82696260436</v>
      </c>
      <c r="P23" s="20">
        <f t="shared" si="9"/>
        <v>0.28636093289705217</v>
      </c>
      <c r="Q23" s="63">
        <v>931500</v>
      </c>
      <c r="R23" s="70">
        <v>900000</v>
      </c>
      <c r="S23" s="58">
        <v>918000</v>
      </c>
      <c r="T23" s="5">
        <v>387124.37649</v>
      </c>
      <c r="U23" s="5">
        <f t="shared" si="10"/>
        <v>39873.810778470004</v>
      </c>
      <c r="V23" s="5">
        <f t="shared" si="11"/>
        <v>426998.18726847001</v>
      </c>
      <c r="W23" s="2">
        <v>391871.76363206661</v>
      </c>
      <c r="X23" s="2">
        <f t="shared" si="12"/>
        <v>19985.459945235394</v>
      </c>
      <c r="Y23" s="2">
        <f t="shared" si="13"/>
        <v>411857.22357730201</v>
      </c>
      <c r="Z23" s="5">
        <v>417736.47564707388</v>
      </c>
      <c r="AA23" s="5">
        <f t="shared" si="14"/>
        <v>411857.22357730201</v>
      </c>
      <c r="AB23" s="48">
        <f t="shared" si="15"/>
        <v>667681.98108214093</v>
      </c>
      <c r="AC23" s="5">
        <f t="shared" si="16"/>
        <v>180895.4208270761</v>
      </c>
      <c r="AD23" s="20">
        <f t="shared" si="17"/>
        <v>0.27093051175934252</v>
      </c>
      <c r="AE23" s="65" t="s">
        <v>44</v>
      </c>
      <c r="AF23" s="70" t="s">
        <v>44</v>
      </c>
      <c r="AG23" s="58" t="s">
        <v>44</v>
      </c>
      <c r="AH23" s="5" t="s">
        <v>44</v>
      </c>
      <c r="AI23" s="5" t="s">
        <v>44</v>
      </c>
      <c r="AJ23" s="5" t="s">
        <v>44</v>
      </c>
      <c r="AK23" s="5" t="s">
        <v>44</v>
      </c>
      <c r="AL23" s="5" t="s">
        <v>44</v>
      </c>
      <c r="AM23" s="5" t="s">
        <v>44</v>
      </c>
      <c r="AN23" s="5" t="s">
        <v>44</v>
      </c>
      <c r="AO23" s="5" t="s">
        <v>44</v>
      </c>
      <c r="AP23" s="5" t="s">
        <v>44</v>
      </c>
      <c r="AQ23" s="5" t="s">
        <v>44</v>
      </c>
      <c r="AR23" s="5" t="s">
        <v>44</v>
      </c>
      <c r="AS23" s="67">
        <v>1144000</v>
      </c>
      <c r="AT23" s="70">
        <v>1100000</v>
      </c>
      <c r="AU23" s="58">
        <v>1127500</v>
      </c>
      <c r="AV23" s="38">
        <v>450652.5281768766</v>
      </c>
      <c r="AW23" s="38">
        <f t="shared" si="26"/>
        <v>22983.278937020707</v>
      </c>
      <c r="AX23" s="38">
        <f t="shared" si="27"/>
        <v>473635.80711389729</v>
      </c>
      <c r="AY23" s="36">
        <v>501283.7707764887</v>
      </c>
      <c r="AZ23" s="5">
        <f t="shared" si="28"/>
        <v>473635.80711389729</v>
      </c>
      <c r="BA23" s="40">
        <f t="shared" si="29"/>
        <v>869283.9155780772</v>
      </c>
      <c r="BB23" s="5">
        <f t="shared" si="0"/>
        <v>279765.46045865183</v>
      </c>
      <c r="BC23" s="20">
        <f t="shared" si="30"/>
        <v>0.32183439201518727</v>
      </c>
      <c r="BD23" s="72">
        <v>1144000</v>
      </c>
      <c r="BE23" s="70">
        <v>1100000</v>
      </c>
      <c r="BF23" s="58">
        <v>1127500</v>
      </c>
      <c r="BG23" s="38">
        <v>429193.73299695191</v>
      </c>
      <c r="BH23" s="38">
        <f t="shared" si="31"/>
        <v>21888.880382844545</v>
      </c>
      <c r="BI23" s="38">
        <f t="shared" si="32"/>
        <v>451082.61337979644</v>
      </c>
      <c r="BJ23" s="36">
        <v>477414.05943229538</v>
      </c>
      <c r="BK23" s="36">
        <f t="shared" si="33"/>
        <v>451082.61337979644</v>
      </c>
      <c r="BL23" s="40">
        <f t="shared" si="34"/>
        <v>859999.3345624184</v>
      </c>
      <c r="BM23" s="5">
        <f t="shared" si="35"/>
        <v>289147.78648880083</v>
      </c>
      <c r="BN23" s="20">
        <f t="shared" si="36"/>
        <v>0.33621861653639989</v>
      </c>
    </row>
    <row r="24" spans="1:66" s="4" customFormat="1" ht="15.75" customHeight="1">
      <c r="A24" s="12">
        <v>14</v>
      </c>
      <c r="B24" s="14" t="s">
        <v>50</v>
      </c>
      <c r="C24" s="61">
        <v>1449000</v>
      </c>
      <c r="D24" s="70">
        <v>1400000</v>
      </c>
      <c r="E24" s="58">
        <v>1442000</v>
      </c>
      <c r="F24" s="5">
        <v>1327230.2981969998</v>
      </c>
      <c r="G24" s="5">
        <f t="shared" si="2"/>
        <v>136704.720714291</v>
      </c>
      <c r="H24" s="5">
        <f t="shared" si="3"/>
        <v>1463935.0189112909</v>
      </c>
      <c r="I24" s="2">
        <v>1343506.5121379532</v>
      </c>
      <c r="J24" s="2">
        <f t="shared" si="4"/>
        <v>68518.832119035607</v>
      </c>
      <c r="K24" s="2">
        <f t="shared" si="5"/>
        <v>1412025.3442569887</v>
      </c>
      <c r="L24" s="5">
        <v>1432181.9724585945</v>
      </c>
      <c r="M24" s="5">
        <f t="shared" si="6"/>
        <v>1400000</v>
      </c>
      <c r="N24" s="48">
        <f t="shared" si="7"/>
        <v>1433190.3892711457</v>
      </c>
      <c r="O24" s="5">
        <f t="shared" si="8"/>
        <v>23469.149323848345</v>
      </c>
      <c r="P24" s="20">
        <f t="shared" si="9"/>
        <v>1.6375458208161491E-2</v>
      </c>
      <c r="Q24" s="63">
        <v>1449000</v>
      </c>
      <c r="R24" s="70">
        <v>1400000</v>
      </c>
      <c r="S24" s="58">
        <v>1428000</v>
      </c>
      <c r="T24" s="5">
        <v>1340502.1164449998</v>
      </c>
      <c r="U24" s="5">
        <f t="shared" si="10"/>
        <v>138071.71799383499</v>
      </c>
      <c r="V24" s="5">
        <f t="shared" si="11"/>
        <v>1478573.8344388348</v>
      </c>
      <c r="W24" s="2">
        <v>1356941.2625213664</v>
      </c>
      <c r="X24" s="2">
        <f t="shared" si="12"/>
        <v>69204.004388589674</v>
      </c>
      <c r="Y24" s="2">
        <f t="shared" si="13"/>
        <v>1426145.266909956</v>
      </c>
      <c r="Z24" s="5">
        <v>1446503.4566715644</v>
      </c>
      <c r="AA24" s="5">
        <f t="shared" si="14"/>
        <v>1400000</v>
      </c>
      <c r="AB24" s="48">
        <f t="shared" si="15"/>
        <v>1438037.0930033925</v>
      </c>
      <c r="AC24" s="5">
        <f t="shared" si="16"/>
        <v>26896.286399322184</v>
      </c>
      <c r="AD24" s="20">
        <f t="shared" si="17"/>
        <v>1.8703471927242376E-2</v>
      </c>
      <c r="AE24" s="65">
        <v>1449000</v>
      </c>
      <c r="AF24" s="70">
        <v>1400000</v>
      </c>
      <c r="AG24" s="58">
        <v>1421000</v>
      </c>
      <c r="AH24" s="5">
        <v>1353907.4838479999</v>
      </c>
      <c r="AI24" s="5">
        <f t="shared" si="18"/>
        <v>139452.470836344</v>
      </c>
      <c r="AJ24" s="5">
        <f t="shared" si="19"/>
        <v>1493359.9546843439</v>
      </c>
      <c r="AK24" s="2">
        <v>1370511.0730927465</v>
      </c>
      <c r="AL24" s="2">
        <f t="shared" si="20"/>
        <v>69896.064727730074</v>
      </c>
      <c r="AM24" s="2">
        <f t="shared" si="21"/>
        <v>1440407.1378204767</v>
      </c>
      <c r="AN24" s="5">
        <v>1460968.915450087</v>
      </c>
      <c r="AO24" s="5">
        <f t="shared" si="22"/>
        <v>1400000</v>
      </c>
      <c r="AP24" s="48">
        <f t="shared" si="23"/>
        <v>1444122.6679924845</v>
      </c>
      <c r="AQ24" s="5">
        <f t="shared" si="24"/>
        <v>31199.437741528436</v>
      </c>
      <c r="AR24" s="20">
        <f t="shared" si="25"/>
        <v>2.1604423525114838E-2</v>
      </c>
      <c r="AS24" s="67">
        <v>1664000</v>
      </c>
      <c r="AT24" s="70">
        <v>1600000</v>
      </c>
      <c r="AU24" s="58">
        <v>1640000</v>
      </c>
      <c r="AV24" s="38">
        <v>1560482.4518995716</v>
      </c>
      <c r="AW24" s="38">
        <f t="shared" si="26"/>
        <v>79584.605046878147</v>
      </c>
      <c r="AX24" s="38">
        <f t="shared" si="27"/>
        <v>1640067.0569464497</v>
      </c>
      <c r="AY24" s="36">
        <v>1735804.1480058772</v>
      </c>
      <c r="AZ24" s="5">
        <f t="shared" si="28"/>
        <v>1600000</v>
      </c>
      <c r="BA24" s="40">
        <f t="shared" si="29"/>
        <v>1655974.2409904653</v>
      </c>
      <c r="BB24" s="5">
        <f t="shared" si="0"/>
        <v>39579.765376128009</v>
      </c>
      <c r="BC24" s="20">
        <f t="shared" si="30"/>
        <v>2.3901196284583936E-2</v>
      </c>
      <c r="BD24" s="72">
        <v>1664000</v>
      </c>
      <c r="BE24" s="70">
        <v>1600000</v>
      </c>
      <c r="BF24" s="58">
        <v>1640000</v>
      </c>
      <c r="BG24" s="38">
        <v>1545032.4889586461</v>
      </c>
      <c r="BH24" s="38">
        <f t="shared" si="31"/>
        <v>78796.65693689094</v>
      </c>
      <c r="BI24" s="38">
        <f t="shared" si="32"/>
        <v>1623829.145895537</v>
      </c>
      <c r="BJ24" s="36">
        <v>1718618.3669503133</v>
      </c>
      <c r="BK24" s="36">
        <f t="shared" si="33"/>
        <v>1600000</v>
      </c>
      <c r="BL24" s="40">
        <f t="shared" si="34"/>
        <v>1649289.5025691702</v>
      </c>
      <c r="BM24" s="5">
        <f t="shared" si="35"/>
        <v>34852.941507972006</v>
      </c>
      <c r="BN24" s="20">
        <f t="shared" si="36"/>
        <v>2.1132094428346303E-2</v>
      </c>
    </row>
    <row r="25" spans="1:66" s="4" customFormat="1" ht="15.75" customHeight="1">
      <c r="A25" s="15" t="s">
        <v>51</v>
      </c>
      <c r="B25" s="16"/>
      <c r="C25" s="61" t="s">
        <v>34</v>
      </c>
      <c r="D25" s="71" t="s">
        <v>34</v>
      </c>
      <c r="E25" s="58" t="s">
        <v>34</v>
      </c>
      <c r="F25" s="5" t="s">
        <v>34</v>
      </c>
      <c r="G25" s="5" t="s">
        <v>34</v>
      </c>
      <c r="H25" s="5" t="s">
        <v>34</v>
      </c>
      <c r="I25" s="5" t="s">
        <v>34</v>
      </c>
      <c r="J25" s="5" t="s">
        <v>34</v>
      </c>
      <c r="K25" s="5" t="s">
        <v>34</v>
      </c>
      <c r="L25" s="5" t="s">
        <v>34</v>
      </c>
      <c r="M25" s="5">
        <f t="shared" si="6"/>
        <v>0</v>
      </c>
      <c r="N25" s="48"/>
      <c r="O25" s="5" t="s">
        <v>34</v>
      </c>
      <c r="P25" s="5" t="s">
        <v>34</v>
      </c>
      <c r="Q25" s="63" t="s">
        <v>34</v>
      </c>
      <c r="R25" s="71" t="s">
        <v>34</v>
      </c>
      <c r="S25" s="58" t="s">
        <v>34</v>
      </c>
      <c r="T25" s="5" t="s">
        <v>34</v>
      </c>
      <c r="U25" s="5" t="s">
        <v>34</v>
      </c>
      <c r="V25" s="5" t="s">
        <v>34</v>
      </c>
      <c r="W25" s="5" t="s">
        <v>34</v>
      </c>
      <c r="X25" s="5" t="s">
        <v>34</v>
      </c>
      <c r="Y25" s="5" t="s">
        <v>34</v>
      </c>
      <c r="Z25" s="5" t="s">
        <v>34</v>
      </c>
      <c r="AA25" s="5">
        <f t="shared" si="14"/>
        <v>0</v>
      </c>
      <c r="AB25" s="48"/>
      <c r="AC25" s="5" t="s">
        <v>34</v>
      </c>
      <c r="AD25" s="5" t="s">
        <v>34</v>
      </c>
      <c r="AE25" s="65" t="s">
        <v>34</v>
      </c>
      <c r="AF25" s="71" t="s">
        <v>34</v>
      </c>
      <c r="AG25" s="58" t="s">
        <v>34</v>
      </c>
      <c r="AH25" s="5" t="s">
        <v>34</v>
      </c>
      <c r="AI25" s="5" t="s">
        <v>34</v>
      </c>
      <c r="AJ25" s="5" t="s">
        <v>34</v>
      </c>
      <c r="AK25" s="5" t="s">
        <v>34</v>
      </c>
      <c r="AL25" s="5" t="s">
        <v>34</v>
      </c>
      <c r="AM25" s="5" t="s">
        <v>34</v>
      </c>
      <c r="AN25" s="5" t="s">
        <v>34</v>
      </c>
      <c r="AO25" s="5">
        <f t="shared" si="22"/>
        <v>0</v>
      </c>
      <c r="AP25" s="48"/>
      <c r="AQ25" s="5" t="s">
        <v>34</v>
      </c>
      <c r="AR25" s="5" t="s">
        <v>34</v>
      </c>
      <c r="AS25" s="67" t="s">
        <v>34</v>
      </c>
      <c r="AT25" s="71" t="s">
        <v>34</v>
      </c>
      <c r="AU25" s="58" t="s">
        <v>34</v>
      </c>
      <c r="AV25" s="36" t="s">
        <v>34</v>
      </c>
      <c r="AW25" s="36" t="s">
        <v>34</v>
      </c>
      <c r="AX25" s="36" t="s">
        <v>34</v>
      </c>
      <c r="AY25" s="36" t="s">
        <v>34</v>
      </c>
      <c r="AZ25" s="5">
        <f t="shared" si="28"/>
        <v>0</v>
      </c>
      <c r="BA25" s="40"/>
      <c r="BB25" s="36" t="s">
        <v>34</v>
      </c>
      <c r="BC25" s="36" t="s">
        <v>34</v>
      </c>
      <c r="BD25" s="72" t="s">
        <v>34</v>
      </c>
      <c r="BE25" s="71" t="s">
        <v>34</v>
      </c>
      <c r="BF25" s="58" t="s">
        <v>34</v>
      </c>
      <c r="BG25" s="36" t="s">
        <v>34</v>
      </c>
      <c r="BH25" s="36" t="s">
        <v>34</v>
      </c>
      <c r="BI25" s="36" t="s">
        <v>34</v>
      </c>
      <c r="BJ25" s="36" t="s">
        <v>34</v>
      </c>
      <c r="BK25" s="36">
        <f t="shared" si="33"/>
        <v>0</v>
      </c>
      <c r="BL25" s="40"/>
      <c r="BM25" s="36" t="s">
        <v>34</v>
      </c>
      <c r="BN25" s="36" t="s">
        <v>34</v>
      </c>
    </row>
    <row r="26" spans="1:66" s="4" customFormat="1" ht="29.25" customHeight="1">
      <c r="A26" s="12">
        <v>15</v>
      </c>
      <c r="B26" s="17" t="s">
        <v>52</v>
      </c>
      <c r="C26" s="61">
        <v>414000</v>
      </c>
      <c r="D26" s="70">
        <v>400000</v>
      </c>
      <c r="E26" s="58">
        <v>412000</v>
      </c>
      <c r="F26" s="5">
        <v>339838.08308999997</v>
      </c>
      <c r="G26" s="5">
        <f t="shared" si="2"/>
        <v>35003.322558270003</v>
      </c>
      <c r="H26" s="5">
        <f t="shared" si="3"/>
        <v>374841.40564826998</v>
      </c>
      <c r="I26" s="2">
        <v>344005.68720139994</v>
      </c>
      <c r="J26" s="2">
        <f t="shared" si="4"/>
        <v>17544.290047271395</v>
      </c>
      <c r="K26" s="2">
        <f t="shared" si="5"/>
        <v>361549.97724867135</v>
      </c>
      <c r="L26" s="5">
        <v>366711.09457375394</v>
      </c>
      <c r="M26" s="5">
        <f t="shared" si="6"/>
        <v>361549.97724867135</v>
      </c>
      <c r="N26" s="48">
        <f t="shared" si="7"/>
        <v>388183.74624511582</v>
      </c>
      <c r="O26" s="5">
        <f t="shared" si="8"/>
        <v>18832.918665941914</v>
      </c>
      <c r="P26" s="20">
        <f t="shared" si="9"/>
        <v>4.8515474560982784E-2</v>
      </c>
      <c r="Q26" s="63">
        <v>414000</v>
      </c>
      <c r="R26" s="70">
        <v>400000</v>
      </c>
      <c r="S26" s="58">
        <v>408000</v>
      </c>
      <c r="T26" s="5">
        <v>356831.47112400003</v>
      </c>
      <c r="U26" s="5">
        <f t="shared" si="10"/>
        <v>36753.641525772007</v>
      </c>
      <c r="V26" s="5">
        <f t="shared" si="11"/>
        <v>393585.11264977203</v>
      </c>
      <c r="W26" s="2">
        <v>361207.29437837336</v>
      </c>
      <c r="X26" s="2">
        <f t="shared" si="12"/>
        <v>18421.572013297042</v>
      </c>
      <c r="Y26" s="2">
        <f t="shared" si="13"/>
        <v>379628.86639167042</v>
      </c>
      <c r="Z26" s="5">
        <v>385048.05942922912</v>
      </c>
      <c r="AA26" s="5">
        <f t="shared" si="14"/>
        <v>379628.86639167042</v>
      </c>
      <c r="AB26" s="48">
        <f t="shared" si="15"/>
        <v>396710.33974511194</v>
      </c>
      <c r="AC26" s="5">
        <f t="shared" si="16"/>
        <v>12078.425640875812</v>
      </c>
      <c r="AD26" s="20">
        <f t="shared" si="17"/>
        <v>3.0446460378714232E-2</v>
      </c>
      <c r="AE26" s="65">
        <v>414000</v>
      </c>
      <c r="AF26" s="70">
        <v>400000</v>
      </c>
      <c r="AG26" s="58">
        <v>406000</v>
      </c>
      <c r="AH26" s="5">
        <v>374672.64897899999</v>
      </c>
      <c r="AI26" s="5">
        <f t="shared" si="18"/>
        <v>38591.282844837006</v>
      </c>
      <c r="AJ26" s="5">
        <f t="shared" si="19"/>
        <v>413263.93182383699</v>
      </c>
      <c r="AK26" s="2">
        <v>379267.41850167332</v>
      </c>
      <c r="AL26" s="2">
        <f t="shared" si="20"/>
        <v>19342.638343585339</v>
      </c>
      <c r="AM26" s="2">
        <f t="shared" si="21"/>
        <v>398610.05684525869</v>
      </c>
      <c r="AN26" s="5">
        <v>404300.20592503925</v>
      </c>
      <c r="AO26" s="5">
        <f t="shared" si="22"/>
        <v>398610.05684525869</v>
      </c>
      <c r="AP26" s="48">
        <f t="shared" si="23"/>
        <v>406029.03243235586</v>
      </c>
      <c r="AQ26" s="5">
        <f t="shared" si="24"/>
        <v>5246.0079470938572</v>
      </c>
      <c r="AR26" s="20">
        <f t="shared" si="25"/>
        <v>1.2920277931031541E-2</v>
      </c>
      <c r="AS26" s="67">
        <v>416000</v>
      </c>
      <c r="AT26" s="70">
        <v>400000</v>
      </c>
      <c r="AU26" s="58">
        <v>410000</v>
      </c>
      <c r="AV26" s="38">
        <v>415388.38853512937</v>
      </c>
      <c r="AW26" s="38">
        <f t="shared" si="26"/>
        <v>21184.807815291595</v>
      </c>
      <c r="AX26" s="38">
        <f t="shared" si="27"/>
        <v>436573.19635042094</v>
      </c>
      <c r="AY26" s="36">
        <v>602498.70667180675</v>
      </c>
      <c r="AZ26" s="5">
        <f t="shared" si="28"/>
        <v>400000</v>
      </c>
      <c r="BA26" s="40">
        <f t="shared" si="29"/>
        <v>453014.38060444559</v>
      </c>
      <c r="BB26" s="5">
        <f t="shared" ref="BB26:BB61" si="37">STDEVA(AZ26,BA26)</f>
        <v>37486.828025808056</v>
      </c>
      <c r="BC26" s="20">
        <f t="shared" si="30"/>
        <v>8.2749752835197712E-2</v>
      </c>
      <c r="BD26" s="72">
        <v>416000</v>
      </c>
      <c r="BE26" s="70">
        <v>400000</v>
      </c>
      <c r="BF26" s="58">
        <v>410000</v>
      </c>
      <c r="BG26" s="38">
        <v>150000</v>
      </c>
      <c r="BH26" s="38">
        <f t="shared" si="31"/>
        <v>7649.9999999999991</v>
      </c>
      <c r="BI26" s="38">
        <f t="shared" si="32"/>
        <v>157650</v>
      </c>
      <c r="BJ26" s="36">
        <v>666251.875</v>
      </c>
      <c r="BK26" s="36">
        <f t="shared" si="33"/>
        <v>157650</v>
      </c>
      <c r="BL26" s="40">
        <f t="shared" si="34"/>
        <v>409980.375</v>
      </c>
      <c r="BM26" s="5">
        <f t="shared" si="35"/>
        <v>178424.51926184449</v>
      </c>
      <c r="BN26" s="20">
        <f t="shared" si="36"/>
        <v>0.43520258564045777</v>
      </c>
    </row>
    <row r="27" spans="1:66" s="4" customFormat="1" ht="15.75" customHeight="1">
      <c r="A27" s="12">
        <v>16</v>
      </c>
      <c r="B27" s="13" t="s">
        <v>53</v>
      </c>
      <c r="C27" s="61">
        <v>280380</v>
      </c>
      <c r="D27" s="70">
        <v>270898.49329084315</v>
      </c>
      <c r="E27" s="58">
        <v>279025</v>
      </c>
      <c r="F27" s="5">
        <v>250371.03102300002</v>
      </c>
      <c r="G27" s="5">
        <f t="shared" si="2"/>
        <v>25788.216195369005</v>
      </c>
      <c r="H27" s="5">
        <f t="shared" si="3"/>
        <v>276159.24721836904</v>
      </c>
      <c r="I27" s="2">
        <v>253441.41347658</v>
      </c>
      <c r="J27" s="2">
        <f t="shared" si="4"/>
        <v>12925.512087305578</v>
      </c>
      <c r="K27" s="2">
        <f t="shared" si="5"/>
        <v>266366.9255638856</v>
      </c>
      <c r="L27" s="5">
        <v>270169.3070902747</v>
      </c>
      <c r="M27" s="5">
        <f t="shared" si="6"/>
        <v>266366.9255638856</v>
      </c>
      <c r="N27" s="48">
        <f t="shared" si="7"/>
        <v>273833.16219389543</v>
      </c>
      <c r="O27" s="5">
        <f t="shared" si="8"/>
        <v>5279.4265510233517</v>
      </c>
      <c r="P27" s="20">
        <f t="shared" si="9"/>
        <v>1.9279719478552792E-2</v>
      </c>
      <c r="Q27" s="63">
        <v>294399</v>
      </c>
      <c r="R27" s="70">
        <v>284443.90085610718</v>
      </c>
      <c r="S27" s="58">
        <v>290133</v>
      </c>
      <c r="T27" s="5">
        <v>262890.02773800003</v>
      </c>
      <c r="U27" s="5">
        <f t="shared" si="10"/>
        <v>27077.672857014004</v>
      </c>
      <c r="V27" s="5">
        <f t="shared" si="11"/>
        <v>289967.70059501403</v>
      </c>
      <c r="W27" s="2">
        <v>266113.93652881338</v>
      </c>
      <c r="X27" s="2">
        <f t="shared" si="12"/>
        <v>13571.810762969482</v>
      </c>
      <c r="Y27" s="2">
        <f t="shared" si="13"/>
        <v>279685.74729178287</v>
      </c>
      <c r="Z27" s="5">
        <v>283678.25468152465</v>
      </c>
      <c r="AA27" s="5">
        <f t="shared" si="14"/>
        <v>279685.74729178287</v>
      </c>
      <c r="AB27" s="48">
        <f t="shared" si="15"/>
        <v>287051.26723740477</v>
      </c>
      <c r="AC27" s="5">
        <f t="shared" si="16"/>
        <v>5208.2091005140146</v>
      </c>
      <c r="AD27" s="20">
        <f t="shared" si="17"/>
        <v>1.814382897744389E-2</v>
      </c>
      <c r="AE27" s="65">
        <v>309119</v>
      </c>
      <c r="AF27" s="70">
        <v>298665.85080446606</v>
      </c>
      <c r="AG27" s="58">
        <v>303146</v>
      </c>
      <c r="AH27" s="5">
        <v>276034.232349</v>
      </c>
      <c r="AI27" s="5">
        <f t="shared" si="18"/>
        <v>28431.525931947002</v>
      </c>
      <c r="AJ27" s="5">
        <f t="shared" si="19"/>
        <v>304465.75828094699</v>
      </c>
      <c r="AK27" s="2">
        <v>279419.44065854</v>
      </c>
      <c r="AL27" s="2">
        <f t="shared" si="20"/>
        <v>14250.39147358554</v>
      </c>
      <c r="AM27" s="2">
        <f t="shared" si="21"/>
        <v>293669.83213212556</v>
      </c>
      <c r="AN27" s="5">
        <v>297861.96200032561</v>
      </c>
      <c r="AO27" s="5">
        <f t="shared" si="22"/>
        <v>293669.83213212556</v>
      </c>
      <c r="AP27" s="48">
        <f t="shared" si="23"/>
        <v>301154.73386964406</v>
      </c>
      <c r="AQ27" s="5">
        <f t="shared" si="24"/>
        <v>5292.6247751142973</v>
      </c>
      <c r="AR27" s="20">
        <f t="shared" si="25"/>
        <v>1.7574436593134311E-2</v>
      </c>
      <c r="AS27" s="67">
        <v>235197</v>
      </c>
      <c r="AT27" s="70">
        <v>226150.5625</v>
      </c>
      <c r="AU27" s="58">
        <v>231804</v>
      </c>
      <c r="AV27" s="38">
        <v>50000</v>
      </c>
      <c r="AW27" s="38">
        <f t="shared" si="26"/>
        <v>2550</v>
      </c>
      <c r="AX27" s="38">
        <f t="shared" si="27"/>
        <v>52550</v>
      </c>
      <c r="AY27" s="36">
        <v>399751.125</v>
      </c>
      <c r="AZ27" s="5">
        <f t="shared" si="28"/>
        <v>52550</v>
      </c>
      <c r="BA27" s="40">
        <f t="shared" si="29"/>
        <v>229090.53750000001</v>
      </c>
      <c r="BB27" s="5">
        <f t="shared" si="37"/>
        <v>124833.01122056802</v>
      </c>
      <c r="BC27" s="20">
        <f t="shared" si="30"/>
        <v>0.54490688521156405</v>
      </c>
      <c r="BD27" s="72">
        <v>272211</v>
      </c>
      <c r="BE27" s="70">
        <v>261740.99734375</v>
      </c>
      <c r="BF27" s="58">
        <v>268285</v>
      </c>
      <c r="BG27" s="38">
        <v>35000</v>
      </c>
      <c r="BH27" s="38">
        <f t="shared" si="31"/>
        <v>1784.9999999999998</v>
      </c>
      <c r="BI27" s="38">
        <f t="shared" si="32"/>
        <v>36785</v>
      </c>
      <c r="BJ27" s="36">
        <v>486696.9946875</v>
      </c>
      <c r="BK27" s="36">
        <f t="shared" si="33"/>
        <v>36785</v>
      </c>
      <c r="BL27" s="40">
        <f t="shared" si="34"/>
        <v>265143.79840624996</v>
      </c>
      <c r="BM27" s="5">
        <f t="shared" si="35"/>
        <v>161474.05489667109</v>
      </c>
      <c r="BN27" s="20">
        <f t="shared" si="36"/>
        <v>0.60900558816488926</v>
      </c>
    </row>
    <row r="28" spans="1:66" ht="118.5" customHeight="1">
      <c r="A28" s="12">
        <v>17</v>
      </c>
      <c r="B28" s="25" t="s">
        <v>54</v>
      </c>
      <c r="C28" s="61">
        <v>17595000</v>
      </c>
      <c r="D28" s="70">
        <v>17000000</v>
      </c>
      <c r="E28" s="58">
        <v>17510000</v>
      </c>
      <c r="F28" s="5">
        <v>11805337.729763998</v>
      </c>
      <c r="G28" s="5">
        <f t="shared" si="2"/>
        <v>1215949.7861656919</v>
      </c>
      <c r="H28" s="5">
        <f t="shared" si="3"/>
        <v>13021287.51592969</v>
      </c>
      <c r="I28" s="26">
        <v>11950111.032766104</v>
      </c>
      <c r="J28" s="26">
        <f t="shared" si="4"/>
        <v>609455.66267107124</v>
      </c>
      <c r="K28" s="26">
        <f t="shared" si="5"/>
        <v>12559566.695437174</v>
      </c>
      <c r="L28" s="5">
        <v>12738854.211261766</v>
      </c>
      <c r="M28" s="5">
        <f t="shared" si="6"/>
        <v>12559566.695437174</v>
      </c>
      <c r="N28" s="48">
        <f t="shared" si="7"/>
        <v>15070784.737104772</v>
      </c>
      <c r="O28" s="5">
        <f t="shared" si="8"/>
        <v>1775699.3063011602</v>
      </c>
      <c r="P28" s="20">
        <f t="shared" si="9"/>
        <v>0.1178239446237547</v>
      </c>
      <c r="Q28" s="63">
        <v>18630000</v>
      </c>
      <c r="R28" s="70">
        <v>18000000</v>
      </c>
      <c r="S28" s="58">
        <v>18360000</v>
      </c>
      <c r="T28" s="5">
        <v>12395605.209803998</v>
      </c>
      <c r="U28" s="5">
        <f t="shared" si="10"/>
        <v>1276747.336609812</v>
      </c>
      <c r="V28" s="5">
        <f t="shared" si="11"/>
        <v>13672352.546413811</v>
      </c>
      <c r="W28" s="26">
        <v>12547617.263797838</v>
      </c>
      <c r="X28" s="26">
        <f t="shared" si="12"/>
        <v>639928.4804536897</v>
      </c>
      <c r="Y28" s="26">
        <f t="shared" si="13"/>
        <v>13187545.744251529</v>
      </c>
      <c r="Z28" s="5">
        <v>13375797.646060286</v>
      </c>
      <c r="AA28" s="5">
        <f t="shared" si="14"/>
        <v>13187545.744251529</v>
      </c>
      <c r="AB28" s="48">
        <f t="shared" si="15"/>
        <v>15870949.322787603</v>
      </c>
      <c r="AC28" s="5">
        <f t="shared" si="16"/>
        <v>1897452.8670431066</v>
      </c>
      <c r="AD28" s="20">
        <f t="shared" si="17"/>
        <v>0.11955509582018087</v>
      </c>
      <c r="AE28" s="65">
        <v>22770000</v>
      </c>
      <c r="AF28" s="70">
        <v>22000000</v>
      </c>
      <c r="AG28" s="58">
        <v>22330000</v>
      </c>
      <c r="AH28" s="5">
        <v>13015385.074593</v>
      </c>
      <c r="AI28" s="5">
        <f t="shared" si="18"/>
        <v>1340584.662683079</v>
      </c>
      <c r="AJ28" s="5">
        <f t="shared" si="19"/>
        <v>14355969.737276079</v>
      </c>
      <c r="AK28" s="26">
        <v>13174997.625058781</v>
      </c>
      <c r="AL28" s="26">
        <f t="shared" si="20"/>
        <v>671924.87887799786</v>
      </c>
      <c r="AM28" s="26">
        <f t="shared" si="21"/>
        <v>13846922.503936779</v>
      </c>
      <c r="AN28" s="5">
        <v>14044586.993305536</v>
      </c>
      <c r="AO28" s="5">
        <f t="shared" si="22"/>
        <v>13846922.503936779</v>
      </c>
      <c r="AP28" s="48">
        <f t="shared" si="23"/>
        <v>18224579.872419734</v>
      </c>
      <c r="AQ28" s="5">
        <f t="shared" si="24"/>
        <v>3095471.2109655556</v>
      </c>
      <c r="AR28" s="20">
        <f t="shared" si="25"/>
        <v>0.16985144418336379</v>
      </c>
      <c r="AS28" s="67">
        <v>22880000</v>
      </c>
      <c r="AT28" s="70">
        <v>22000000</v>
      </c>
      <c r="AU28" s="58">
        <v>22550000</v>
      </c>
      <c r="AV28" s="39">
        <v>14429759.853367515</v>
      </c>
      <c r="AW28" s="39">
        <f t="shared" si="26"/>
        <v>735917.75252174318</v>
      </c>
      <c r="AX28" s="39">
        <f t="shared" si="27"/>
        <v>15165677.605889259</v>
      </c>
      <c r="AY28" s="36">
        <v>16050957.175272344</v>
      </c>
      <c r="AZ28" s="5">
        <f t="shared" si="28"/>
        <v>15165677.605889259</v>
      </c>
      <c r="BA28" s="40">
        <f t="shared" si="29"/>
        <v>19729326.956232321</v>
      </c>
      <c r="BB28" s="5">
        <f t="shared" si="37"/>
        <v>3226987.4025851688</v>
      </c>
      <c r="BC28" s="43">
        <f t="shared" si="30"/>
        <v>0.16356297453754712</v>
      </c>
      <c r="BD28" s="72">
        <v>22880000</v>
      </c>
      <c r="BE28" s="70">
        <v>22000000</v>
      </c>
      <c r="BF28" s="58">
        <v>22550000</v>
      </c>
      <c r="BG28" s="39">
        <v>13742627.687681021</v>
      </c>
      <c r="BH28" s="39">
        <f t="shared" si="31"/>
        <v>700874.01207173208</v>
      </c>
      <c r="BI28" s="39">
        <f t="shared" si="32"/>
        <v>14443501.699752754</v>
      </c>
      <c r="BJ28" s="36">
        <v>15286625.053514119</v>
      </c>
      <c r="BK28" s="36">
        <f t="shared" si="33"/>
        <v>14443501.699752754</v>
      </c>
      <c r="BL28" s="40">
        <f t="shared" si="34"/>
        <v>19432025.350653373</v>
      </c>
      <c r="BM28" s="5">
        <f t="shared" si="35"/>
        <v>3527418.901661295</v>
      </c>
      <c r="BN28" s="20">
        <f t="shared" si="36"/>
        <v>0.18152605495354043</v>
      </c>
    </row>
    <row r="29" spans="1:66" ht="66" customHeight="1">
      <c r="A29" s="12">
        <v>18</v>
      </c>
      <c r="B29" s="14" t="s">
        <v>55</v>
      </c>
      <c r="C29" s="61">
        <v>12420000</v>
      </c>
      <c r="D29" s="70">
        <v>12000000</v>
      </c>
      <c r="E29" s="58">
        <v>12360000</v>
      </c>
      <c r="F29" s="5">
        <v>8753715.795942001</v>
      </c>
      <c r="G29" s="5">
        <f t="shared" si="2"/>
        <v>901632.72698202613</v>
      </c>
      <c r="H29" s="5">
        <f t="shared" si="3"/>
        <v>9655348.5229240265</v>
      </c>
      <c r="I29" s="26">
        <v>8861065.9286573213</v>
      </c>
      <c r="J29" s="26">
        <f t="shared" si="4"/>
        <v>451914.36236152338</v>
      </c>
      <c r="K29" s="26">
        <f t="shared" si="5"/>
        <v>9312980.2910188455</v>
      </c>
      <c r="L29" s="5">
        <v>9445922.8631464895</v>
      </c>
      <c r="M29" s="5">
        <f t="shared" si="6"/>
        <v>9312980.2910188455</v>
      </c>
      <c r="N29" s="48">
        <f t="shared" si="7"/>
        <v>10865708.612848228</v>
      </c>
      <c r="O29" s="5">
        <f t="shared" si="8"/>
        <v>1097944.7257059643</v>
      </c>
      <c r="P29" s="20">
        <f t="shared" si="9"/>
        <v>0.10104676692762517</v>
      </c>
      <c r="Q29" s="63">
        <v>13455000</v>
      </c>
      <c r="R29" s="70">
        <v>13000000</v>
      </c>
      <c r="S29" s="58">
        <v>13260000</v>
      </c>
      <c r="T29" s="5">
        <v>9191401.8825150002</v>
      </c>
      <c r="U29" s="5">
        <f t="shared" si="10"/>
        <v>946714.39389904507</v>
      </c>
      <c r="V29" s="5">
        <f t="shared" si="11"/>
        <v>10138116.276414046</v>
      </c>
      <c r="W29" s="26">
        <v>9304119.5647868998</v>
      </c>
      <c r="X29" s="26">
        <f t="shared" si="12"/>
        <v>474510.09780413186</v>
      </c>
      <c r="Y29" s="26">
        <f t="shared" si="13"/>
        <v>9778629.6625910308</v>
      </c>
      <c r="Z29" s="5">
        <v>9918219.3684215304</v>
      </c>
      <c r="AA29" s="5">
        <f t="shared" si="14"/>
        <v>9778629.6625910308</v>
      </c>
      <c r="AB29" s="48">
        <f t="shared" si="15"/>
        <v>11591660.8845711</v>
      </c>
      <c r="AC29" s="5">
        <f t="shared" si="16"/>
        <v>1282006.6715650393</v>
      </c>
      <c r="AD29" s="20">
        <f t="shared" si="17"/>
        <v>0.11059732374257381</v>
      </c>
      <c r="AE29" s="65">
        <v>14490000</v>
      </c>
      <c r="AF29" s="70">
        <v>14000000</v>
      </c>
      <c r="AG29" s="58">
        <v>14210000</v>
      </c>
      <c r="AH29" s="5">
        <v>9650972.2239539977</v>
      </c>
      <c r="AI29" s="5">
        <f t="shared" si="18"/>
        <v>994050.13906726183</v>
      </c>
      <c r="AJ29" s="5">
        <f t="shared" si="19"/>
        <v>10645022.36302126</v>
      </c>
      <c r="AK29" s="26">
        <v>9769325.5566068403</v>
      </c>
      <c r="AL29" s="26">
        <f t="shared" si="20"/>
        <v>498235.60338694882</v>
      </c>
      <c r="AM29" s="26">
        <f t="shared" si="21"/>
        <v>10267561.15999379</v>
      </c>
      <c r="AN29" s="5">
        <v>10414130.351319561</v>
      </c>
      <c r="AO29" s="5">
        <f t="shared" si="22"/>
        <v>10267561.15999379</v>
      </c>
      <c r="AP29" s="48">
        <f t="shared" si="23"/>
        <v>12337785.645722434</v>
      </c>
      <c r="AQ29" s="5">
        <f t="shared" si="24"/>
        <v>1463869.7724371571</v>
      </c>
      <c r="AR29" s="20">
        <f t="shared" si="25"/>
        <v>0.11864931151115334</v>
      </c>
      <c r="AS29" s="67">
        <v>14560000</v>
      </c>
      <c r="AT29" s="70">
        <v>14000000</v>
      </c>
      <c r="AU29" s="58">
        <v>14350000</v>
      </c>
      <c r="AV29" s="39">
        <v>10699737.499504935</v>
      </c>
      <c r="AW29" s="39">
        <f t="shared" si="26"/>
        <v>545686.61247475166</v>
      </c>
      <c r="AX29" s="39">
        <f t="shared" si="27"/>
        <v>11245424.111979686</v>
      </c>
      <c r="AY29" s="36">
        <v>11901863.242105834</v>
      </c>
      <c r="AZ29" s="5">
        <f t="shared" si="28"/>
        <v>11245424.111979686</v>
      </c>
      <c r="BA29" s="40">
        <f t="shared" si="29"/>
        <v>13211457.470817104</v>
      </c>
      <c r="BB29" s="5">
        <f t="shared" si="37"/>
        <v>1390195.5200729033</v>
      </c>
      <c r="BC29" s="20">
        <f t="shared" si="30"/>
        <v>0.10522650685162613</v>
      </c>
      <c r="BD29" s="72">
        <v>14560000</v>
      </c>
      <c r="BE29" s="70">
        <v>14000000</v>
      </c>
      <c r="BF29" s="58">
        <v>14350000</v>
      </c>
      <c r="BG29" s="39">
        <v>10190225.817955919</v>
      </c>
      <c r="BH29" s="39">
        <f t="shared" si="31"/>
        <v>519701.51671575184</v>
      </c>
      <c r="BI29" s="39">
        <f t="shared" si="32"/>
        <v>10709927.334671671</v>
      </c>
      <c r="BJ29" s="36">
        <v>11335107.435775789</v>
      </c>
      <c r="BK29" s="36">
        <f t="shared" si="33"/>
        <v>10709927.334671671</v>
      </c>
      <c r="BL29" s="40">
        <f t="shared" si="34"/>
        <v>12991006.954089493</v>
      </c>
      <c r="BM29" s="5">
        <f t="shared" si="35"/>
        <v>1612966.8673167708</v>
      </c>
      <c r="BN29" s="20">
        <f t="shared" si="36"/>
        <v>0.12416026509854329</v>
      </c>
    </row>
    <row r="30" spans="1:66" s="4" customFormat="1" ht="15.75" customHeight="1">
      <c r="A30" s="12">
        <v>19</v>
      </c>
      <c r="B30" s="17" t="s">
        <v>56</v>
      </c>
      <c r="C30" s="61">
        <v>4140000</v>
      </c>
      <c r="D30" s="70">
        <v>4000000</v>
      </c>
      <c r="E30" s="58">
        <v>4120000</v>
      </c>
      <c r="F30" s="5">
        <v>3467766.0470670001</v>
      </c>
      <c r="G30" s="5">
        <f t="shared" si="2"/>
        <v>357179.90284790104</v>
      </c>
      <c r="H30" s="5">
        <f t="shared" si="3"/>
        <v>3824945.9499149011</v>
      </c>
      <c r="I30" s="2">
        <v>3510292.4347581533</v>
      </c>
      <c r="J30" s="2">
        <f t="shared" si="4"/>
        <v>179024.9141726658</v>
      </c>
      <c r="K30" s="2">
        <f t="shared" si="5"/>
        <v>3689317.348930819</v>
      </c>
      <c r="L30" s="5">
        <v>3741982.2663294957</v>
      </c>
      <c r="M30" s="5">
        <f t="shared" si="6"/>
        <v>3689317.348930819</v>
      </c>
      <c r="N30" s="48">
        <f t="shared" si="7"/>
        <v>3919374.2608625353</v>
      </c>
      <c r="O30" s="5">
        <f t="shared" si="8"/>
        <v>162674.802485753</v>
      </c>
      <c r="P30" s="20">
        <f t="shared" si="9"/>
        <v>4.1505299483686767E-2</v>
      </c>
      <c r="Q30" s="63">
        <v>4140000</v>
      </c>
      <c r="R30" s="70">
        <v>4000000</v>
      </c>
      <c r="S30" s="58">
        <v>4080000</v>
      </c>
      <c r="T30" s="5">
        <v>3641153.4096299997</v>
      </c>
      <c r="U30" s="5">
        <f t="shared" si="10"/>
        <v>375038.80119188997</v>
      </c>
      <c r="V30" s="5">
        <f t="shared" si="11"/>
        <v>4016192.2108218898</v>
      </c>
      <c r="W30" s="2">
        <v>3685806.2339564664</v>
      </c>
      <c r="X30" s="2">
        <f t="shared" si="12"/>
        <v>187976.11793177977</v>
      </c>
      <c r="Y30" s="2">
        <f t="shared" si="13"/>
        <v>3873782.3518882464</v>
      </c>
      <c r="Z30" s="5">
        <v>3929080.5028162953</v>
      </c>
      <c r="AA30" s="5">
        <f t="shared" si="14"/>
        <v>3873782.3518882464</v>
      </c>
      <c r="AB30" s="48">
        <f t="shared" si="15"/>
        <v>4006509.1775877387</v>
      </c>
      <c r="AC30" s="5">
        <f t="shared" si="16"/>
        <v>93852.038497475965</v>
      </c>
      <c r="AD30" s="20">
        <f t="shared" si="17"/>
        <v>2.3424890431421132E-2</v>
      </c>
      <c r="AE30" s="65">
        <v>4657500</v>
      </c>
      <c r="AF30" s="70">
        <v>4500000</v>
      </c>
      <c r="AG30" s="58">
        <v>4567500</v>
      </c>
      <c r="AH30" s="5">
        <v>3823211.5747380005</v>
      </c>
      <c r="AI30" s="5">
        <f t="shared" si="18"/>
        <v>393790.7921980141</v>
      </c>
      <c r="AJ30" s="5">
        <f t="shared" si="19"/>
        <v>4217002.366936015</v>
      </c>
      <c r="AK30" s="2">
        <v>3870097.0954821464</v>
      </c>
      <c r="AL30" s="2">
        <f t="shared" si="20"/>
        <v>197374.95186958945</v>
      </c>
      <c r="AM30" s="2">
        <f t="shared" si="21"/>
        <v>4067472.0473517356</v>
      </c>
      <c r="AN30" s="5">
        <v>4125535.1140752546</v>
      </c>
      <c r="AO30" s="5">
        <f t="shared" si="22"/>
        <v>4067472.0473517356</v>
      </c>
      <c r="AP30" s="48">
        <f t="shared" si="23"/>
        <v>4355834.9213938341</v>
      </c>
      <c r="AQ30" s="5">
        <f t="shared" si="24"/>
        <v>203903.34367761004</v>
      </c>
      <c r="AR30" s="20">
        <f t="shared" si="25"/>
        <v>4.6811540693641004E-2</v>
      </c>
      <c r="AS30" s="67">
        <v>5200000</v>
      </c>
      <c r="AT30" s="70">
        <v>5000000</v>
      </c>
      <c r="AU30" s="58">
        <v>5125000</v>
      </c>
      <c r="AV30" s="38">
        <v>4238677.1690499363</v>
      </c>
      <c r="AW30" s="38">
        <f t="shared" si="26"/>
        <v>216172.53562154673</v>
      </c>
      <c r="AX30" s="38">
        <f t="shared" si="27"/>
        <v>4454849.7046714835</v>
      </c>
      <c r="AY30" s="36">
        <v>4714896.6033795532</v>
      </c>
      <c r="AZ30" s="5">
        <f t="shared" si="28"/>
        <v>4454849.7046714835</v>
      </c>
      <c r="BA30" s="40">
        <f t="shared" si="29"/>
        <v>4898949.2616102071</v>
      </c>
      <c r="BB30" s="5">
        <f t="shared" si="37"/>
        <v>314025.8082333128</v>
      </c>
      <c r="BC30" s="20">
        <f t="shared" si="30"/>
        <v>6.4100645151425287E-2</v>
      </c>
      <c r="BD30" s="72">
        <v>5200000</v>
      </c>
      <c r="BE30" s="70">
        <v>5000000</v>
      </c>
      <c r="BF30" s="58">
        <v>5125000</v>
      </c>
      <c r="BG30" s="38">
        <v>4036836.2999718762</v>
      </c>
      <c r="BH30" s="38">
        <f t="shared" si="31"/>
        <v>205878.65129856567</v>
      </c>
      <c r="BI30" s="38">
        <f t="shared" si="32"/>
        <v>4242714.9512704415</v>
      </c>
      <c r="BJ30" s="36">
        <v>4490378.719595395</v>
      </c>
      <c r="BK30" s="36">
        <f t="shared" si="33"/>
        <v>4242714.9512704415</v>
      </c>
      <c r="BL30" s="40">
        <f t="shared" si="34"/>
        <v>4811618.7341731675</v>
      </c>
      <c r="BM30" s="5">
        <f t="shared" si="35"/>
        <v>402275.72273319698</v>
      </c>
      <c r="BN30" s="20">
        <f t="shared" si="36"/>
        <v>8.3605070342782334E-2</v>
      </c>
    </row>
    <row r="31" spans="1:66" s="4" customFormat="1" ht="15.75" customHeight="1">
      <c r="A31" s="12">
        <v>20</v>
      </c>
      <c r="B31" s="13" t="s">
        <v>57</v>
      </c>
      <c r="C31" s="61">
        <v>1242000</v>
      </c>
      <c r="D31" s="70">
        <v>1200000</v>
      </c>
      <c r="E31" s="58">
        <v>1236000</v>
      </c>
      <c r="F31" s="5">
        <v>985394.9132999999</v>
      </c>
      <c r="G31" s="5">
        <f t="shared" si="2"/>
        <v>101495.6760699</v>
      </c>
      <c r="H31" s="5">
        <f t="shared" si="3"/>
        <v>1086890.5893698998</v>
      </c>
      <c r="I31" s="2">
        <v>997479.10271799995</v>
      </c>
      <c r="J31" s="2">
        <f t="shared" si="4"/>
        <v>50871.434238617992</v>
      </c>
      <c r="K31" s="2">
        <f t="shared" si="5"/>
        <v>1048350.536956618</v>
      </c>
      <c r="L31" s="5">
        <v>1063315.7159346961</v>
      </c>
      <c r="M31" s="5">
        <f t="shared" si="6"/>
        <v>1048350.536956618</v>
      </c>
      <c r="N31" s="48">
        <f t="shared" si="7"/>
        <v>1146092.8070435356</v>
      </c>
      <c r="O31" s="5">
        <f t="shared" si="8"/>
        <v>69114.221987026525</v>
      </c>
      <c r="P31" s="20">
        <f t="shared" si="9"/>
        <v>6.0304210585976695E-2</v>
      </c>
      <c r="Q31" s="63">
        <v>1242000</v>
      </c>
      <c r="R31" s="70">
        <v>1200000</v>
      </c>
      <c r="S31" s="58">
        <v>1224000</v>
      </c>
      <c r="T31" s="5">
        <v>1034665.6482179998</v>
      </c>
      <c r="U31" s="5">
        <f t="shared" si="10"/>
        <v>106570.56176645399</v>
      </c>
      <c r="V31" s="5">
        <f t="shared" si="11"/>
        <v>1141236.2099844539</v>
      </c>
      <c r="W31" s="2">
        <v>1047353.9778429467</v>
      </c>
      <c r="X31" s="2">
        <f t="shared" si="12"/>
        <v>53415.052869990279</v>
      </c>
      <c r="Y31" s="2">
        <f t="shared" si="13"/>
        <v>1100769.030712937</v>
      </c>
      <c r="Z31" s="5">
        <v>1116482.4824425147</v>
      </c>
      <c r="AA31" s="5">
        <f t="shared" si="14"/>
        <v>1100769.030712937</v>
      </c>
      <c r="AB31" s="48">
        <f t="shared" si="15"/>
        <v>1170747.953856651</v>
      </c>
      <c r="AC31" s="5">
        <f t="shared" si="16"/>
        <v>49482.571095052379</v>
      </c>
      <c r="AD31" s="20">
        <f t="shared" si="17"/>
        <v>4.2265776277505357E-2</v>
      </c>
      <c r="AE31" s="65">
        <v>1242000</v>
      </c>
      <c r="AF31" s="70">
        <v>1200000</v>
      </c>
      <c r="AG31" s="58">
        <v>1218000</v>
      </c>
      <c r="AH31" s="5">
        <v>1086398.6338529999</v>
      </c>
      <c r="AI31" s="5">
        <f t="shared" si="18"/>
        <v>111899.059286859</v>
      </c>
      <c r="AJ31" s="5">
        <f t="shared" si="19"/>
        <v>1198297.693139859</v>
      </c>
      <c r="AK31" s="2">
        <v>1099721.68003838</v>
      </c>
      <c r="AL31" s="2">
        <f t="shared" si="20"/>
        <v>56085.805681957376</v>
      </c>
      <c r="AM31" s="2">
        <f t="shared" si="21"/>
        <v>1155807.4857203374</v>
      </c>
      <c r="AN31" s="5">
        <v>1172306.6100859533</v>
      </c>
      <c r="AO31" s="5">
        <f t="shared" si="22"/>
        <v>1155807.4857203374</v>
      </c>
      <c r="AP31" s="48">
        <f t="shared" si="23"/>
        <v>1197735.2981576917</v>
      </c>
      <c r="AQ31" s="5">
        <f t="shared" si="24"/>
        <v>29647.44049477093</v>
      </c>
      <c r="AR31" s="20">
        <f t="shared" si="25"/>
        <v>2.4752915389880746E-2</v>
      </c>
      <c r="AS31" s="67">
        <v>1560000</v>
      </c>
      <c r="AT31" s="70">
        <v>1500000</v>
      </c>
      <c r="AU31" s="58">
        <v>1537500</v>
      </c>
      <c r="AV31" s="38">
        <v>1204457.0745193886</v>
      </c>
      <c r="AW31" s="38">
        <f t="shared" si="26"/>
        <v>61427.310800488813</v>
      </c>
      <c r="AX31" s="38">
        <f t="shared" si="27"/>
        <v>1265884.3853198774</v>
      </c>
      <c r="AY31" s="36">
        <v>1339778.9789310177</v>
      </c>
      <c r="AZ31" s="5">
        <f t="shared" si="28"/>
        <v>1265884.3853198774</v>
      </c>
      <c r="BA31" s="40">
        <f t="shared" si="29"/>
        <v>1440632.672850179</v>
      </c>
      <c r="BB31" s="5">
        <f t="shared" si="37"/>
        <v>123565.69911341288</v>
      </c>
      <c r="BC31" s="20">
        <f t="shared" si="30"/>
        <v>8.5771828893029201E-2</v>
      </c>
      <c r="BD31" s="72">
        <v>1560000</v>
      </c>
      <c r="BE31" s="70">
        <v>1500000</v>
      </c>
      <c r="BF31" s="58">
        <v>1537500</v>
      </c>
      <c r="BG31" s="38">
        <v>1147100.9681257</v>
      </c>
      <c r="BH31" s="38">
        <f t="shared" si="31"/>
        <v>58502.149374410699</v>
      </c>
      <c r="BI31" s="38">
        <f t="shared" si="32"/>
        <v>1205603.1175001108</v>
      </c>
      <c r="BJ31" s="36">
        <v>1275978.8591216356</v>
      </c>
      <c r="BK31" s="36">
        <f t="shared" si="33"/>
        <v>1205603.1175001108</v>
      </c>
      <c r="BL31" s="40">
        <f t="shared" si="34"/>
        <v>1415816.3953243492</v>
      </c>
      <c r="BM31" s="5">
        <f t="shared" si="35"/>
        <v>148643.23424497066</v>
      </c>
      <c r="BN31" s="20">
        <f t="shared" si="36"/>
        <v>0.10498764863569617</v>
      </c>
    </row>
    <row r="32" spans="1:66" s="4" customFormat="1" ht="15.75" customHeight="1">
      <c r="A32" s="12">
        <v>21</v>
      </c>
      <c r="B32" s="13" t="s">
        <v>58</v>
      </c>
      <c r="C32" s="61">
        <v>1035000</v>
      </c>
      <c r="D32" s="70">
        <v>1000000</v>
      </c>
      <c r="E32" s="58">
        <v>1030000</v>
      </c>
      <c r="F32" s="5">
        <v>201127.99518900001</v>
      </c>
      <c r="G32" s="5">
        <f t="shared" si="2"/>
        <v>20716.183504467004</v>
      </c>
      <c r="H32" s="5">
        <f t="shared" si="3"/>
        <v>221844.17869346702</v>
      </c>
      <c r="I32" s="2">
        <v>203594.65004494003</v>
      </c>
      <c r="J32" s="2">
        <f t="shared" si="4"/>
        <v>10383.32715229194</v>
      </c>
      <c r="K32" s="2">
        <f t="shared" si="5"/>
        <v>213977.97719723199</v>
      </c>
      <c r="L32" s="5">
        <v>217032.5077318562</v>
      </c>
      <c r="M32" s="5">
        <f t="shared" si="6"/>
        <v>213977.97719723199</v>
      </c>
      <c r="N32" s="48">
        <f t="shared" si="7"/>
        <v>619642.44393709255</v>
      </c>
      <c r="O32" s="5">
        <f t="shared" si="8"/>
        <v>286848.0953181801</v>
      </c>
      <c r="P32" s="20">
        <f t="shared" si="9"/>
        <v>0.46292518875175948</v>
      </c>
      <c r="Q32" s="63">
        <v>1035000</v>
      </c>
      <c r="R32" s="70">
        <v>1000000</v>
      </c>
      <c r="S32" s="58">
        <v>1020000</v>
      </c>
      <c r="T32" s="5">
        <v>211184.74118700001</v>
      </c>
      <c r="U32" s="5">
        <f t="shared" si="10"/>
        <v>21752.028342261001</v>
      </c>
      <c r="V32" s="5">
        <f t="shared" si="11"/>
        <v>232936.76952926102</v>
      </c>
      <c r="W32" s="2">
        <v>213774.67269335332</v>
      </c>
      <c r="X32" s="2">
        <f t="shared" si="12"/>
        <v>10902.508307361019</v>
      </c>
      <c r="Y32" s="2">
        <f t="shared" si="13"/>
        <v>224677.18100071434</v>
      </c>
      <c r="Z32" s="5">
        <v>227884.44241513271</v>
      </c>
      <c r="AA32" s="5">
        <f t="shared" si="14"/>
        <v>224677.18100071434</v>
      </c>
      <c r="AB32" s="48">
        <f t="shared" si="15"/>
        <v>623416.39882418467</v>
      </c>
      <c r="AC32" s="5">
        <f t="shared" si="16"/>
        <v>281951.20484799572</v>
      </c>
      <c r="AD32" s="20">
        <f t="shared" si="17"/>
        <v>0.45226786683792597</v>
      </c>
      <c r="AE32" s="65">
        <v>1035000</v>
      </c>
      <c r="AF32" s="70">
        <v>1000000</v>
      </c>
      <c r="AG32" s="58">
        <v>1015000</v>
      </c>
      <c r="AH32" s="5">
        <v>221744.02770899999</v>
      </c>
      <c r="AI32" s="5">
        <f t="shared" si="18"/>
        <v>22839.634854027001</v>
      </c>
      <c r="AJ32" s="5">
        <f t="shared" si="19"/>
        <v>244583.662563027</v>
      </c>
      <c r="AK32" s="2">
        <v>224463.27511080666</v>
      </c>
      <c r="AL32" s="2">
        <f t="shared" si="20"/>
        <v>11447.62703065114</v>
      </c>
      <c r="AM32" s="2">
        <f t="shared" si="21"/>
        <v>235910.9021414578</v>
      </c>
      <c r="AN32" s="5">
        <v>239278.52465794524</v>
      </c>
      <c r="AO32" s="5">
        <f t="shared" si="22"/>
        <v>235910.9021414578</v>
      </c>
      <c r="AP32" s="48">
        <f t="shared" si="23"/>
        <v>628295.51489373832</v>
      </c>
      <c r="AQ32" s="5">
        <f t="shared" si="24"/>
        <v>277457.82051039505</v>
      </c>
      <c r="AR32" s="20">
        <f t="shared" si="25"/>
        <v>0.44160401265528793</v>
      </c>
      <c r="AS32" s="67">
        <v>1248000</v>
      </c>
      <c r="AT32" s="70">
        <v>1200000</v>
      </c>
      <c r="AU32" s="58">
        <v>1230000</v>
      </c>
      <c r="AV32" s="38">
        <v>245840.87359735632</v>
      </c>
      <c r="AW32" s="38">
        <f t="shared" si="26"/>
        <v>12537.884553465172</v>
      </c>
      <c r="AX32" s="38">
        <f t="shared" si="27"/>
        <v>258378.75815082149</v>
      </c>
      <c r="AY32" s="36">
        <v>273461.33089815924</v>
      </c>
      <c r="AZ32" s="5">
        <f t="shared" si="28"/>
        <v>258378.75815082149</v>
      </c>
      <c r="BA32" s="40">
        <f t="shared" si="29"/>
        <v>841968.01780979615</v>
      </c>
      <c r="BB32" s="5">
        <f t="shared" si="37"/>
        <v>412659.92293249781</v>
      </c>
      <c r="BC32" s="20">
        <f t="shared" si="30"/>
        <v>0.4901135366233344</v>
      </c>
      <c r="BD32" s="72">
        <v>1248000</v>
      </c>
      <c r="BE32" s="70">
        <v>1200000</v>
      </c>
      <c r="BF32" s="58">
        <v>1230000</v>
      </c>
      <c r="BG32" s="38">
        <v>234133.84755168104</v>
      </c>
      <c r="BH32" s="38">
        <f t="shared" si="31"/>
        <v>11940.826225135732</v>
      </c>
      <c r="BI32" s="38">
        <f t="shared" si="32"/>
        <v>246074.67377681678</v>
      </c>
      <c r="BJ32" s="36">
        <v>260439.00927822746</v>
      </c>
      <c r="BK32" s="36">
        <f t="shared" si="33"/>
        <v>246074.67377681678</v>
      </c>
      <c r="BL32" s="40">
        <f t="shared" si="34"/>
        <v>836902.73661100888</v>
      </c>
      <c r="BM32" s="5">
        <f t="shared" si="35"/>
        <v>417778.52974536881</v>
      </c>
      <c r="BN32" s="20">
        <f t="shared" si="36"/>
        <v>0.49919603732823215</v>
      </c>
    </row>
    <row r="33" spans="1:66" s="4" customFormat="1" ht="15.75" customHeight="1">
      <c r="A33" s="12">
        <v>22</v>
      </c>
      <c r="B33" s="13" t="s">
        <v>59</v>
      </c>
      <c r="C33" s="61">
        <v>931500</v>
      </c>
      <c r="D33" s="70">
        <v>900000</v>
      </c>
      <c r="E33" s="58">
        <v>927000</v>
      </c>
      <c r="F33" s="5">
        <v>847240.78558499995</v>
      </c>
      <c r="G33" s="5">
        <f t="shared" si="2"/>
        <v>87265.800915255008</v>
      </c>
      <c r="H33" s="5">
        <f t="shared" si="3"/>
        <v>934506.58650025493</v>
      </c>
      <c r="I33" s="2">
        <v>857630.93073909986</v>
      </c>
      <c r="J33" s="2">
        <f t="shared" si="4"/>
        <v>43739.177467694091</v>
      </c>
      <c r="K33" s="2">
        <f t="shared" si="5"/>
        <v>901370.1082067939</v>
      </c>
      <c r="L33" s="5">
        <v>914237.14506067266</v>
      </c>
      <c r="M33" s="5">
        <f t="shared" si="6"/>
        <v>900000</v>
      </c>
      <c r="N33" s="48">
        <f t="shared" si="7"/>
        <v>918102.30662795354</v>
      </c>
      <c r="O33" s="5">
        <f t="shared" si="8"/>
        <v>12800.263771744134</v>
      </c>
      <c r="P33" s="20">
        <f t="shared" si="9"/>
        <v>1.3942088675016518E-2</v>
      </c>
      <c r="Q33" s="63">
        <v>931500</v>
      </c>
      <c r="R33" s="70">
        <v>900000</v>
      </c>
      <c r="S33" s="58">
        <v>918000</v>
      </c>
      <c r="T33" s="5">
        <v>889602.57755099982</v>
      </c>
      <c r="U33" s="5">
        <f t="shared" si="10"/>
        <v>91629.065487752989</v>
      </c>
      <c r="V33" s="5">
        <f t="shared" si="11"/>
        <v>981231.64303875284</v>
      </c>
      <c r="W33" s="2">
        <v>900512.00636212667</v>
      </c>
      <c r="X33" s="2">
        <f t="shared" si="12"/>
        <v>45926.112324468457</v>
      </c>
      <c r="Y33" s="2">
        <f t="shared" si="13"/>
        <v>946438.11868659512</v>
      </c>
      <c r="Z33" s="5">
        <v>959948.50031804608</v>
      </c>
      <c r="AA33" s="5">
        <f t="shared" si="14"/>
        <v>900000</v>
      </c>
      <c r="AB33" s="48">
        <f t="shared" si="15"/>
        <v>939519.71034056565</v>
      </c>
      <c r="AC33" s="5">
        <f t="shared" si="16"/>
        <v>27944.655172342096</v>
      </c>
      <c r="AD33" s="20">
        <f t="shared" si="17"/>
        <v>2.9743553929499216E-2</v>
      </c>
      <c r="AE33" s="65">
        <v>931500</v>
      </c>
      <c r="AF33" s="70">
        <v>900000</v>
      </c>
      <c r="AG33" s="58">
        <v>913500</v>
      </c>
      <c r="AH33" s="5">
        <v>934082.36018999992</v>
      </c>
      <c r="AI33" s="5">
        <f t="shared" si="18"/>
        <v>96210.483099570003</v>
      </c>
      <c r="AJ33" s="5">
        <f t="shared" si="19"/>
        <v>1030292.84328957</v>
      </c>
      <c r="AK33" s="2">
        <v>945537.26753406669</v>
      </c>
      <c r="AL33" s="2">
        <f t="shared" si="20"/>
        <v>48222.400644237401</v>
      </c>
      <c r="AM33" s="2">
        <f t="shared" si="21"/>
        <v>993759.6681783041</v>
      </c>
      <c r="AN33" s="5">
        <v>1007945.5638031177</v>
      </c>
      <c r="AO33" s="5">
        <f t="shared" si="22"/>
        <v>900000</v>
      </c>
      <c r="AP33" s="48">
        <f t="shared" si="23"/>
        <v>962833.01254516526</v>
      </c>
      <c r="AQ33" s="5">
        <f t="shared" si="24"/>
        <v>44429.649253065763</v>
      </c>
      <c r="AR33" s="20">
        <f t="shared" si="25"/>
        <v>4.6144709076415914E-2</v>
      </c>
      <c r="AS33" s="67">
        <v>1040000</v>
      </c>
      <c r="AT33" s="70">
        <v>1000000</v>
      </c>
      <c r="AU33" s="58">
        <v>1025000</v>
      </c>
      <c r="AV33" s="38">
        <v>1035588.8073164456</v>
      </c>
      <c r="AW33" s="38">
        <f t="shared" si="26"/>
        <v>52815.029173138726</v>
      </c>
      <c r="AX33" s="38">
        <f t="shared" si="27"/>
        <v>1088403.8364895843</v>
      </c>
      <c r="AY33" s="36">
        <v>1151938.2003816555</v>
      </c>
      <c r="AZ33" s="5">
        <f t="shared" si="28"/>
        <v>1000000</v>
      </c>
      <c r="BA33" s="40">
        <f t="shared" si="29"/>
        <v>1061068.4073742479</v>
      </c>
      <c r="BB33" s="5">
        <f t="shared" si="37"/>
        <v>43181.884970593259</v>
      </c>
      <c r="BC33" s="42">
        <f t="shared" si="30"/>
        <v>4.0696607938269E-2</v>
      </c>
      <c r="BD33" s="72">
        <v>1040000</v>
      </c>
      <c r="BE33" s="70">
        <v>1000000</v>
      </c>
      <c r="BF33" s="58">
        <v>1025000</v>
      </c>
      <c r="BG33" s="38">
        <v>986275.57034996478</v>
      </c>
      <c r="BH33" s="38">
        <f t="shared" si="31"/>
        <v>50300.054087848199</v>
      </c>
      <c r="BI33" s="38">
        <f t="shared" si="32"/>
        <v>1036575.6244378129</v>
      </c>
      <c r="BJ33" s="36">
        <v>1097084.5740728071</v>
      </c>
      <c r="BK33" s="36">
        <f t="shared" si="33"/>
        <v>1000000</v>
      </c>
      <c r="BL33" s="40">
        <f t="shared" si="34"/>
        <v>1039732.039702124</v>
      </c>
      <c r="BM33" s="5">
        <f t="shared" si="35"/>
        <v>28094.794703744989</v>
      </c>
      <c r="BN33" s="20">
        <f t="shared" si="36"/>
        <v>2.7021187797380903E-2</v>
      </c>
    </row>
    <row r="34" spans="1:66" s="4" customFormat="1" ht="15.75" customHeight="1">
      <c r="A34" s="12">
        <v>23</v>
      </c>
      <c r="B34" s="13" t="s">
        <v>60</v>
      </c>
      <c r="C34" s="61">
        <v>465750</v>
      </c>
      <c r="D34" s="70">
        <v>450000</v>
      </c>
      <c r="E34" s="58">
        <v>463500</v>
      </c>
      <c r="F34" s="5">
        <v>332230.72751999996</v>
      </c>
      <c r="G34" s="5">
        <f t="shared" si="2"/>
        <v>34219.76493456</v>
      </c>
      <c r="H34" s="5">
        <f t="shared" si="3"/>
        <v>366450.49245455995</v>
      </c>
      <c r="I34" s="2">
        <v>336304.91476586665</v>
      </c>
      <c r="J34" s="2">
        <f t="shared" si="4"/>
        <v>17151.550653059199</v>
      </c>
      <c r="K34" s="2">
        <f t="shared" si="5"/>
        <v>353456.46541892586</v>
      </c>
      <c r="L34" s="5">
        <v>358502.04805515811</v>
      </c>
      <c r="M34" s="5">
        <f t="shared" si="6"/>
        <v>353456.46541892586</v>
      </c>
      <c r="N34" s="48">
        <f t="shared" si="7"/>
        <v>409609.83432144066</v>
      </c>
      <c r="O34" s="5">
        <f t="shared" si="8"/>
        <v>39706.42793743802</v>
      </c>
      <c r="P34" s="20">
        <f t="shared" si="9"/>
        <v>9.6937193910921746E-2</v>
      </c>
      <c r="Q34" s="63">
        <v>465750</v>
      </c>
      <c r="R34" s="70">
        <v>450000</v>
      </c>
      <c r="S34" s="58">
        <v>459000</v>
      </c>
      <c r="T34" s="5">
        <v>348841.27464299998</v>
      </c>
      <c r="U34" s="5">
        <f t="shared" si="10"/>
        <v>35930.651288229004</v>
      </c>
      <c r="V34" s="5">
        <f t="shared" si="11"/>
        <v>384771.92593122897</v>
      </c>
      <c r="W34" s="2">
        <v>353119.10984844662</v>
      </c>
      <c r="X34" s="2">
        <f t="shared" si="12"/>
        <v>18009.074602270775</v>
      </c>
      <c r="Y34" s="2">
        <f t="shared" si="13"/>
        <v>371128.18445071741</v>
      </c>
      <c r="Z34" s="5">
        <v>376426.03045577364</v>
      </c>
      <c r="AA34" s="5">
        <f t="shared" si="14"/>
        <v>371128.18445071741</v>
      </c>
      <c r="AB34" s="48">
        <f t="shared" si="15"/>
        <v>417846.02347295335</v>
      </c>
      <c r="AC34" s="5">
        <f t="shared" si="16"/>
        <v>33034.500775004548</v>
      </c>
      <c r="AD34" s="20">
        <f t="shared" si="17"/>
        <v>7.9059028731292516E-2</v>
      </c>
      <c r="AE34" s="65" t="s">
        <v>44</v>
      </c>
      <c r="AF34" s="70" t="s">
        <v>44</v>
      </c>
      <c r="AG34" s="58" t="s">
        <v>44</v>
      </c>
      <c r="AH34" s="5" t="s">
        <v>44</v>
      </c>
      <c r="AI34" s="5" t="s">
        <v>44</v>
      </c>
      <c r="AJ34" s="5" t="s">
        <v>44</v>
      </c>
      <c r="AK34" s="5" t="s">
        <v>44</v>
      </c>
      <c r="AL34" s="5" t="s">
        <v>44</v>
      </c>
      <c r="AM34" s="5" t="s">
        <v>44</v>
      </c>
      <c r="AN34" s="5" t="s">
        <v>44</v>
      </c>
      <c r="AO34" s="5" t="s">
        <v>44</v>
      </c>
      <c r="AP34" s="5" t="s">
        <v>44</v>
      </c>
      <c r="AQ34" s="5" t="s">
        <v>44</v>
      </c>
      <c r="AR34" s="5" t="s">
        <v>44</v>
      </c>
      <c r="AS34" s="67">
        <v>468000</v>
      </c>
      <c r="AT34" s="70">
        <v>450000</v>
      </c>
      <c r="AU34" s="58">
        <v>461250</v>
      </c>
      <c r="AV34" s="38">
        <v>25632</v>
      </c>
      <c r="AW34" s="38">
        <f t="shared" si="26"/>
        <v>1307.232</v>
      </c>
      <c r="AX34" s="38">
        <f t="shared" si="27"/>
        <v>26939.232</v>
      </c>
      <c r="AY34" s="36">
        <v>376102.91444800003</v>
      </c>
      <c r="AZ34" s="5">
        <f t="shared" si="28"/>
        <v>26939.232</v>
      </c>
      <c r="BA34" s="40">
        <f t="shared" si="29"/>
        <v>356458.4292896</v>
      </c>
      <c r="BB34" s="5">
        <f t="shared" si="37"/>
        <v>233005.25893462394</v>
      </c>
      <c r="BC34" s="20">
        <f t="shared" si="30"/>
        <v>0.65366741193072431</v>
      </c>
      <c r="BD34" s="72">
        <v>468000</v>
      </c>
      <c r="BE34" s="70">
        <v>450000</v>
      </c>
      <c r="BF34" s="58">
        <v>461250</v>
      </c>
      <c r="BG34" s="38">
        <v>25632</v>
      </c>
      <c r="BH34" s="38">
        <f t="shared" si="31"/>
        <v>1307.232</v>
      </c>
      <c r="BI34" s="38">
        <f t="shared" si="32"/>
        <v>26939.232</v>
      </c>
      <c r="BJ34" s="36">
        <v>413413.01944800001</v>
      </c>
      <c r="BK34" s="36">
        <f t="shared" si="33"/>
        <v>26939.232</v>
      </c>
      <c r="BL34" s="40">
        <f t="shared" si="34"/>
        <v>363920.4502896</v>
      </c>
      <c r="BM34" s="5">
        <f t="shared" si="35"/>
        <v>238281.70458508038</v>
      </c>
      <c r="BN34" s="20">
        <f t="shared" si="36"/>
        <v>0.65476316155209457</v>
      </c>
    </row>
    <row r="35" spans="1:66" s="4" customFormat="1" ht="15.75" customHeight="1">
      <c r="A35" s="12">
        <v>24</v>
      </c>
      <c r="B35" s="13" t="s">
        <v>61</v>
      </c>
      <c r="C35" s="61">
        <v>465750</v>
      </c>
      <c r="D35" s="70">
        <v>450000</v>
      </c>
      <c r="E35" s="58">
        <v>463500</v>
      </c>
      <c r="F35" s="5">
        <v>203832.612891</v>
      </c>
      <c r="G35" s="5">
        <f t="shared" si="2"/>
        <v>20994.759127773003</v>
      </c>
      <c r="H35" s="5">
        <f t="shared" si="3"/>
        <v>224827.37201877299</v>
      </c>
      <c r="I35" s="2">
        <v>206332.3927651933</v>
      </c>
      <c r="J35" s="2">
        <f t="shared" si="4"/>
        <v>10522.952031024857</v>
      </c>
      <c r="K35" s="2">
        <f t="shared" si="5"/>
        <v>216855.34479621815</v>
      </c>
      <c r="L35" s="5">
        <v>219950.94968487436</v>
      </c>
      <c r="M35" s="5">
        <f t="shared" si="6"/>
        <v>216855.34479621815</v>
      </c>
      <c r="N35" s="48">
        <f t="shared" si="7"/>
        <v>340147.2777499776</v>
      </c>
      <c r="O35" s="5">
        <f t="shared" si="8"/>
        <v>87180.561857200271</v>
      </c>
      <c r="P35" s="20">
        <f t="shared" si="9"/>
        <v>0.25630239475643141</v>
      </c>
      <c r="Q35" s="63">
        <v>465750</v>
      </c>
      <c r="R35" s="70">
        <v>450000</v>
      </c>
      <c r="S35" s="58">
        <v>459000</v>
      </c>
      <c r="T35" s="5">
        <v>214023.89729699999</v>
      </c>
      <c r="U35" s="5">
        <f t="shared" si="10"/>
        <v>22044.461421591001</v>
      </c>
      <c r="V35" s="5">
        <f t="shared" si="11"/>
        <v>236068.35871859099</v>
      </c>
      <c r="W35" s="2">
        <v>216648.44459061997</v>
      </c>
      <c r="X35" s="2">
        <f t="shared" si="12"/>
        <v>11049.070674121618</v>
      </c>
      <c r="Y35" s="2">
        <f t="shared" si="13"/>
        <v>227697.51526474158</v>
      </c>
      <c r="Z35" s="5">
        <v>230947.89187893466</v>
      </c>
      <c r="AA35" s="5">
        <f t="shared" si="14"/>
        <v>227697.51526474158</v>
      </c>
      <c r="AB35" s="48">
        <f t="shared" si="15"/>
        <v>344910.62764371122</v>
      </c>
      <c r="AC35" s="5">
        <f t="shared" si="16"/>
        <v>82882.186607150405</v>
      </c>
      <c r="AD35" s="20">
        <f t="shared" si="17"/>
        <v>0.2403004719610054</v>
      </c>
      <c r="AE35" s="65" t="s">
        <v>44</v>
      </c>
      <c r="AF35" s="70" t="s">
        <v>44</v>
      </c>
      <c r="AG35" s="58" t="s">
        <v>44</v>
      </c>
      <c r="AH35" s="5" t="s">
        <v>44</v>
      </c>
      <c r="AI35" s="5" t="s">
        <v>44</v>
      </c>
      <c r="AJ35" s="5" t="s">
        <v>44</v>
      </c>
      <c r="AK35" s="5" t="s">
        <v>44</v>
      </c>
      <c r="AL35" s="5" t="s">
        <v>44</v>
      </c>
      <c r="AM35" s="5" t="s">
        <v>44</v>
      </c>
      <c r="AN35" s="5" t="s">
        <v>44</v>
      </c>
      <c r="AO35" s="5" t="s">
        <v>44</v>
      </c>
      <c r="AP35" s="5" t="s">
        <v>44</v>
      </c>
      <c r="AQ35" s="5" t="s">
        <v>44</v>
      </c>
      <c r="AR35" s="5" t="s">
        <v>44</v>
      </c>
      <c r="AS35" s="67">
        <v>468000</v>
      </c>
      <c r="AT35" s="70">
        <v>450000</v>
      </c>
      <c r="AU35" s="58">
        <v>461250</v>
      </c>
      <c r="AV35" s="38">
        <v>25632</v>
      </c>
      <c r="AW35" s="38">
        <f t="shared" si="26"/>
        <v>1307.232</v>
      </c>
      <c r="AX35" s="38">
        <f t="shared" si="27"/>
        <v>26939.232</v>
      </c>
      <c r="AY35" s="36">
        <v>333462.79444799997</v>
      </c>
      <c r="AZ35" s="5">
        <f t="shared" si="28"/>
        <v>26939.232</v>
      </c>
      <c r="BA35" s="40">
        <f t="shared" si="29"/>
        <v>347930.40528960002</v>
      </c>
      <c r="BB35" s="5">
        <f t="shared" si="37"/>
        <v>226975.03533410234</v>
      </c>
      <c r="BC35" s="20">
        <f t="shared" si="30"/>
        <v>0.65235757462812016</v>
      </c>
      <c r="BD35" s="72">
        <v>468000</v>
      </c>
      <c r="BE35" s="70">
        <v>450000</v>
      </c>
      <c r="BF35" s="58">
        <v>461250</v>
      </c>
      <c r="BG35" s="38">
        <v>25632</v>
      </c>
      <c r="BH35" s="38">
        <f t="shared" si="31"/>
        <v>1307.232</v>
      </c>
      <c r="BI35" s="38">
        <f t="shared" si="32"/>
        <v>26939.232</v>
      </c>
      <c r="BJ35" s="36">
        <v>376769.16632299998</v>
      </c>
      <c r="BK35" s="36">
        <f t="shared" si="33"/>
        <v>26939.232</v>
      </c>
      <c r="BL35" s="40">
        <f t="shared" si="34"/>
        <v>356591.6796646</v>
      </c>
      <c r="BM35" s="5">
        <f t="shared" si="35"/>
        <v>233099.48117838209</v>
      </c>
      <c r="BN35" s="20">
        <f t="shared" si="36"/>
        <v>0.65368738103376067</v>
      </c>
    </row>
    <row r="36" spans="1:66" s="4" customFormat="1" ht="15.75" customHeight="1">
      <c r="A36" s="12">
        <v>25</v>
      </c>
      <c r="B36" s="13" t="s">
        <v>62</v>
      </c>
      <c r="C36" s="61">
        <v>465750</v>
      </c>
      <c r="D36" s="70">
        <v>450000</v>
      </c>
      <c r="E36" s="58">
        <v>463500</v>
      </c>
      <c r="F36" s="5">
        <v>203832.612891</v>
      </c>
      <c r="G36" s="5">
        <f t="shared" si="2"/>
        <v>20994.759127773003</v>
      </c>
      <c r="H36" s="5">
        <f t="shared" si="3"/>
        <v>224827.37201877299</v>
      </c>
      <c r="I36" s="2">
        <v>206332.3927651933</v>
      </c>
      <c r="J36" s="2">
        <f t="shared" si="4"/>
        <v>10522.952031024857</v>
      </c>
      <c r="K36" s="2">
        <f t="shared" si="5"/>
        <v>216855.34479621815</v>
      </c>
      <c r="L36" s="5">
        <v>219950.94968487436</v>
      </c>
      <c r="M36" s="5">
        <f t="shared" si="6"/>
        <v>216855.34479621815</v>
      </c>
      <c r="N36" s="48">
        <f t="shared" si="7"/>
        <v>340147.2777499776</v>
      </c>
      <c r="O36" s="5">
        <f t="shared" si="8"/>
        <v>87180.561857200271</v>
      </c>
      <c r="P36" s="20">
        <f t="shared" si="9"/>
        <v>0.25630239475643141</v>
      </c>
      <c r="Q36" s="63">
        <v>465750</v>
      </c>
      <c r="R36" s="70">
        <v>450000</v>
      </c>
      <c r="S36" s="58">
        <v>459000</v>
      </c>
      <c r="T36" s="5">
        <v>214023.89729699999</v>
      </c>
      <c r="U36" s="5">
        <f t="shared" si="10"/>
        <v>22044.461421591001</v>
      </c>
      <c r="V36" s="5">
        <f t="shared" si="11"/>
        <v>236068.35871859099</v>
      </c>
      <c r="W36" s="2">
        <v>216648.44459061997</v>
      </c>
      <c r="X36" s="2">
        <f t="shared" si="12"/>
        <v>11049.070674121618</v>
      </c>
      <c r="Y36" s="2">
        <f t="shared" si="13"/>
        <v>227697.51526474158</v>
      </c>
      <c r="Z36" s="5">
        <v>230947.89187893466</v>
      </c>
      <c r="AA36" s="5">
        <f t="shared" si="14"/>
        <v>227697.51526474158</v>
      </c>
      <c r="AB36" s="48">
        <f t="shared" si="15"/>
        <v>344910.62764371122</v>
      </c>
      <c r="AC36" s="5">
        <f t="shared" si="16"/>
        <v>82882.186607150405</v>
      </c>
      <c r="AD36" s="20">
        <f t="shared" si="17"/>
        <v>0.2403004719610054</v>
      </c>
      <c r="AE36" s="65" t="s">
        <v>44</v>
      </c>
      <c r="AF36" s="70" t="s">
        <v>44</v>
      </c>
      <c r="AG36" s="58" t="s">
        <v>44</v>
      </c>
      <c r="AH36" s="5" t="s">
        <v>44</v>
      </c>
      <c r="AI36" s="5" t="s">
        <v>44</v>
      </c>
      <c r="AJ36" s="5" t="s">
        <v>44</v>
      </c>
      <c r="AK36" s="5" t="s">
        <v>44</v>
      </c>
      <c r="AL36" s="5" t="s">
        <v>44</v>
      </c>
      <c r="AM36" s="5" t="s">
        <v>44</v>
      </c>
      <c r="AN36" s="5" t="s">
        <v>44</v>
      </c>
      <c r="AO36" s="5" t="s">
        <v>44</v>
      </c>
      <c r="AP36" s="5" t="s">
        <v>44</v>
      </c>
      <c r="AQ36" s="5" t="s">
        <v>44</v>
      </c>
      <c r="AR36" s="5" t="s">
        <v>44</v>
      </c>
      <c r="AS36" s="67">
        <v>468000</v>
      </c>
      <c r="AT36" s="70">
        <v>450000</v>
      </c>
      <c r="AU36" s="58">
        <v>461250</v>
      </c>
      <c r="AV36" s="38">
        <v>25632</v>
      </c>
      <c r="AW36" s="38">
        <f t="shared" si="26"/>
        <v>1307.232</v>
      </c>
      <c r="AX36" s="38">
        <f t="shared" si="27"/>
        <v>26939.232</v>
      </c>
      <c r="AY36" s="36">
        <v>394757.96694800002</v>
      </c>
      <c r="AZ36" s="5">
        <f t="shared" si="28"/>
        <v>26939.232</v>
      </c>
      <c r="BA36" s="40">
        <f t="shared" si="29"/>
        <v>360189.43978960003</v>
      </c>
      <c r="BB36" s="5">
        <f t="shared" si="37"/>
        <v>235643.48175985218</v>
      </c>
      <c r="BC36" s="20">
        <f t="shared" si="30"/>
        <v>0.65422096188466894</v>
      </c>
      <c r="BD36" s="72">
        <v>468000</v>
      </c>
      <c r="BE36" s="70">
        <v>450000</v>
      </c>
      <c r="BF36" s="58">
        <v>461250</v>
      </c>
      <c r="BG36" s="38">
        <v>25632</v>
      </c>
      <c r="BH36" s="38">
        <f t="shared" si="31"/>
        <v>1307.232</v>
      </c>
      <c r="BI36" s="38">
        <f t="shared" si="32"/>
        <v>26939.232</v>
      </c>
      <c r="BJ36" s="36">
        <v>403419.24132299999</v>
      </c>
      <c r="BK36" s="36">
        <f t="shared" si="33"/>
        <v>26939.232</v>
      </c>
      <c r="BL36" s="40">
        <f t="shared" si="34"/>
        <v>361921.69466460001</v>
      </c>
      <c r="BM36" s="5">
        <f t="shared" si="35"/>
        <v>236868.37092870811</v>
      </c>
      <c r="BN36" s="20">
        <f t="shared" si="36"/>
        <v>0.65447408768412929</v>
      </c>
    </row>
    <row r="37" spans="1:66" s="4" customFormat="1" ht="15.75" customHeight="1">
      <c r="A37" s="12">
        <v>26</v>
      </c>
      <c r="B37" s="13" t="s">
        <v>63</v>
      </c>
      <c r="C37" s="61">
        <v>465750</v>
      </c>
      <c r="D37" s="70">
        <v>450000</v>
      </c>
      <c r="E37" s="58">
        <v>463500</v>
      </c>
      <c r="F37" s="5">
        <v>203832.612891</v>
      </c>
      <c r="G37" s="5">
        <f t="shared" si="2"/>
        <v>20994.759127773003</v>
      </c>
      <c r="H37" s="5">
        <f t="shared" si="3"/>
        <v>224827.37201877299</v>
      </c>
      <c r="I37" s="2">
        <v>206332.3927651933</v>
      </c>
      <c r="J37" s="2">
        <f t="shared" si="4"/>
        <v>10522.952031024857</v>
      </c>
      <c r="K37" s="2">
        <f t="shared" si="5"/>
        <v>216855.34479621815</v>
      </c>
      <c r="L37" s="5">
        <v>219950.94968487436</v>
      </c>
      <c r="M37" s="5">
        <f t="shared" si="6"/>
        <v>216855.34479621815</v>
      </c>
      <c r="N37" s="48">
        <f t="shared" si="7"/>
        <v>340147.2777499776</v>
      </c>
      <c r="O37" s="5">
        <f t="shared" si="8"/>
        <v>87180.561857200271</v>
      </c>
      <c r="P37" s="20">
        <f t="shared" si="9"/>
        <v>0.25630239475643141</v>
      </c>
      <c r="Q37" s="63">
        <v>465750</v>
      </c>
      <c r="R37" s="70">
        <v>450000</v>
      </c>
      <c r="S37" s="58">
        <v>459000</v>
      </c>
      <c r="T37" s="5">
        <v>214023.89729699999</v>
      </c>
      <c r="U37" s="5">
        <f t="shared" si="10"/>
        <v>22044.461421591001</v>
      </c>
      <c r="V37" s="5">
        <f t="shared" si="11"/>
        <v>236068.35871859099</v>
      </c>
      <c r="W37" s="2">
        <v>216648.44459061997</v>
      </c>
      <c r="X37" s="2">
        <f t="shared" si="12"/>
        <v>11049.070674121618</v>
      </c>
      <c r="Y37" s="2">
        <f t="shared" si="13"/>
        <v>227697.51526474158</v>
      </c>
      <c r="Z37" s="5">
        <v>230947.89187893466</v>
      </c>
      <c r="AA37" s="5">
        <f t="shared" si="14"/>
        <v>227697.51526474158</v>
      </c>
      <c r="AB37" s="48">
        <f t="shared" si="15"/>
        <v>344910.62764371122</v>
      </c>
      <c r="AC37" s="5">
        <f t="shared" si="16"/>
        <v>82882.186607150405</v>
      </c>
      <c r="AD37" s="20">
        <f t="shared" si="17"/>
        <v>0.2403004719610054</v>
      </c>
      <c r="AE37" s="65">
        <v>465750</v>
      </c>
      <c r="AF37" s="70">
        <v>450000</v>
      </c>
      <c r="AG37" s="58">
        <v>456750</v>
      </c>
      <c r="AH37" s="5">
        <v>224725.63625099999</v>
      </c>
      <c r="AI37" s="5">
        <f t="shared" si="18"/>
        <v>23146.740533853001</v>
      </c>
      <c r="AJ37" s="5">
        <f t="shared" si="19"/>
        <v>247872.376784853</v>
      </c>
      <c r="AK37" s="2">
        <v>227481.48143079333</v>
      </c>
      <c r="AL37" s="2">
        <f t="shared" si="20"/>
        <v>11601.55555297046</v>
      </c>
      <c r="AM37" s="2">
        <f t="shared" si="21"/>
        <v>239083.0369837638</v>
      </c>
      <c r="AN37" s="5">
        <v>242495.94164966999</v>
      </c>
      <c r="AO37" s="5">
        <f t="shared" si="22"/>
        <v>239083.0369837638</v>
      </c>
      <c r="AP37" s="48">
        <f t="shared" si="23"/>
        <v>350325.22590304777</v>
      </c>
      <c r="AQ37" s="5">
        <f t="shared" si="24"/>
        <v>78660.10613886085</v>
      </c>
      <c r="AR37" s="20">
        <f t="shared" si="25"/>
        <v>0.22453451913459974</v>
      </c>
      <c r="AS37" s="67">
        <v>468000</v>
      </c>
      <c r="AT37" s="70">
        <v>450000</v>
      </c>
      <c r="AU37" s="58">
        <v>461250</v>
      </c>
      <c r="AV37" s="38">
        <v>25632</v>
      </c>
      <c r="AW37" s="38">
        <f t="shared" si="26"/>
        <v>1307.232</v>
      </c>
      <c r="AX37" s="38">
        <f t="shared" si="27"/>
        <v>26939.232</v>
      </c>
      <c r="AY37" s="36">
        <v>509186.72647925001</v>
      </c>
      <c r="AZ37" s="5">
        <f t="shared" si="28"/>
        <v>26939.232</v>
      </c>
      <c r="BA37" s="40">
        <f t="shared" si="29"/>
        <v>383075.19169584999</v>
      </c>
      <c r="BB37" s="5">
        <f t="shared" si="37"/>
        <v>251826.15212531449</v>
      </c>
      <c r="BC37" s="20">
        <f t="shared" si="30"/>
        <v>0.65738047669047894</v>
      </c>
      <c r="BD37" s="72">
        <v>468000</v>
      </c>
      <c r="BE37" s="70">
        <v>450000</v>
      </c>
      <c r="BF37" s="58">
        <v>461250</v>
      </c>
      <c r="BG37" s="38">
        <v>25632</v>
      </c>
      <c r="BH37" s="38">
        <f t="shared" si="31"/>
        <v>1307.232</v>
      </c>
      <c r="BI37" s="38">
        <f t="shared" si="32"/>
        <v>26939.232</v>
      </c>
      <c r="BJ37" s="36">
        <v>410081.76007299998</v>
      </c>
      <c r="BK37" s="36">
        <f t="shared" si="33"/>
        <v>26939.232</v>
      </c>
      <c r="BL37" s="40">
        <f t="shared" si="34"/>
        <v>363254.19841459999</v>
      </c>
      <c r="BM37" s="5">
        <f t="shared" si="35"/>
        <v>237810.5933662896</v>
      </c>
      <c r="BN37" s="20">
        <f t="shared" si="36"/>
        <v>0.65466715706025946</v>
      </c>
    </row>
    <row r="38" spans="1:66" s="4" customFormat="1" ht="15.75" customHeight="1">
      <c r="A38" s="12">
        <v>27</v>
      </c>
      <c r="B38" s="13" t="s">
        <v>64</v>
      </c>
      <c r="C38" s="61">
        <v>465750</v>
      </c>
      <c r="D38" s="70">
        <v>450000</v>
      </c>
      <c r="E38" s="58">
        <v>463500</v>
      </c>
      <c r="F38" s="5">
        <v>203832.612891</v>
      </c>
      <c r="G38" s="5">
        <f t="shared" si="2"/>
        <v>20994.759127773003</v>
      </c>
      <c r="H38" s="5">
        <f t="shared" si="3"/>
        <v>224827.37201877299</v>
      </c>
      <c r="I38" s="2">
        <v>206332.3927651933</v>
      </c>
      <c r="J38" s="2">
        <f t="shared" si="4"/>
        <v>10522.952031024857</v>
      </c>
      <c r="K38" s="2">
        <f t="shared" si="5"/>
        <v>216855.34479621815</v>
      </c>
      <c r="L38" s="5">
        <v>219950.94968487436</v>
      </c>
      <c r="M38" s="5">
        <f t="shared" si="6"/>
        <v>216855.34479621815</v>
      </c>
      <c r="N38" s="48">
        <f t="shared" si="7"/>
        <v>340147.2777499776</v>
      </c>
      <c r="O38" s="5">
        <f t="shared" si="8"/>
        <v>87180.561857200271</v>
      </c>
      <c r="P38" s="20">
        <f t="shared" si="9"/>
        <v>0.25630239475643141</v>
      </c>
      <c r="Q38" s="63">
        <v>465750</v>
      </c>
      <c r="R38" s="70">
        <v>450000</v>
      </c>
      <c r="S38" s="58">
        <v>459000</v>
      </c>
      <c r="T38" s="5">
        <v>214023.89729699999</v>
      </c>
      <c r="U38" s="5">
        <f t="shared" si="10"/>
        <v>22044.461421591001</v>
      </c>
      <c r="V38" s="5">
        <f t="shared" si="11"/>
        <v>236068.35871859099</v>
      </c>
      <c r="W38" s="2">
        <v>216648.44459061997</v>
      </c>
      <c r="X38" s="2">
        <f t="shared" si="12"/>
        <v>11049.070674121618</v>
      </c>
      <c r="Y38" s="2">
        <f t="shared" si="13"/>
        <v>227697.51526474158</v>
      </c>
      <c r="Z38" s="5">
        <v>230947.89187893466</v>
      </c>
      <c r="AA38" s="5">
        <f t="shared" si="14"/>
        <v>227697.51526474158</v>
      </c>
      <c r="AB38" s="48">
        <f t="shared" si="15"/>
        <v>344910.62764371122</v>
      </c>
      <c r="AC38" s="5">
        <f t="shared" si="16"/>
        <v>82882.186607150405</v>
      </c>
      <c r="AD38" s="20">
        <f t="shared" si="17"/>
        <v>0.2403004719610054</v>
      </c>
      <c r="AE38" s="65">
        <v>465750</v>
      </c>
      <c r="AF38" s="70">
        <v>450000</v>
      </c>
      <c r="AG38" s="58">
        <v>456750</v>
      </c>
      <c r="AH38" s="5">
        <v>224725.63625099999</v>
      </c>
      <c r="AI38" s="5">
        <f t="shared" si="18"/>
        <v>23146.740533853001</v>
      </c>
      <c r="AJ38" s="5">
        <f t="shared" si="19"/>
        <v>247872.376784853</v>
      </c>
      <c r="AK38" s="2">
        <v>227481.48143079333</v>
      </c>
      <c r="AL38" s="2">
        <f t="shared" si="20"/>
        <v>11601.55555297046</v>
      </c>
      <c r="AM38" s="2">
        <f t="shared" si="21"/>
        <v>239083.0369837638</v>
      </c>
      <c r="AN38" s="5">
        <v>242495.94164966999</v>
      </c>
      <c r="AO38" s="5">
        <f t="shared" si="22"/>
        <v>239083.0369837638</v>
      </c>
      <c r="AP38" s="48">
        <f t="shared" si="23"/>
        <v>350325.22590304777</v>
      </c>
      <c r="AQ38" s="5">
        <f t="shared" si="24"/>
        <v>78660.10613886085</v>
      </c>
      <c r="AR38" s="20">
        <f t="shared" si="25"/>
        <v>0.22453451913459974</v>
      </c>
      <c r="AS38" s="67">
        <v>468000</v>
      </c>
      <c r="AT38" s="70">
        <v>450000</v>
      </c>
      <c r="AU38" s="58">
        <v>461250</v>
      </c>
      <c r="AV38" s="38">
        <v>25632</v>
      </c>
      <c r="AW38" s="38">
        <f t="shared" si="26"/>
        <v>1307.232</v>
      </c>
      <c r="AX38" s="38">
        <f t="shared" si="27"/>
        <v>26939.232</v>
      </c>
      <c r="AY38" s="36">
        <v>457135.79874487501</v>
      </c>
      <c r="AZ38" s="5">
        <f t="shared" si="28"/>
        <v>26939.232</v>
      </c>
      <c r="BA38" s="40">
        <f t="shared" si="29"/>
        <v>372665.00614897499</v>
      </c>
      <c r="BB38" s="5">
        <f t="shared" si="37"/>
        <v>244465.03933170898</v>
      </c>
      <c r="BC38" s="20">
        <f t="shared" si="30"/>
        <v>0.65599140058238437</v>
      </c>
      <c r="BD38" s="72">
        <v>468000</v>
      </c>
      <c r="BE38" s="70">
        <v>450000</v>
      </c>
      <c r="BF38" s="58">
        <v>461250</v>
      </c>
      <c r="BG38" s="38">
        <v>25632</v>
      </c>
      <c r="BH38" s="38">
        <f t="shared" si="31"/>
        <v>1307.232</v>
      </c>
      <c r="BI38" s="38">
        <f t="shared" si="32"/>
        <v>26939.232</v>
      </c>
      <c r="BJ38" s="36">
        <v>368441.01788549998</v>
      </c>
      <c r="BK38" s="36">
        <f t="shared" si="33"/>
        <v>26939.232</v>
      </c>
      <c r="BL38" s="40">
        <f t="shared" si="34"/>
        <v>354926.04997709999</v>
      </c>
      <c r="BM38" s="5">
        <f t="shared" si="35"/>
        <v>231921.7031314052</v>
      </c>
      <c r="BN38" s="20">
        <f t="shared" si="36"/>
        <v>0.65343668954805911</v>
      </c>
    </row>
    <row r="39" spans="1:66" s="4" customFormat="1" ht="33" customHeight="1">
      <c r="A39" s="12">
        <v>28</v>
      </c>
      <c r="B39" s="17" t="s">
        <v>65</v>
      </c>
      <c r="C39" s="61">
        <v>931500</v>
      </c>
      <c r="D39" s="70">
        <v>900000</v>
      </c>
      <c r="E39" s="58">
        <v>927000</v>
      </c>
      <c r="F39" s="5">
        <v>588024.84348899988</v>
      </c>
      <c r="G39" s="5">
        <f t="shared" si="2"/>
        <v>60566.558879366989</v>
      </c>
      <c r="H39" s="5">
        <f t="shared" si="3"/>
        <v>648591.40236836683</v>
      </c>
      <c r="I39" s="2">
        <v>595236.03286293987</v>
      </c>
      <c r="J39" s="2">
        <f t="shared" si="4"/>
        <v>30357.037676009932</v>
      </c>
      <c r="K39" s="2">
        <f t="shared" si="5"/>
        <v>625593.0705389498</v>
      </c>
      <c r="L39" s="5">
        <v>634523.39673999255</v>
      </c>
      <c r="M39" s="5">
        <f t="shared" si="6"/>
        <v>625593.0705389498</v>
      </c>
      <c r="N39" s="48">
        <f t="shared" si="7"/>
        <v>777867.97827455157</v>
      </c>
      <c r="O39" s="5">
        <f t="shared" si="8"/>
        <v>107674.61986439976</v>
      </c>
      <c r="P39" s="20">
        <f t="shared" si="9"/>
        <v>0.13842274379675723</v>
      </c>
      <c r="Q39" s="63">
        <v>931500</v>
      </c>
      <c r="R39" s="70">
        <v>900000</v>
      </c>
      <c r="S39" s="58">
        <v>918000</v>
      </c>
      <c r="T39" s="5">
        <v>617425.44264899986</v>
      </c>
      <c r="U39" s="5">
        <f t="shared" si="10"/>
        <v>63594.820592846991</v>
      </c>
      <c r="V39" s="5">
        <f t="shared" si="11"/>
        <v>681020.26324184681</v>
      </c>
      <c r="W39" s="2">
        <v>624997.07399653993</v>
      </c>
      <c r="X39" s="2">
        <f t="shared" si="12"/>
        <v>31874.850773823535</v>
      </c>
      <c r="Y39" s="2">
        <f t="shared" si="13"/>
        <v>656871.92477036349</v>
      </c>
      <c r="Z39" s="5">
        <v>666248.75587153353</v>
      </c>
      <c r="AA39" s="5">
        <f t="shared" si="14"/>
        <v>656871.92477036349</v>
      </c>
      <c r="AB39" s="48">
        <f t="shared" si="15"/>
        <v>792273.49064729048</v>
      </c>
      <c r="AC39" s="5">
        <f t="shared" si="16"/>
        <v>95743.365414852116</v>
      </c>
      <c r="AD39" s="20">
        <f t="shared" si="17"/>
        <v>0.1208463574069977</v>
      </c>
      <c r="AE39" s="65">
        <v>931500</v>
      </c>
      <c r="AF39" s="70">
        <v>900000</v>
      </c>
      <c r="AG39" s="58">
        <v>913500</v>
      </c>
      <c r="AH39" s="5">
        <v>648297.06101999991</v>
      </c>
      <c r="AI39" s="5">
        <f t="shared" si="18"/>
        <v>66774.597285059994</v>
      </c>
      <c r="AJ39" s="5">
        <f t="shared" si="19"/>
        <v>715071.65830505989</v>
      </c>
      <c r="AK39" s="2">
        <v>656247.34850920003</v>
      </c>
      <c r="AL39" s="2">
        <f t="shared" si="20"/>
        <v>33468.614773969202</v>
      </c>
      <c r="AM39" s="2">
        <f t="shared" si="21"/>
        <v>689715.9632831692</v>
      </c>
      <c r="AN39" s="5">
        <v>699561.64225285279</v>
      </c>
      <c r="AO39" s="5">
        <f t="shared" si="22"/>
        <v>689715.9632831692</v>
      </c>
      <c r="AP39" s="48">
        <f t="shared" si="23"/>
        <v>808224.8773068469</v>
      </c>
      <c r="AQ39" s="5">
        <f t="shared" si="24"/>
        <v>83798.456737196044</v>
      </c>
      <c r="AR39" s="20">
        <f t="shared" si="25"/>
        <v>0.10368210517897918</v>
      </c>
      <c r="AS39" s="67">
        <v>936000</v>
      </c>
      <c r="AT39" s="70">
        <v>900000</v>
      </c>
      <c r="AU39" s="58">
        <v>922500</v>
      </c>
      <c r="AV39" s="38">
        <v>25688</v>
      </c>
      <c r="AW39" s="38">
        <f t="shared" si="26"/>
        <v>1310.088</v>
      </c>
      <c r="AX39" s="38">
        <f t="shared" si="27"/>
        <v>26998.088</v>
      </c>
      <c r="AY39" s="36">
        <v>973094.44253200002</v>
      </c>
      <c r="AZ39" s="5">
        <f t="shared" si="28"/>
        <v>26998.088</v>
      </c>
      <c r="BA39" s="40">
        <f t="shared" si="29"/>
        <v>751718.50610640005</v>
      </c>
      <c r="BB39" s="5">
        <f t="shared" si="37"/>
        <v>512454.72210738546</v>
      </c>
      <c r="BC39" s="20">
        <f t="shared" si="30"/>
        <v>0.68171093028119678</v>
      </c>
      <c r="BD39" s="72">
        <v>936000</v>
      </c>
      <c r="BE39" s="70">
        <v>900000</v>
      </c>
      <c r="BF39" s="58">
        <v>922500</v>
      </c>
      <c r="BG39" s="38">
        <v>25688</v>
      </c>
      <c r="BH39" s="38">
        <f t="shared" si="31"/>
        <v>1310.088</v>
      </c>
      <c r="BI39" s="38">
        <f t="shared" si="32"/>
        <v>26998.088</v>
      </c>
      <c r="BJ39" s="36">
        <v>1013069.5550319999</v>
      </c>
      <c r="BK39" s="36">
        <f t="shared" si="33"/>
        <v>26998.088</v>
      </c>
      <c r="BL39" s="40">
        <f t="shared" si="34"/>
        <v>759713.52860640001</v>
      </c>
      <c r="BM39" s="5">
        <f t="shared" si="35"/>
        <v>518108.05673287448</v>
      </c>
      <c r="BN39" s="20">
        <f t="shared" si="36"/>
        <v>0.68197818944106381</v>
      </c>
    </row>
    <row r="40" spans="1:66" s="4" customFormat="1" ht="15.75" customHeight="1">
      <c r="A40" s="12">
        <v>29</v>
      </c>
      <c r="B40" s="13" t="s">
        <v>66</v>
      </c>
      <c r="C40" s="61">
        <v>51750</v>
      </c>
      <c r="D40" s="70">
        <v>50000</v>
      </c>
      <c r="E40" s="58">
        <v>51500</v>
      </c>
      <c r="F40" s="5">
        <v>60118.883316000007</v>
      </c>
      <c r="G40" s="5">
        <f t="shared" si="2"/>
        <v>6192.2449815480013</v>
      </c>
      <c r="H40" s="5">
        <f t="shared" si="3"/>
        <v>66311.128297548014</v>
      </c>
      <c r="I40" s="2">
        <v>60856.222344026668</v>
      </c>
      <c r="J40" s="2">
        <f t="shared" si="4"/>
        <v>3103.6673395453599</v>
      </c>
      <c r="K40" s="2">
        <f t="shared" si="5"/>
        <v>63959.88968357203</v>
      </c>
      <c r="L40" s="5">
        <v>64872.91558739946</v>
      </c>
      <c r="M40" s="5">
        <f t="shared" si="6"/>
        <v>50000</v>
      </c>
      <c r="N40" s="48">
        <f t="shared" si="7"/>
        <v>58065.655594753247</v>
      </c>
      <c r="O40" s="5">
        <f t="shared" si="8"/>
        <v>5703.2797657652372</v>
      </c>
      <c r="P40" s="20">
        <f t="shared" si="9"/>
        <v>9.8221224015260747E-2</v>
      </c>
      <c r="Q40" s="63">
        <v>51750</v>
      </c>
      <c r="R40" s="70">
        <v>50000</v>
      </c>
      <c r="S40" s="58">
        <v>51000</v>
      </c>
      <c r="T40" s="5">
        <v>63124.233930000002</v>
      </c>
      <c r="U40" s="5">
        <f t="shared" si="10"/>
        <v>6501.796094790001</v>
      </c>
      <c r="V40" s="5">
        <f t="shared" si="11"/>
        <v>69626.030024790001</v>
      </c>
      <c r="W40" s="2">
        <v>63898.337734466666</v>
      </c>
      <c r="X40" s="2">
        <f t="shared" si="12"/>
        <v>3258.8152244577996</v>
      </c>
      <c r="Y40" s="2">
        <f t="shared" si="13"/>
        <v>67157.15295892446</v>
      </c>
      <c r="Z40" s="5">
        <v>68115.81971995467</v>
      </c>
      <c r="AA40" s="5">
        <f t="shared" si="14"/>
        <v>50000</v>
      </c>
      <c r="AB40" s="48">
        <f t="shared" si="15"/>
        <v>59608.167117278186</v>
      </c>
      <c r="AC40" s="5">
        <f t="shared" si="16"/>
        <v>6794.0001234010078</v>
      </c>
      <c r="AD40" s="20">
        <f t="shared" si="17"/>
        <v>0.11397767205346061</v>
      </c>
      <c r="AE40" s="65">
        <v>51750</v>
      </c>
      <c r="AF40" s="70">
        <v>50000</v>
      </c>
      <c r="AG40" s="58">
        <v>50750</v>
      </c>
      <c r="AH40" s="5">
        <v>66280.940252999979</v>
      </c>
      <c r="AI40" s="5">
        <f t="shared" si="18"/>
        <v>6826.9368460589985</v>
      </c>
      <c r="AJ40" s="5">
        <f t="shared" si="19"/>
        <v>73107.877099058984</v>
      </c>
      <c r="AK40" s="2">
        <v>67093.60844904666</v>
      </c>
      <c r="AL40" s="2">
        <f t="shared" si="20"/>
        <v>3421.7740309013793</v>
      </c>
      <c r="AM40" s="2">
        <f t="shared" si="21"/>
        <v>70515.382479948035</v>
      </c>
      <c r="AN40" s="5">
        <v>71521.98788750908</v>
      </c>
      <c r="AO40" s="5">
        <f t="shared" si="22"/>
        <v>50000</v>
      </c>
      <c r="AP40" s="48">
        <f t="shared" si="23"/>
        <v>61274.207911086014</v>
      </c>
      <c r="AQ40" s="5">
        <f t="shared" si="24"/>
        <v>7972.0688664359923</v>
      </c>
      <c r="AR40" s="20">
        <f t="shared" si="25"/>
        <v>0.1301048049124377</v>
      </c>
      <c r="AS40" s="67">
        <v>52000</v>
      </c>
      <c r="AT40" s="70">
        <v>50000</v>
      </c>
      <c r="AU40" s="58">
        <v>51250</v>
      </c>
      <c r="AV40" s="38">
        <v>73483.088394636667</v>
      </c>
      <c r="AW40" s="38">
        <f t="shared" si="26"/>
        <v>3747.6375081264696</v>
      </c>
      <c r="AX40" s="38">
        <f t="shared" si="27"/>
        <v>77230.725902763137</v>
      </c>
      <c r="AY40" s="36">
        <v>81738.983663945604</v>
      </c>
      <c r="AZ40" s="5">
        <f t="shared" si="28"/>
        <v>50000</v>
      </c>
      <c r="BA40" s="40">
        <f t="shared" si="29"/>
        <v>62443.941913341754</v>
      </c>
      <c r="BB40" s="5">
        <f t="shared" si="37"/>
        <v>8799.1957116154299</v>
      </c>
      <c r="BC40" s="43">
        <f t="shared" si="30"/>
        <v>0.14091352086366918</v>
      </c>
      <c r="BD40" s="72">
        <v>52000</v>
      </c>
      <c r="BE40" s="70">
        <v>50000</v>
      </c>
      <c r="BF40" s="58">
        <v>51250</v>
      </c>
      <c r="BG40" s="38">
        <v>69984.655695630674</v>
      </c>
      <c r="BH40" s="38">
        <f t="shared" si="31"/>
        <v>3569.217440477164</v>
      </c>
      <c r="BI40" s="38">
        <f t="shared" si="32"/>
        <v>73553.873136107839</v>
      </c>
      <c r="BJ40" s="36">
        <v>77847.498704879356</v>
      </c>
      <c r="BK40" s="36">
        <f t="shared" si="33"/>
        <v>50000</v>
      </c>
      <c r="BL40" s="40">
        <f t="shared" si="34"/>
        <v>60930.274368197439</v>
      </c>
      <c r="BM40" s="5">
        <f t="shared" si="35"/>
        <v>7728.8711259819156</v>
      </c>
      <c r="BN40" s="20">
        <f t="shared" si="36"/>
        <v>0.12684779784966799</v>
      </c>
    </row>
    <row r="41" spans="1:66" s="4" customFormat="1" ht="15.75" customHeight="1">
      <c r="A41" s="12">
        <v>30</v>
      </c>
      <c r="B41" s="13" t="s">
        <v>67</v>
      </c>
      <c r="C41" s="61">
        <v>931500</v>
      </c>
      <c r="D41" s="70">
        <v>900000</v>
      </c>
      <c r="E41" s="58">
        <v>927000</v>
      </c>
      <c r="F41" s="5">
        <v>1160590.630347</v>
      </c>
      <c r="G41" s="5">
        <f t="shared" si="2"/>
        <v>119540.834925741</v>
      </c>
      <c r="H41" s="5">
        <f t="shared" si="3"/>
        <v>1280131.4652727409</v>
      </c>
      <c r="I41" s="2">
        <v>1174823.3405602865</v>
      </c>
      <c r="J41" s="2">
        <f t="shared" si="4"/>
        <v>59915.99036857461</v>
      </c>
      <c r="K41" s="2">
        <f t="shared" si="5"/>
        <v>1234739.3309288612</v>
      </c>
      <c r="L41" s="5">
        <v>1252365.2055072871</v>
      </c>
      <c r="M41" s="5">
        <f t="shared" si="6"/>
        <v>900000</v>
      </c>
      <c r="N41" s="48">
        <f t="shared" si="7"/>
        <v>1087622.6669514815</v>
      </c>
      <c r="O41" s="5">
        <f t="shared" si="8"/>
        <v>132669.2601056977</v>
      </c>
      <c r="P41" s="20">
        <f t="shared" si="9"/>
        <v>0.12198096282560837</v>
      </c>
      <c r="Q41" s="63">
        <v>931500</v>
      </c>
      <c r="R41" s="70">
        <v>900000</v>
      </c>
      <c r="S41" s="58">
        <v>918000</v>
      </c>
      <c r="T41" s="5">
        <v>1218620.2113270001</v>
      </c>
      <c r="U41" s="5">
        <f t="shared" si="10"/>
        <v>125517.88176668102</v>
      </c>
      <c r="V41" s="5">
        <f t="shared" si="11"/>
        <v>1344138.0930936811</v>
      </c>
      <c r="W41" s="2">
        <v>1233564.4580377534</v>
      </c>
      <c r="X41" s="2">
        <f t="shared" si="12"/>
        <v>62911.787359925416</v>
      </c>
      <c r="Y41" s="2">
        <f t="shared" si="13"/>
        <v>1296476.2453976788</v>
      </c>
      <c r="Z41" s="5">
        <v>1314983.4129616192</v>
      </c>
      <c r="AA41" s="5">
        <f t="shared" si="14"/>
        <v>900000</v>
      </c>
      <c r="AB41" s="48">
        <f t="shared" si="15"/>
        <v>1117516.2919088297</v>
      </c>
      <c r="AC41" s="5">
        <f t="shared" si="16"/>
        <v>153807.24502728586</v>
      </c>
      <c r="AD41" s="20">
        <f t="shared" si="17"/>
        <v>0.13763311205474033</v>
      </c>
      <c r="AE41" s="65">
        <v>931500</v>
      </c>
      <c r="AF41" s="70">
        <v>900000</v>
      </c>
      <c r="AG41" s="58">
        <v>913500</v>
      </c>
      <c r="AH41" s="5">
        <v>1279551.2713560001</v>
      </c>
      <c r="AI41" s="5">
        <f t="shared" si="18"/>
        <v>131793.78094966803</v>
      </c>
      <c r="AJ41" s="5">
        <f t="shared" si="19"/>
        <v>1411345.0523056681</v>
      </c>
      <c r="AK41" s="2">
        <v>1295243.0070557601</v>
      </c>
      <c r="AL41" s="2">
        <f t="shared" si="20"/>
        <v>66057.393359843758</v>
      </c>
      <c r="AM41" s="2">
        <f t="shared" si="21"/>
        <v>1361300.400415604</v>
      </c>
      <c r="AN41" s="5">
        <v>1380732.9312504614</v>
      </c>
      <c r="AO41" s="5">
        <f t="shared" si="22"/>
        <v>900000</v>
      </c>
      <c r="AP41" s="48">
        <f t="shared" si="23"/>
        <v>1149729.7306619557</v>
      </c>
      <c r="AQ41" s="5">
        <f t="shared" si="24"/>
        <v>176585.58601495929</v>
      </c>
      <c r="AR41" s="20">
        <f t="shared" si="25"/>
        <v>0.15358877943713808</v>
      </c>
      <c r="AS41" s="67">
        <v>936000</v>
      </c>
      <c r="AT41" s="70">
        <v>900000</v>
      </c>
      <c r="AU41" s="58">
        <v>922500</v>
      </c>
      <c r="AV41" s="38">
        <v>1418599.1267434163</v>
      </c>
      <c r="AW41" s="38">
        <f t="shared" si="26"/>
        <v>72348.555463914221</v>
      </c>
      <c r="AX41" s="38">
        <f t="shared" si="27"/>
        <v>1490947.6822073306</v>
      </c>
      <c r="AY41" s="36">
        <v>1577980.095553943</v>
      </c>
      <c r="AZ41" s="5">
        <f t="shared" si="28"/>
        <v>900000</v>
      </c>
      <c r="BA41" s="40">
        <f t="shared" si="29"/>
        <v>1165485.5555522547</v>
      </c>
      <c r="BB41" s="5">
        <f t="shared" si="37"/>
        <v>187726.63663807762</v>
      </c>
      <c r="BC41" s="20">
        <f t="shared" si="30"/>
        <v>0.16107161152171043</v>
      </c>
      <c r="BD41" s="72">
        <v>936000</v>
      </c>
      <c r="BE41" s="70">
        <v>900000</v>
      </c>
      <c r="BF41" s="58">
        <v>922500</v>
      </c>
      <c r="BG41" s="38">
        <v>1351046.8416443295</v>
      </c>
      <c r="BH41" s="38">
        <f t="shared" si="31"/>
        <v>68903.388923860795</v>
      </c>
      <c r="BI41" s="38">
        <f t="shared" si="32"/>
        <v>1419950.2305681903</v>
      </c>
      <c r="BJ41" s="36">
        <v>1502838.2466087444</v>
      </c>
      <c r="BK41" s="36">
        <f t="shared" si="33"/>
        <v>900000</v>
      </c>
      <c r="BL41" s="40">
        <f t="shared" si="34"/>
        <v>1136257.6954353868</v>
      </c>
      <c r="BM41" s="5">
        <f t="shared" si="35"/>
        <v>167059.41854986796</v>
      </c>
      <c r="BN41" s="20">
        <f t="shared" si="36"/>
        <v>0.14702599526584925</v>
      </c>
    </row>
    <row r="42" spans="1:66" s="4" customFormat="1" ht="15.75" customHeight="1">
      <c r="A42" s="12">
        <v>31</v>
      </c>
      <c r="B42" s="13" t="s">
        <v>68</v>
      </c>
      <c r="C42" s="61">
        <v>3622500</v>
      </c>
      <c r="D42" s="70">
        <v>3500000</v>
      </c>
      <c r="E42" s="58">
        <v>3605000</v>
      </c>
      <c r="F42" s="5">
        <v>3149112.8169719996</v>
      </c>
      <c r="G42" s="5">
        <f t="shared" si="2"/>
        <v>324358.62014811597</v>
      </c>
      <c r="H42" s="5">
        <f t="shared" si="3"/>
        <v>3473471.4371201154</v>
      </c>
      <c r="I42" s="2">
        <v>3187731.4879911197</v>
      </c>
      <c r="J42" s="2">
        <f t="shared" si="4"/>
        <v>162574.30588754709</v>
      </c>
      <c r="K42" s="2">
        <f t="shared" si="5"/>
        <v>3350305.7938786671</v>
      </c>
      <c r="L42" s="5">
        <v>3398131.3293929975</v>
      </c>
      <c r="M42" s="5">
        <f t="shared" si="6"/>
        <v>3350305.7938786671</v>
      </c>
      <c r="N42" s="48">
        <f t="shared" si="7"/>
        <v>3491568.0933986302</v>
      </c>
      <c r="O42" s="5">
        <f t="shared" si="8"/>
        <v>99887.529916571075</v>
      </c>
      <c r="P42" s="20">
        <f t="shared" si="9"/>
        <v>2.8608214774738169E-2</v>
      </c>
      <c r="Q42" s="63">
        <v>3622500</v>
      </c>
      <c r="R42" s="70">
        <v>3500000</v>
      </c>
      <c r="S42" s="58">
        <v>3570000</v>
      </c>
      <c r="T42" s="5">
        <v>3306568.2599699995</v>
      </c>
      <c r="U42" s="5">
        <f t="shared" si="10"/>
        <v>340576.53077690996</v>
      </c>
      <c r="V42" s="5">
        <f t="shared" si="11"/>
        <v>3647144.7907469096</v>
      </c>
      <c r="W42" s="2">
        <v>3347118.0319261998</v>
      </c>
      <c r="X42" s="2">
        <f t="shared" si="12"/>
        <v>170703.01962823619</v>
      </c>
      <c r="Y42" s="2">
        <f t="shared" si="13"/>
        <v>3517821.0515544359</v>
      </c>
      <c r="Z42" s="5">
        <v>3568037.8633874245</v>
      </c>
      <c r="AA42" s="5">
        <f t="shared" si="14"/>
        <v>3500000</v>
      </c>
      <c r="AB42" s="48">
        <f t="shared" si="15"/>
        <v>3570917.284281462</v>
      </c>
      <c r="AC42" s="5">
        <f t="shared" si="16"/>
        <v>50146.092618755916</v>
      </c>
      <c r="AD42" s="20">
        <f t="shared" si="17"/>
        <v>1.4042916322786314E-2</v>
      </c>
      <c r="AE42" s="65">
        <v>3622500</v>
      </c>
      <c r="AF42" s="70">
        <v>3500000</v>
      </c>
      <c r="AG42" s="58">
        <v>3552500</v>
      </c>
      <c r="AH42" s="5">
        <v>3471896.1783420001</v>
      </c>
      <c r="AI42" s="5">
        <f t="shared" si="18"/>
        <v>357605.30636922602</v>
      </c>
      <c r="AJ42" s="5">
        <f t="shared" si="19"/>
        <v>3829501.4847112261</v>
      </c>
      <c r="AK42" s="2">
        <v>3514473.2040279866</v>
      </c>
      <c r="AL42" s="2">
        <f t="shared" si="20"/>
        <v>179238.1334054273</v>
      </c>
      <c r="AM42" s="2">
        <f t="shared" si="21"/>
        <v>3693711.3374334141</v>
      </c>
      <c r="AN42" s="5">
        <v>3746438.978913446</v>
      </c>
      <c r="AO42" s="5">
        <f t="shared" si="22"/>
        <v>3500000</v>
      </c>
      <c r="AP42" s="48">
        <f t="shared" si="23"/>
        <v>3657441.9668430146</v>
      </c>
      <c r="AQ42" s="5">
        <f t="shared" si="24"/>
        <v>111328.28239804319</v>
      </c>
      <c r="AR42" s="20">
        <f t="shared" si="25"/>
        <v>3.0438837692382623E-2</v>
      </c>
      <c r="AS42" s="67">
        <v>4160000</v>
      </c>
      <c r="AT42" s="70">
        <v>4000000</v>
      </c>
      <c r="AU42" s="58">
        <v>4100000</v>
      </c>
      <c r="AV42" s="38">
        <v>3849185.7367151296</v>
      </c>
      <c r="AW42" s="38">
        <f t="shared" si="26"/>
        <v>196308.4725724716</v>
      </c>
      <c r="AX42" s="38">
        <f t="shared" si="27"/>
        <v>4045494.2092876011</v>
      </c>
      <c r="AY42" s="36">
        <v>4281645.4360649092</v>
      </c>
      <c r="AZ42" s="5">
        <f t="shared" si="28"/>
        <v>4000000</v>
      </c>
      <c r="BA42" s="40">
        <f t="shared" si="29"/>
        <v>4117427.9290705025</v>
      </c>
      <c r="BB42" s="5">
        <f t="shared" si="37"/>
        <v>83034.084946445248</v>
      </c>
      <c r="BC42" s="20">
        <f t="shared" si="30"/>
        <v>2.0166493834705677E-2</v>
      </c>
      <c r="BD42" s="72">
        <v>4160000</v>
      </c>
      <c r="BE42" s="70">
        <v>4000000</v>
      </c>
      <c r="BF42" s="58">
        <v>4100000</v>
      </c>
      <c r="BG42" s="38">
        <v>3665891.2111897878</v>
      </c>
      <c r="BH42" s="38">
        <f t="shared" si="31"/>
        <v>186960.45177067918</v>
      </c>
      <c r="BI42" s="38">
        <f t="shared" si="32"/>
        <v>3852851.6629604669</v>
      </c>
      <c r="BJ42" s="36">
        <v>4077757.5952715972</v>
      </c>
      <c r="BK42" s="36">
        <f t="shared" si="33"/>
        <v>3852851.6629604669</v>
      </c>
      <c r="BL42" s="40">
        <f t="shared" si="34"/>
        <v>4038121.8516464131</v>
      </c>
      <c r="BM42" s="5">
        <f t="shared" si="35"/>
        <v>131005.80677154371</v>
      </c>
      <c r="BN42" s="20">
        <f t="shared" si="36"/>
        <v>3.2442261918899339E-2</v>
      </c>
    </row>
    <row r="43" spans="1:66" s="4" customFormat="1" ht="15.75" customHeight="1">
      <c r="A43" s="12">
        <v>32</v>
      </c>
      <c r="B43" s="13" t="s">
        <v>69</v>
      </c>
      <c r="C43" s="61">
        <v>1035000</v>
      </c>
      <c r="D43" s="70">
        <v>1000000</v>
      </c>
      <c r="E43" s="58">
        <v>1030000</v>
      </c>
      <c r="F43" s="5">
        <v>1017448.6890060001</v>
      </c>
      <c r="G43" s="5">
        <f t="shared" si="2"/>
        <v>104797.21496761801</v>
      </c>
      <c r="H43" s="5">
        <f t="shared" si="3"/>
        <v>1122245.9039736181</v>
      </c>
      <c r="I43" s="2">
        <v>1029926.19247476</v>
      </c>
      <c r="J43" s="2">
        <f t="shared" si="4"/>
        <v>52526.235816212757</v>
      </c>
      <c r="K43" s="2">
        <f t="shared" si="5"/>
        <v>1082452.4282909727</v>
      </c>
      <c r="L43" s="5">
        <v>1097904.4109566715</v>
      </c>
      <c r="M43" s="5">
        <f t="shared" si="6"/>
        <v>1000000</v>
      </c>
      <c r="N43" s="48">
        <f t="shared" si="7"/>
        <v>1061267.1238702105</v>
      </c>
      <c r="O43" s="5">
        <f t="shared" si="8"/>
        <v>43322.398752422028</v>
      </c>
      <c r="P43" s="20">
        <f t="shared" si="9"/>
        <v>4.0821389618133704E-2</v>
      </c>
      <c r="Q43" s="63">
        <v>1035000</v>
      </c>
      <c r="R43" s="70">
        <v>1000000</v>
      </c>
      <c r="S43" s="58">
        <v>1020000</v>
      </c>
      <c r="T43" s="5">
        <v>1068322.013784</v>
      </c>
      <c r="U43" s="5">
        <f t="shared" si="10"/>
        <v>110037.167419752</v>
      </c>
      <c r="V43" s="5">
        <f t="shared" si="11"/>
        <v>1178359.1812037521</v>
      </c>
      <c r="W43" s="2">
        <v>1081423.0965219731</v>
      </c>
      <c r="X43" s="2">
        <f t="shared" si="12"/>
        <v>55152.577922620629</v>
      </c>
      <c r="Y43" s="2">
        <f t="shared" si="13"/>
        <v>1136575.6744445937</v>
      </c>
      <c r="Z43" s="5">
        <v>1152800.2651617131</v>
      </c>
      <c r="AA43" s="5">
        <f t="shared" si="14"/>
        <v>1000000</v>
      </c>
      <c r="AB43" s="48">
        <f t="shared" si="15"/>
        <v>1087122.5201350099</v>
      </c>
      <c r="AC43" s="5">
        <f t="shared" si="16"/>
        <v>61604.924781527021</v>
      </c>
      <c r="AD43" s="20">
        <f t="shared" si="17"/>
        <v>5.6667876564525863E-2</v>
      </c>
      <c r="AE43" s="65">
        <v>1242000</v>
      </c>
      <c r="AF43" s="70">
        <v>1200000</v>
      </c>
      <c r="AG43" s="58">
        <v>1218000</v>
      </c>
      <c r="AH43" s="5">
        <v>1121736.7295189998</v>
      </c>
      <c r="AI43" s="5">
        <f t="shared" si="18"/>
        <v>115538.88314045699</v>
      </c>
      <c r="AJ43" s="5">
        <f t="shared" si="19"/>
        <v>1237275.6126594569</v>
      </c>
      <c r="AK43" s="2">
        <v>1135492.9600967397</v>
      </c>
      <c r="AL43" s="2">
        <f t="shared" si="20"/>
        <v>57910.140964933722</v>
      </c>
      <c r="AM43" s="2">
        <f t="shared" si="21"/>
        <v>1193403.1010616734</v>
      </c>
      <c r="AN43" s="5">
        <v>1210438.9019420051</v>
      </c>
      <c r="AO43" s="5">
        <f t="shared" si="22"/>
        <v>1193403.1010616734</v>
      </c>
      <c r="AP43" s="48">
        <f t="shared" si="23"/>
        <v>1216852.9359438559</v>
      </c>
      <c r="AQ43" s="5">
        <f t="shared" si="24"/>
        <v>16581.537262896116</v>
      </c>
      <c r="AR43" s="20">
        <f t="shared" si="25"/>
        <v>1.3626574562220694E-2</v>
      </c>
      <c r="AS43" s="67">
        <v>1248000</v>
      </c>
      <c r="AT43" s="70">
        <v>1200000</v>
      </c>
      <c r="AU43" s="58">
        <v>1230000</v>
      </c>
      <c r="AV43" s="38">
        <v>1243636.5610002694</v>
      </c>
      <c r="AW43" s="38">
        <f t="shared" si="26"/>
        <v>63425.464611013733</v>
      </c>
      <c r="AX43" s="38">
        <f t="shared" si="27"/>
        <v>1307062.025611283</v>
      </c>
      <c r="AY43" s="36">
        <v>1383360.3181940557</v>
      </c>
      <c r="AZ43" s="5">
        <f t="shared" si="28"/>
        <v>1200000</v>
      </c>
      <c r="BA43" s="40">
        <f t="shared" si="29"/>
        <v>1273684.4687610678</v>
      </c>
      <c r="BB43" s="5">
        <f t="shared" si="37"/>
        <v>52102.787529079396</v>
      </c>
      <c r="BC43" s="20">
        <f t="shared" si="30"/>
        <v>4.0907138939803959E-2</v>
      </c>
      <c r="BD43" s="72">
        <v>1248000</v>
      </c>
      <c r="BE43" s="70">
        <v>1200000</v>
      </c>
      <c r="BF43" s="58">
        <v>1230000</v>
      </c>
      <c r="BG43" s="38">
        <v>1184415.121345974</v>
      </c>
      <c r="BH43" s="38">
        <f t="shared" si="31"/>
        <v>60405.171188644672</v>
      </c>
      <c r="BI43" s="38">
        <f t="shared" si="32"/>
        <v>1244820.2925346186</v>
      </c>
      <c r="BJ43" s="36">
        <v>1317485.2931480058</v>
      </c>
      <c r="BK43" s="36">
        <f t="shared" si="33"/>
        <v>1200000</v>
      </c>
      <c r="BL43" s="40">
        <f t="shared" si="34"/>
        <v>1248061.117136525</v>
      </c>
      <c r="BM43" s="5">
        <f t="shared" si="35"/>
        <v>33984.341838637803</v>
      </c>
      <c r="BN43" s="20">
        <f t="shared" si="36"/>
        <v>2.7229709644836463E-2</v>
      </c>
    </row>
    <row r="44" spans="1:66" s="4" customFormat="1" ht="15.75" customHeight="1">
      <c r="A44" s="12">
        <v>33</v>
      </c>
      <c r="B44" s="13" t="s">
        <v>70</v>
      </c>
      <c r="C44" s="61">
        <v>414000</v>
      </c>
      <c r="D44" s="70">
        <v>400000</v>
      </c>
      <c r="E44" s="58">
        <v>412000</v>
      </c>
      <c r="F44" s="5">
        <v>351554.79562199995</v>
      </c>
      <c r="G44" s="5">
        <f t="shared" si="2"/>
        <v>36210.143949065998</v>
      </c>
      <c r="H44" s="5">
        <f t="shared" si="3"/>
        <v>387764.93957106594</v>
      </c>
      <c r="I44" s="2">
        <v>355865.90013678669</v>
      </c>
      <c r="J44" s="2">
        <f t="shared" si="4"/>
        <v>18149.160906976122</v>
      </c>
      <c r="K44" s="2">
        <f t="shared" si="5"/>
        <v>374015.06104376283</v>
      </c>
      <c r="L44" s="5">
        <v>379354.11714351503</v>
      </c>
      <c r="M44" s="5">
        <f t="shared" si="6"/>
        <v>374015.06104376283</v>
      </c>
      <c r="N44" s="48">
        <f t="shared" si="7"/>
        <v>394522.35295972397</v>
      </c>
      <c r="O44" s="5">
        <f t="shared" si="8"/>
        <v>14500.845177548184</v>
      </c>
      <c r="P44" s="20">
        <f t="shared" si="9"/>
        <v>3.6755446348634514E-2</v>
      </c>
      <c r="Q44" s="63">
        <v>414000</v>
      </c>
      <c r="R44" s="70">
        <v>400000</v>
      </c>
      <c r="S44" s="58">
        <v>408000</v>
      </c>
      <c r="T44" s="5">
        <v>369132.83217899996</v>
      </c>
      <c r="U44" s="5">
        <f t="shared" si="10"/>
        <v>38020.681714437</v>
      </c>
      <c r="V44" s="5">
        <f t="shared" si="11"/>
        <v>407153.51389343699</v>
      </c>
      <c r="W44" s="2">
        <v>373659.77984033996</v>
      </c>
      <c r="X44" s="2">
        <f t="shared" si="12"/>
        <v>19056.648771857337</v>
      </c>
      <c r="Y44" s="2">
        <f t="shared" si="13"/>
        <v>392716.42861219728</v>
      </c>
      <c r="Z44" s="5">
        <v>398322.4462891419</v>
      </c>
      <c r="AA44" s="5">
        <f t="shared" si="14"/>
        <v>392716.42861219728</v>
      </c>
      <c r="AB44" s="48">
        <f t="shared" si="15"/>
        <v>403365.39813246269</v>
      </c>
      <c r="AC44" s="5">
        <f t="shared" si="16"/>
        <v>7529.9585604285285</v>
      </c>
      <c r="AD44" s="20">
        <f t="shared" si="17"/>
        <v>1.8667834661305619E-2</v>
      </c>
      <c r="AE44" s="65">
        <v>414000</v>
      </c>
      <c r="AF44" s="70">
        <v>400000</v>
      </c>
      <c r="AG44" s="58">
        <v>406000</v>
      </c>
      <c r="AH44" s="5">
        <v>387589.32539999997</v>
      </c>
      <c r="AI44" s="5">
        <f t="shared" si="18"/>
        <v>39921.700516199999</v>
      </c>
      <c r="AJ44" s="5">
        <f t="shared" si="19"/>
        <v>427511.02591619996</v>
      </c>
      <c r="AK44" s="2">
        <v>392342.54181733326</v>
      </c>
      <c r="AL44" s="2">
        <f t="shared" si="20"/>
        <v>20009.469632683995</v>
      </c>
      <c r="AM44" s="2">
        <f t="shared" si="21"/>
        <v>412352.01145001728</v>
      </c>
      <c r="AN44" s="5">
        <v>418238.32660490269</v>
      </c>
      <c r="AO44" s="5">
        <f t="shared" si="22"/>
        <v>400000</v>
      </c>
      <c r="AP44" s="48">
        <f t="shared" si="23"/>
        <v>413016.89399518661</v>
      </c>
      <c r="AQ44" s="5">
        <f t="shared" si="24"/>
        <v>9204.3340139828979</v>
      </c>
      <c r="AR44" s="20">
        <f t="shared" si="25"/>
        <v>2.2285611430921677E-2</v>
      </c>
      <c r="AS44" s="67">
        <v>520000</v>
      </c>
      <c r="AT44" s="70">
        <v>500000</v>
      </c>
      <c r="AU44" s="58">
        <v>512500</v>
      </c>
      <c r="AV44" s="38">
        <v>429708.74681639095</v>
      </c>
      <c r="AW44" s="38">
        <f t="shared" si="26"/>
        <v>21915.146087635938</v>
      </c>
      <c r="AX44" s="38">
        <f t="shared" si="27"/>
        <v>451623.8929040269</v>
      </c>
      <c r="AY44" s="36">
        <v>477986.93554697029</v>
      </c>
      <c r="AZ44" s="5">
        <f t="shared" si="28"/>
        <v>451623.8929040269</v>
      </c>
      <c r="BA44" s="40">
        <f t="shared" si="29"/>
        <v>492422.16569019947</v>
      </c>
      <c r="BB44" s="5">
        <f t="shared" si="37"/>
        <v>28848.735347801205</v>
      </c>
      <c r="BC44" s="20">
        <f t="shared" si="30"/>
        <v>5.8585371166965265E-2</v>
      </c>
      <c r="BD44" s="72">
        <v>520000</v>
      </c>
      <c r="BE44" s="70">
        <v>500000</v>
      </c>
      <c r="BF44" s="58">
        <v>512500</v>
      </c>
      <c r="BG44" s="38">
        <v>409245.78515730466</v>
      </c>
      <c r="BH44" s="38">
        <f t="shared" si="31"/>
        <v>20871.535043022537</v>
      </c>
      <c r="BI44" s="38">
        <f t="shared" si="32"/>
        <v>430117.3202003272</v>
      </c>
      <c r="BJ44" s="36">
        <v>455224.94057221804</v>
      </c>
      <c r="BK44" s="36">
        <f t="shared" si="33"/>
        <v>430117.3202003272</v>
      </c>
      <c r="BL44" s="40">
        <f t="shared" si="34"/>
        <v>483568.45215450908</v>
      </c>
      <c r="BM44" s="5">
        <f t="shared" si="35"/>
        <v>37795.657866898968</v>
      </c>
      <c r="BN44" s="20">
        <f t="shared" si="36"/>
        <v>7.8159891735084808E-2</v>
      </c>
    </row>
    <row r="45" spans="1:66" s="4" customFormat="1" ht="15.75" customHeight="1">
      <c r="A45" s="12">
        <v>34</v>
      </c>
      <c r="B45" s="13" t="s">
        <v>71</v>
      </c>
      <c r="C45" s="61">
        <v>414000</v>
      </c>
      <c r="D45" s="70">
        <v>400000</v>
      </c>
      <c r="E45" s="58">
        <v>412000</v>
      </c>
      <c r="F45" s="5">
        <v>888478.78614299989</v>
      </c>
      <c r="G45" s="5">
        <f t="shared" si="2"/>
        <v>91513.314972729</v>
      </c>
      <c r="H45" s="5">
        <f t="shared" si="3"/>
        <v>979992.10111572884</v>
      </c>
      <c r="I45" s="2">
        <v>899374.64813844662</v>
      </c>
      <c r="J45" s="2">
        <f t="shared" si="4"/>
        <v>45868.107055060776</v>
      </c>
      <c r="K45" s="2">
        <f t="shared" si="5"/>
        <v>945242.75519350742</v>
      </c>
      <c r="L45" s="5">
        <v>958736.07303952845</v>
      </c>
      <c r="M45" s="5">
        <f t="shared" si="6"/>
        <v>400000</v>
      </c>
      <c r="N45" s="48">
        <f t="shared" si="7"/>
        <v>684995.15489146078</v>
      </c>
      <c r="O45" s="5">
        <f t="shared" si="8"/>
        <v>201522.00662906261</v>
      </c>
      <c r="P45" s="20">
        <f t="shared" si="9"/>
        <v>0.29419479129161763</v>
      </c>
      <c r="Q45" s="63">
        <v>414000</v>
      </c>
      <c r="R45" s="70">
        <v>400000</v>
      </c>
      <c r="S45" s="58">
        <v>408000</v>
      </c>
      <c r="T45" s="5">
        <v>932903.17061399994</v>
      </c>
      <c r="U45" s="5">
        <f t="shared" si="10"/>
        <v>96089.026573242008</v>
      </c>
      <c r="V45" s="5">
        <f t="shared" si="11"/>
        <v>1028992.197187242</v>
      </c>
      <c r="W45" s="2">
        <v>944343.68592377333</v>
      </c>
      <c r="X45" s="2">
        <f t="shared" si="12"/>
        <v>48161.527982112435</v>
      </c>
      <c r="Y45" s="2">
        <f t="shared" si="13"/>
        <v>992505.21390588582</v>
      </c>
      <c r="Z45" s="5">
        <v>1006673.2022258001</v>
      </c>
      <c r="AA45" s="5">
        <f t="shared" si="14"/>
        <v>400000</v>
      </c>
      <c r="AB45" s="48">
        <f t="shared" si="15"/>
        <v>708361.76888648793</v>
      </c>
      <c r="AC45" s="5">
        <f t="shared" si="16"/>
        <v>218044.69783831446</v>
      </c>
      <c r="AD45" s="20">
        <f t="shared" si="17"/>
        <v>0.30781545167389635</v>
      </c>
      <c r="AE45" s="65">
        <v>414000</v>
      </c>
      <c r="AF45" s="70">
        <v>400000</v>
      </c>
      <c r="AG45" s="58">
        <v>406000</v>
      </c>
      <c r="AH45" s="5">
        <v>979547.43881700013</v>
      </c>
      <c r="AI45" s="5">
        <f t="shared" si="18"/>
        <v>100893.38619815103</v>
      </c>
      <c r="AJ45" s="5">
        <f t="shared" si="19"/>
        <v>1080440.8250151512</v>
      </c>
      <c r="AK45" s="2">
        <v>991559.98179648677</v>
      </c>
      <c r="AL45" s="2">
        <f t="shared" si="20"/>
        <v>50569.559071620824</v>
      </c>
      <c r="AM45" s="2">
        <f t="shared" si="21"/>
        <v>1042129.5408681076</v>
      </c>
      <c r="AN45" s="5">
        <v>1057005.9152750003</v>
      </c>
      <c r="AO45" s="5">
        <f t="shared" si="22"/>
        <v>400000</v>
      </c>
      <c r="AP45" s="48">
        <f t="shared" si="23"/>
        <v>733262.71352637652</v>
      </c>
      <c r="AQ45" s="5">
        <f t="shared" si="24"/>
        <v>235652.3246511305</v>
      </c>
      <c r="AR45" s="20">
        <f t="shared" si="25"/>
        <v>0.32137502740026308</v>
      </c>
      <c r="AS45" s="67">
        <v>520000</v>
      </c>
      <c r="AT45" s="70">
        <v>500000</v>
      </c>
      <c r="AU45" s="58">
        <v>512500</v>
      </c>
      <c r="AV45" s="38">
        <v>1085995.2388123393</v>
      </c>
      <c r="AW45" s="38">
        <f t="shared" si="26"/>
        <v>55385.757179429296</v>
      </c>
      <c r="AX45" s="38">
        <f t="shared" si="27"/>
        <v>1141380.9959917685</v>
      </c>
      <c r="AY45" s="36">
        <v>1208007.8426709601</v>
      </c>
      <c r="AZ45" s="5">
        <f t="shared" si="28"/>
        <v>500000</v>
      </c>
      <c r="BA45" s="40">
        <f t="shared" si="29"/>
        <v>776377.76773254573</v>
      </c>
      <c r="BB45" s="5">
        <f t="shared" si="37"/>
        <v>195428.5937328836</v>
      </c>
      <c r="BC45" s="20">
        <f t="shared" si="30"/>
        <v>0.25171843122664839</v>
      </c>
      <c r="BD45" s="72">
        <v>520000</v>
      </c>
      <c r="BE45" s="70">
        <v>500000</v>
      </c>
      <c r="BF45" s="58">
        <v>512500</v>
      </c>
      <c r="BG45" s="38">
        <v>1034280.8453592137</v>
      </c>
      <c r="BH45" s="38">
        <f t="shared" si="31"/>
        <v>52748.323113319893</v>
      </c>
      <c r="BI45" s="38">
        <f t="shared" si="32"/>
        <v>1087029.1684725336</v>
      </c>
      <c r="BJ45" s="36">
        <v>1150483.287647434</v>
      </c>
      <c r="BK45" s="36">
        <f t="shared" si="33"/>
        <v>500000</v>
      </c>
      <c r="BL45" s="40">
        <f t="shared" si="34"/>
        <v>754002.49122399348</v>
      </c>
      <c r="BM45" s="5">
        <f t="shared" si="35"/>
        <v>179606.88398276229</v>
      </c>
      <c r="BN45" s="20">
        <f t="shared" si="36"/>
        <v>0.23820462939214082</v>
      </c>
    </row>
    <row r="46" spans="1:66" s="4" customFormat="1" ht="15.75" customHeight="1">
      <c r="A46" s="12">
        <v>35</v>
      </c>
      <c r="B46" s="13" t="s">
        <v>72</v>
      </c>
      <c r="C46" s="61">
        <v>414000</v>
      </c>
      <c r="D46" s="70">
        <v>400000</v>
      </c>
      <c r="E46" s="58">
        <v>412000</v>
      </c>
      <c r="F46" s="5">
        <v>235037.60952299999</v>
      </c>
      <c r="G46" s="5">
        <f t="shared" si="2"/>
        <v>24208.873780869002</v>
      </c>
      <c r="H46" s="5">
        <f t="shared" si="3"/>
        <v>259246.483303869</v>
      </c>
      <c r="I46" s="2">
        <v>237919.99658657997</v>
      </c>
      <c r="J46" s="2">
        <f t="shared" si="4"/>
        <v>12133.919825915578</v>
      </c>
      <c r="K46" s="2">
        <f t="shared" si="5"/>
        <v>250053.91641249554</v>
      </c>
      <c r="L46" s="5">
        <v>253623.43012128401</v>
      </c>
      <c r="M46" s="5">
        <f t="shared" si="6"/>
        <v>250053.91641249554</v>
      </c>
      <c r="N46" s="48">
        <f t="shared" si="7"/>
        <v>331487.30497294146</v>
      </c>
      <c r="O46" s="5">
        <f t="shared" si="8"/>
        <v>57582.101266090154</v>
      </c>
      <c r="P46" s="20">
        <f t="shared" si="9"/>
        <v>0.17370831522730695</v>
      </c>
      <c r="Q46" s="63">
        <v>414000</v>
      </c>
      <c r="R46" s="70">
        <v>400000</v>
      </c>
      <c r="S46" s="58">
        <v>408000</v>
      </c>
      <c r="T46" s="5">
        <v>246789.93516299999</v>
      </c>
      <c r="U46" s="5">
        <f t="shared" si="10"/>
        <v>25419.363321789002</v>
      </c>
      <c r="V46" s="5">
        <f t="shared" si="11"/>
        <v>272209.29848478897</v>
      </c>
      <c r="W46" s="2">
        <v>249816.39979431333</v>
      </c>
      <c r="X46" s="2">
        <f t="shared" si="12"/>
        <v>12740.636389509978</v>
      </c>
      <c r="Y46" s="2">
        <f t="shared" si="13"/>
        <v>262557.03618382331</v>
      </c>
      <c r="Z46" s="5">
        <v>266305.03162993741</v>
      </c>
      <c r="AA46" s="5">
        <f t="shared" si="14"/>
        <v>262557.03618382331</v>
      </c>
      <c r="AB46" s="48">
        <f t="shared" si="15"/>
        <v>337178.56104975828</v>
      </c>
      <c r="AC46" s="5">
        <f t="shared" si="16"/>
        <v>52765.386255183053</v>
      </c>
      <c r="AD46" s="20">
        <f t="shared" si="17"/>
        <v>0.15649092899295081</v>
      </c>
      <c r="AE46" s="65">
        <v>414000</v>
      </c>
      <c r="AF46" s="70">
        <v>400000</v>
      </c>
      <c r="AG46" s="58">
        <v>406000</v>
      </c>
      <c r="AH46" s="5">
        <v>259128.88783199995</v>
      </c>
      <c r="AI46" s="5">
        <f t="shared" si="18"/>
        <v>26690.275446695996</v>
      </c>
      <c r="AJ46" s="5">
        <f t="shared" si="19"/>
        <v>285819.16327869595</v>
      </c>
      <c r="AK46" s="2">
        <v>262306.6868400533</v>
      </c>
      <c r="AL46" s="2">
        <f t="shared" si="20"/>
        <v>13377.641028842718</v>
      </c>
      <c r="AM46" s="2">
        <f t="shared" si="21"/>
        <v>275684.32786889601</v>
      </c>
      <c r="AN46" s="5">
        <v>279619.71509155736</v>
      </c>
      <c r="AO46" s="5">
        <f t="shared" si="22"/>
        <v>275684.32786889601</v>
      </c>
      <c r="AP46" s="48">
        <f t="shared" si="23"/>
        <v>343520.53437319159</v>
      </c>
      <c r="AQ46" s="5">
        <f t="shared" si="24"/>
        <v>47967.441629158377</v>
      </c>
      <c r="AR46" s="20">
        <f t="shared" si="25"/>
        <v>0.13963485972296438</v>
      </c>
      <c r="AS46" s="67">
        <v>520000</v>
      </c>
      <c r="AT46" s="70">
        <v>500000</v>
      </c>
      <c r="AU46" s="58">
        <v>512500</v>
      </c>
      <c r="AV46" s="38">
        <v>287288.85976346035</v>
      </c>
      <c r="AW46" s="38">
        <f t="shared" si="26"/>
        <v>14651.731847936477</v>
      </c>
      <c r="AX46" s="38">
        <f t="shared" si="27"/>
        <v>301940.59161139681</v>
      </c>
      <c r="AY46" s="36">
        <v>319566.03795592487</v>
      </c>
      <c r="AZ46" s="5">
        <f t="shared" si="28"/>
        <v>301940.59161139681</v>
      </c>
      <c r="BA46" s="40">
        <f t="shared" si="29"/>
        <v>430801.3259134643</v>
      </c>
      <c r="BB46" s="5">
        <f t="shared" si="37"/>
        <v>91118.299053669733</v>
      </c>
      <c r="BC46" s="20">
        <f t="shared" si="30"/>
        <v>0.21150886400004443</v>
      </c>
      <c r="BD46" s="72">
        <v>520000</v>
      </c>
      <c r="BE46" s="70">
        <v>500000</v>
      </c>
      <c r="BF46" s="58">
        <v>512500</v>
      </c>
      <c r="BG46" s="38">
        <v>273607.99607456697</v>
      </c>
      <c r="BH46" s="38">
        <f t="shared" si="31"/>
        <v>13954.007799802914</v>
      </c>
      <c r="BI46" s="38">
        <f t="shared" si="32"/>
        <v>287562.0038743699</v>
      </c>
      <c r="BJ46" s="36">
        <v>304348.11614554079</v>
      </c>
      <c r="BK46" s="36">
        <f t="shared" si="33"/>
        <v>287562.0038743699</v>
      </c>
      <c r="BL46" s="40">
        <f t="shared" si="34"/>
        <v>424882.02400398219</v>
      </c>
      <c r="BM46" s="5">
        <f t="shared" si="35"/>
        <v>97099.917426321976</v>
      </c>
      <c r="BN46" s="20">
        <f t="shared" si="36"/>
        <v>0.22853383278321962</v>
      </c>
    </row>
    <row r="47" spans="1:66" s="4" customFormat="1" ht="15.75" customHeight="1">
      <c r="A47" s="12">
        <v>36</v>
      </c>
      <c r="B47" s="13" t="s">
        <v>73</v>
      </c>
      <c r="C47" s="61">
        <v>517500</v>
      </c>
      <c r="D47" s="70">
        <v>500000</v>
      </c>
      <c r="E47" s="58">
        <v>515000</v>
      </c>
      <c r="F47" s="5">
        <v>237184.28853300001</v>
      </c>
      <c r="G47" s="5">
        <f t="shared" si="2"/>
        <v>24429.981718899002</v>
      </c>
      <c r="H47" s="5">
        <f t="shared" si="3"/>
        <v>261614.27025189903</v>
      </c>
      <c r="I47" s="2">
        <v>240092.93615118004</v>
      </c>
      <c r="J47" s="2">
        <f t="shared" si="4"/>
        <v>12244.739743710181</v>
      </c>
      <c r="K47" s="2">
        <f t="shared" si="5"/>
        <v>252337.67589489021</v>
      </c>
      <c r="L47" s="5">
        <v>255939.79021596638</v>
      </c>
      <c r="M47" s="5">
        <f t="shared" si="6"/>
        <v>252337.67589489021</v>
      </c>
      <c r="N47" s="48">
        <f t="shared" si="7"/>
        <v>383731.95606045931</v>
      </c>
      <c r="O47" s="5">
        <f t="shared" si="8"/>
        <v>92909.786514198728</v>
      </c>
      <c r="P47" s="20">
        <f t="shared" si="9"/>
        <v>0.24212157743662147</v>
      </c>
      <c r="Q47" s="63">
        <v>517500</v>
      </c>
      <c r="R47" s="70">
        <v>500000</v>
      </c>
      <c r="S47" s="58">
        <v>510000</v>
      </c>
      <c r="T47" s="5">
        <v>249043.45349699995</v>
      </c>
      <c r="U47" s="5">
        <f t="shared" si="10"/>
        <v>25651.475710190996</v>
      </c>
      <c r="V47" s="5">
        <f t="shared" si="11"/>
        <v>274694.92920719093</v>
      </c>
      <c r="W47" s="2">
        <v>252097.58350928663</v>
      </c>
      <c r="X47" s="2">
        <f t="shared" si="12"/>
        <v>12856.976758973617</v>
      </c>
      <c r="Y47" s="2">
        <f t="shared" si="13"/>
        <v>264954.56026826025</v>
      </c>
      <c r="Z47" s="5">
        <v>268736.78031365009</v>
      </c>
      <c r="AA47" s="5">
        <f t="shared" si="14"/>
        <v>264954.56026826025</v>
      </c>
      <c r="AB47" s="48">
        <f t="shared" si="15"/>
        <v>389314.37829818361</v>
      </c>
      <c r="AC47" s="5">
        <f t="shared" si="16"/>
        <v>87935.670636083931</v>
      </c>
      <c r="AD47" s="20">
        <f t="shared" si="17"/>
        <v>0.22587316456299042</v>
      </c>
      <c r="AE47" s="65">
        <v>517500</v>
      </c>
      <c r="AF47" s="70">
        <v>500000</v>
      </c>
      <c r="AG47" s="58">
        <v>507500</v>
      </c>
      <c r="AH47" s="5">
        <v>261496.17026099993</v>
      </c>
      <c r="AI47" s="5">
        <f t="shared" si="18"/>
        <v>26934.105536882995</v>
      </c>
      <c r="AJ47" s="5">
        <f t="shared" si="19"/>
        <v>288430.27579788293</v>
      </c>
      <c r="AK47" s="2">
        <v>264702.89762872667</v>
      </c>
      <c r="AL47" s="2">
        <f t="shared" si="20"/>
        <v>13499.84777906506</v>
      </c>
      <c r="AM47" s="2">
        <f t="shared" si="21"/>
        <v>278202.74540779175</v>
      </c>
      <c r="AN47" s="5">
        <v>282174.0829809155</v>
      </c>
      <c r="AO47" s="5">
        <f t="shared" si="22"/>
        <v>278202.74540779175</v>
      </c>
      <c r="AP47" s="48">
        <f t="shared" si="23"/>
        <v>395634.51736443164</v>
      </c>
      <c r="AQ47" s="5">
        <f t="shared" si="24"/>
        <v>83036.802277292154</v>
      </c>
      <c r="AR47" s="20">
        <f t="shared" si="25"/>
        <v>0.20988260283873131</v>
      </c>
      <c r="AS47" s="67">
        <v>520000</v>
      </c>
      <c r="AT47" s="70">
        <v>500000</v>
      </c>
      <c r="AU47" s="58">
        <v>512500</v>
      </c>
      <c r="AV47" s="38">
        <v>289912.22103567963</v>
      </c>
      <c r="AW47" s="38">
        <f t="shared" si="26"/>
        <v>14785.523272819661</v>
      </c>
      <c r="AX47" s="38">
        <f t="shared" si="27"/>
        <v>304697.74430849927</v>
      </c>
      <c r="AY47" s="36">
        <v>322484.13637638011</v>
      </c>
      <c r="AZ47" s="5">
        <f t="shared" si="28"/>
        <v>304697.74430849927</v>
      </c>
      <c r="BA47" s="40">
        <f t="shared" si="29"/>
        <v>431936.37613697594</v>
      </c>
      <c r="BB47" s="5">
        <f t="shared" si="37"/>
        <v>89971.299394814356</v>
      </c>
      <c r="BC47" s="20">
        <f t="shared" si="30"/>
        <v>0.20829757428506693</v>
      </c>
      <c r="BD47" s="72">
        <v>520000</v>
      </c>
      <c r="BE47" s="70">
        <v>500000</v>
      </c>
      <c r="BF47" s="58">
        <v>512500</v>
      </c>
      <c r="BG47" s="38">
        <v>276106.87657385704</v>
      </c>
      <c r="BH47" s="38">
        <f t="shared" si="31"/>
        <v>14081.450705266709</v>
      </c>
      <c r="BI47" s="38">
        <f t="shared" si="32"/>
        <v>290188.32727912377</v>
      </c>
      <c r="BJ47" s="36">
        <v>307127.74825915962</v>
      </c>
      <c r="BK47" s="36">
        <f t="shared" si="33"/>
        <v>290188.32727912377</v>
      </c>
      <c r="BL47" s="40">
        <f t="shared" si="34"/>
        <v>425963.21510765667</v>
      </c>
      <c r="BM47" s="5">
        <f t="shared" si="35"/>
        <v>96007.343898398176</v>
      </c>
      <c r="BN47" s="20">
        <f t="shared" si="36"/>
        <v>0.22538881408840331</v>
      </c>
    </row>
    <row r="48" spans="1:66" s="4" customFormat="1" ht="15.75" customHeight="1">
      <c r="A48" s="12">
        <v>37</v>
      </c>
      <c r="B48" s="13" t="s">
        <v>74</v>
      </c>
      <c r="C48" s="61">
        <v>517500</v>
      </c>
      <c r="D48" s="70">
        <v>500000</v>
      </c>
      <c r="E48" s="58">
        <v>515000</v>
      </c>
      <c r="F48" s="5">
        <v>494696.73696299992</v>
      </c>
      <c r="G48" s="5">
        <f t="shared" si="2"/>
        <v>50953.763907188993</v>
      </c>
      <c r="H48" s="5">
        <f t="shared" si="3"/>
        <v>545650.50087018893</v>
      </c>
      <c r="I48" s="2">
        <v>500763.37488898</v>
      </c>
      <c r="J48" s="2">
        <f t="shared" si="4"/>
        <v>25538.93211933798</v>
      </c>
      <c r="K48" s="2">
        <f t="shared" si="5"/>
        <v>526302.30700831802</v>
      </c>
      <c r="L48" s="5">
        <v>533815.25992177729</v>
      </c>
      <c r="M48" s="5">
        <f t="shared" si="6"/>
        <v>500000</v>
      </c>
      <c r="N48" s="48">
        <f t="shared" si="7"/>
        <v>523044.67796671408</v>
      </c>
      <c r="O48" s="5">
        <f t="shared" si="8"/>
        <v>16295.048060523746</v>
      </c>
      <c r="P48" s="20">
        <f t="shared" si="9"/>
        <v>3.1154218266533518E-2</v>
      </c>
      <c r="Q48" s="63">
        <v>517500</v>
      </c>
      <c r="R48" s="70">
        <v>500000</v>
      </c>
      <c r="S48" s="58">
        <v>510000</v>
      </c>
      <c r="T48" s="5">
        <v>519431.02972199995</v>
      </c>
      <c r="U48" s="5">
        <f t="shared" si="10"/>
        <v>53501.396061366002</v>
      </c>
      <c r="V48" s="5">
        <f t="shared" si="11"/>
        <v>572932.42578336596</v>
      </c>
      <c r="W48" s="2">
        <v>525801.14135612</v>
      </c>
      <c r="X48" s="2">
        <f t="shared" si="12"/>
        <v>26815.858209162117</v>
      </c>
      <c r="Y48" s="2">
        <f t="shared" si="13"/>
        <v>552616.99956528214</v>
      </c>
      <c r="Z48" s="5">
        <v>560505.59408904798</v>
      </c>
      <c r="AA48" s="5">
        <f t="shared" si="14"/>
        <v>500000</v>
      </c>
      <c r="AB48" s="48">
        <f t="shared" si="15"/>
        <v>535592.50323961594</v>
      </c>
      <c r="AC48" s="5">
        <f t="shared" si="16"/>
        <v>25167.700400136589</v>
      </c>
      <c r="AD48" s="20">
        <f t="shared" si="17"/>
        <v>4.6990389611329085E-2</v>
      </c>
      <c r="AE48" s="65">
        <v>517500</v>
      </c>
      <c r="AF48" s="70">
        <v>500000</v>
      </c>
      <c r="AG48" s="58">
        <v>507500</v>
      </c>
      <c r="AH48" s="5">
        <v>545402.8779839999</v>
      </c>
      <c r="AI48" s="5">
        <f t="shared" si="18"/>
        <v>56176.496432351996</v>
      </c>
      <c r="AJ48" s="5">
        <f t="shared" si="19"/>
        <v>601579.3744163519</v>
      </c>
      <c r="AK48" s="2">
        <v>552091.29312063998</v>
      </c>
      <c r="AL48" s="2">
        <f t="shared" si="20"/>
        <v>28156.655949152639</v>
      </c>
      <c r="AM48" s="2">
        <f t="shared" si="21"/>
        <v>580247.94906979264</v>
      </c>
      <c r="AN48" s="5">
        <v>588530.97474048159</v>
      </c>
      <c r="AO48" s="5">
        <f t="shared" si="22"/>
        <v>500000</v>
      </c>
      <c r="AP48" s="48">
        <f t="shared" si="23"/>
        <v>549226.38303777098</v>
      </c>
      <c r="AQ48" s="5">
        <f t="shared" si="24"/>
        <v>34808.309259294299</v>
      </c>
      <c r="AR48" s="20">
        <f t="shared" si="25"/>
        <v>6.3376979574013809E-2</v>
      </c>
      <c r="AS48" s="67">
        <v>520000</v>
      </c>
      <c r="AT48" s="70">
        <v>500000</v>
      </c>
      <c r="AU48" s="58">
        <v>512500</v>
      </c>
      <c r="AV48" s="38">
        <v>604671.31255953806</v>
      </c>
      <c r="AW48" s="38">
        <f t="shared" si="26"/>
        <v>30838.236940536437</v>
      </c>
      <c r="AX48" s="38">
        <f t="shared" si="27"/>
        <v>635509.54950007447</v>
      </c>
      <c r="AY48" s="36">
        <v>672606.71290685749</v>
      </c>
      <c r="AZ48" s="5">
        <f t="shared" si="28"/>
        <v>500000</v>
      </c>
      <c r="BA48" s="40">
        <f t="shared" si="29"/>
        <v>568123.25248138641</v>
      </c>
      <c r="BB48" s="5">
        <f t="shared" si="37"/>
        <v>48170.413786071636</v>
      </c>
      <c r="BC48" s="20">
        <f t="shared" si="30"/>
        <v>8.4788667909081683E-2</v>
      </c>
      <c r="BD48" s="72">
        <v>520000</v>
      </c>
      <c r="BE48" s="70">
        <v>500000</v>
      </c>
      <c r="BF48" s="58">
        <v>512500</v>
      </c>
      <c r="BG48" s="38">
        <v>575877.88112232694</v>
      </c>
      <c r="BH48" s="38">
        <f t="shared" si="31"/>
        <v>29369.771937238671</v>
      </c>
      <c r="BI48" s="38">
        <f t="shared" si="32"/>
        <v>605247.65305956558</v>
      </c>
      <c r="BJ48" s="36">
        <v>640578.31190613285</v>
      </c>
      <c r="BK48" s="36">
        <f t="shared" si="33"/>
        <v>500000</v>
      </c>
      <c r="BL48" s="40">
        <f t="shared" si="34"/>
        <v>555665.19299313962</v>
      </c>
      <c r="BM48" s="5">
        <f t="shared" si="35"/>
        <v>39361.235441506913</v>
      </c>
      <c r="BN48" s="20">
        <f t="shared" si="36"/>
        <v>7.0836244446919813E-2</v>
      </c>
    </row>
    <row r="49" spans="1:66" s="4" customFormat="1" ht="15.75" customHeight="1">
      <c r="A49" s="12">
        <v>38</v>
      </c>
      <c r="B49" s="13" t="s">
        <v>75</v>
      </c>
      <c r="C49" s="61">
        <v>517500</v>
      </c>
      <c r="D49" s="70">
        <v>500000</v>
      </c>
      <c r="E49" s="58">
        <v>515000</v>
      </c>
      <c r="F49" s="5">
        <v>232318.15302599996</v>
      </c>
      <c r="G49" s="5">
        <f t="shared" si="2"/>
        <v>23928.769761677999</v>
      </c>
      <c r="H49" s="5">
        <f t="shared" si="3"/>
        <v>256246.92278767796</v>
      </c>
      <c r="I49" s="2">
        <v>235167.06569729332</v>
      </c>
      <c r="J49" s="2">
        <f t="shared" si="4"/>
        <v>11993.520350561959</v>
      </c>
      <c r="K49" s="2">
        <f t="shared" si="5"/>
        <v>247160.58604785529</v>
      </c>
      <c r="L49" s="5">
        <v>250688.79753451177</v>
      </c>
      <c r="M49" s="5">
        <f t="shared" si="6"/>
        <v>247160.58604785529</v>
      </c>
      <c r="N49" s="48">
        <f t="shared" si="7"/>
        <v>381099.38439500751</v>
      </c>
      <c r="O49" s="5">
        <f t="shared" si="8"/>
        <v>94709.032575248799</v>
      </c>
      <c r="P49" s="20">
        <f t="shared" si="9"/>
        <v>0.24851531241804206</v>
      </c>
      <c r="Q49" s="63">
        <v>517500</v>
      </c>
      <c r="R49" s="70">
        <v>500000</v>
      </c>
      <c r="S49" s="58">
        <v>510000</v>
      </c>
      <c r="T49" s="5">
        <v>243933.96175199994</v>
      </c>
      <c r="U49" s="5">
        <f t="shared" si="10"/>
        <v>25125.198060455998</v>
      </c>
      <c r="V49" s="5">
        <f t="shared" si="11"/>
        <v>269059.15981245594</v>
      </c>
      <c r="W49" s="2">
        <v>246925.50174991993</v>
      </c>
      <c r="X49" s="2">
        <f t="shared" si="12"/>
        <v>12593.200589245916</v>
      </c>
      <c r="Y49" s="2">
        <f t="shared" si="13"/>
        <v>259518.70233916584</v>
      </c>
      <c r="Z49" s="5">
        <v>263223.32564191992</v>
      </c>
      <c r="AA49" s="5">
        <f t="shared" si="14"/>
        <v>259518.70233916584</v>
      </c>
      <c r="AB49" s="48">
        <f t="shared" si="15"/>
        <v>386550.19796559028</v>
      </c>
      <c r="AC49" s="5">
        <f t="shared" si="16"/>
        <v>89824.831981714015</v>
      </c>
      <c r="AD49" s="20">
        <f t="shared" si="17"/>
        <v>0.2323755943069262</v>
      </c>
      <c r="AE49" s="65">
        <v>517500</v>
      </c>
      <c r="AF49" s="70">
        <v>500000</v>
      </c>
      <c r="AG49" s="58">
        <v>507500</v>
      </c>
      <c r="AH49" s="5">
        <v>256130.46198899997</v>
      </c>
      <c r="AI49" s="5">
        <f t="shared" si="18"/>
        <v>26381.437584866999</v>
      </c>
      <c r="AJ49" s="5">
        <f t="shared" si="19"/>
        <v>282511.89957386698</v>
      </c>
      <c r="AK49" s="2">
        <v>259271.35437293997</v>
      </c>
      <c r="AL49" s="2">
        <f t="shared" si="20"/>
        <v>13222.839073019937</v>
      </c>
      <c r="AM49" s="2">
        <f t="shared" si="21"/>
        <v>272494.19344595989</v>
      </c>
      <c r="AN49" s="5">
        <v>276384.0415756171</v>
      </c>
      <c r="AO49" s="5">
        <f t="shared" si="22"/>
        <v>272494.19344595989</v>
      </c>
      <c r="AP49" s="48">
        <f t="shared" si="23"/>
        <v>392731.68909924064</v>
      </c>
      <c r="AQ49" s="5">
        <f t="shared" si="24"/>
        <v>85020.748529322882</v>
      </c>
      <c r="AR49" s="20">
        <f t="shared" si="25"/>
        <v>0.21648558262340453</v>
      </c>
      <c r="AS49" s="67">
        <v>520000</v>
      </c>
      <c r="AT49" s="70">
        <v>500000</v>
      </c>
      <c r="AU49" s="58">
        <v>512500</v>
      </c>
      <c r="AV49" s="38">
        <v>283964.32701240794</v>
      </c>
      <c r="AW49" s="38">
        <f t="shared" si="26"/>
        <v>14482.180677632805</v>
      </c>
      <c r="AX49" s="38">
        <f t="shared" si="27"/>
        <v>298446.50769004074</v>
      </c>
      <c r="AY49" s="36">
        <v>315867.99077030388</v>
      </c>
      <c r="AZ49" s="5">
        <f t="shared" si="28"/>
        <v>298446.50769004074</v>
      </c>
      <c r="BA49" s="40">
        <f t="shared" si="29"/>
        <v>429362.89969206892</v>
      </c>
      <c r="BB49" s="5">
        <f t="shared" si="37"/>
        <v>92571.868553110326</v>
      </c>
      <c r="BC49" s="20">
        <f t="shared" si="30"/>
        <v>0.21560285860632381</v>
      </c>
      <c r="BD49" s="72">
        <v>520000</v>
      </c>
      <c r="BE49" s="70">
        <v>500000</v>
      </c>
      <c r="BF49" s="58">
        <v>512500</v>
      </c>
      <c r="BG49" s="38">
        <v>270442.12555188732</v>
      </c>
      <c r="BH49" s="38">
        <f t="shared" si="31"/>
        <v>13792.548403146253</v>
      </c>
      <c r="BI49" s="38">
        <f t="shared" si="32"/>
        <v>284234.67395503359</v>
      </c>
      <c r="BJ49" s="36">
        <v>300826.55704141414</v>
      </c>
      <c r="BK49" s="36">
        <f t="shared" si="33"/>
        <v>284234.67395503359</v>
      </c>
      <c r="BL49" s="40">
        <f t="shared" si="34"/>
        <v>423512.24619928951</v>
      </c>
      <c r="BM49" s="5">
        <f t="shared" si="35"/>
        <v>98484.115801112581</v>
      </c>
      <c r="BN49" s="20">
        <f t="shared" si="36"/>
        <v>0.23254136494265512</v>
      </c>
    </row>
    <row r="50" spans="1:66" s="4" customFormat="1" ht="15.75" customHeight="1">
      <c r="A50" s="12">
        <v>39</v>
      </c>
      <c r="B50" s="13" t="s">
        <v>76</v>
      </c>
      <c r="C50" s="61">
        <v>517500</v>
      </c>
      <c r="D50" s="70">
        <v>500000</v>
      </c>
      <c r="E50" s="58">
        <v>515000</v>
      </c>
      <c r="F50" s="5">
        <v>121669.21572299999</v>
      </c>
      <c r="G50" s="5">
        <f t="shared" si="2"/>
        <v>12531.929219468999</v>
      </c>
      <c r="H50" s="5">
        <f t="shared" si="3"/>
        <v>134201.14494246899</v>
      </c>
      <c r="I50" s="2">
        <v>123161.28517191333</v>
      </c>
      <c r="J50" s="2">
        <f t="shared" si="4"/>
        <v>6281.2255437675794</v>
      </c>
      <c r="K50" s="2">
        <f t="shared" si="5"/>
        <v>129442.51071568091</v>
      </c>
      <c r="L50" s="5">
        <v>131290.29947711513</v>
      </c>
      <c r="M50" s="5">
        <f t="shared" si="6"/>
        <v>129442.51071568091</v>
      </c>
      <c r="N50" s="48">
        <f t="shared" si="7"/>
        <v>321238.99252254417</v>
      </c>
      <c r="O50" s="5">
        <f t="shared" si="8"/>
        <v>135620.59289335529</v>
      </c>
      <c r="P50" s="20">
        <f t="shared" si="9"/>
        <v>0.42217973549346627</v>
      </c>
      <c r="Q50" s="63">
        <v>517500</v>
      </c>
      <c r="R50" s="70">
        <v>500000</v>
      </c>
      <c r="S50" s="58">
        <v>510000</v>
      </c>
      <c r="T50" s="5">
        <v>127753.12167299999</v>
      </c>
      <c r="U50" s="5">
        <f t="shared" si="10"/>
        <v>13158.571532319</v>
      </c>
      <c r="V50" s="5">
        <f t="shared" si="11"/>
        <v>140911.693205319</v>
      </c>
      <c r="W50" s="2">
        <v>129319.83447557999</v>
      </c>
      <c r="X50" s="2">
        <f t="shared" si="12"/>
        <v>6595.3115582545788</v>
      </c>
      <c r="Y50" s="2">
        <f t="shared" si="13"/>
        <v>135915.14603383458</v>
      </c>
      <c r="Z50" s="5">
        <v>137855.3315104717</v>
      </c>
      <c r="AA50" s="5">
        <f t="shared" si="14"/>
        <v>135915.14603383458</v>
      </c>
      <c r="AB50" s="48">
        <f t="shared" si="15"/>
        <v>323697.02845827088</v>
      </c>
      <c r="AC50" s="5">
        <f t="shared" si="16"/>
        <v>132781.8424462938</v>
      </c>
      <c r="AD50" s="20">
        <f t="shared" si="17"/>
        <v>0.41020408212802378</v>
      </c>
      <c r="AE50" s="65">
        <v>517500</v>
      </c>
      <c r="AF50" s="70">
        <v>500000</v>
      </c>
      <c r="AG50" s="58">
        <v>507500</v>
      </c>
      <c r="AH50" s="5">
        <v>134140.72829400003</v>
      </c>
      <c r="AI50" s="5">
        <f t="shared" si="18"/>
        <v>13816.495014282003</v>
      </c>
      <c r="AJ50" s="5">
        <f t="shared" si="19"/>
        <v>147957.22330828203</v>
      </c>
      <c r="AK50" s="2">
        <v>135785.66341657334</v>
      </c>
      <c r="AL50" s="2">
        <f t="shared" si="20"/>
        <v>6925.0688342452404</v>
      </c>
      <c r="AM50" s="2">
        <f t="shared" si="21"/>
        <v>142710.73225081858</v>
      </c>
      <c r="AN50" s="5">
        <v>144747.92455905743</v>
      </c>
      <c r="AO50" s="5">
        <f t="shared" si="22"/>
        <v>142710.73225081858</v>
      </c>
      <c r="AP50" s="48">
        <f t="shared" si="23"/>
        <v>326735.98001969303</v>
      </c>
      <c r="AQ50" s="5">
        <f t="shared" si="24"/>
        <v>130125.50060690576</v>
      </c>
      <c r="AR50" s="20">
        <f t="shared" si="25"/>
        <v>0.39825886515180492</v>
      </c>
      <c r="AS50" s="67">
        <v>520000</v>
      </c>
      <c r="AT50" s="70">
        <v>500000</v>
      </c>
      <c r="AU50" s="58">
        <v>512500</v>
      </c>
      <c r="AV50" s="38">
        <v>148717.80964691698</v>
      </c>
      <c r="AW50" s="38">
        <f t="shared" si="26"/>
        <v>7584.6082919927658</v>
      </c>
      <c r="AX50" s="38">
        <f t="shared" si="27"/>
        <v>156302.41793890976</v>
      </c>
      <c r="AY50" s="36">
        <v>165426.39781256602</v>
      </c>
      <c r="AZ50" s="5">
        <f t="shared" si="28"/>
        <v>156302.41793890976</v>
      </c>
      <c r="BA50" s="40">
        <f t="shared" si="29"/>
        <v>370845.76315029513</v>
      </c>
      <c r="BB50" s="5">
        <f t="shared" si="37"/>
        <v>151705.05425741704</v>
      </c>
      <c r="BC50" s="20">
        <f t="shared" si="30"/>
        <v>0.40907856939957682</v>
      </c>
      <c r="BD50" s="72">
        <v>520000</v>
      </c>
      <c r="BE50" s="70">
        <v>500000</v>
      </c>
      <c r="BF50" s="58">
        <v>512500</v>
      </c>
      <c r="BG50" s="38">
        <v>141635.47794770033</v>
      </c>
      <c r="BH50" s="38">
        <f t="shared" si="31"/>
        <v>7223.4093753327161</v>
      </c>
      <c r="BI50" s="38">
        <f t="shared" si="32"/>
        <v>148858.88732303304</v>
      </c>
      <c r="BJ50" s="36">
        <v>157548.35937253817</v>
      </c>
      <c r="BK50" s="36">
        <f t="shared" si="33"/>
        <v>148858.88732303304</v>
      </c>
      <c r="BL50" s="40">
        <f t="shared" si="34"/>
        <v>367781.44933911425</v>
      </c>
      <c r="BM50" s="5">
        <f t="shared" si="35"/>
        <v>154801.62815630349</v>
      </c>
      <c r="BN50" s="20">
        <f t="shared" si="36"/>
        <v>0.4209065694707404</v>
      </c>
    </row>
    <row r="51" spans="1:66" s="4" customFormat="1" ht="15.75" customHeight="1">
      <c r="A51" s="12">
        <v>40</v>
      </c>
      <c r="B51" s="13" t="s">
        <v>77</v>
      </c>
      <c r="C51" s="61">
        <v>517500</v>
      </c>
      <c r="D51" s="70">
        <v>500000</v>
      </c>
      <c r="E51" s="58">
        <v>515000</v>
      </c>
      <c r="F51" s="5">
        <v>35784.248768999998</v>
      </c>
      <c r="G51" s="5">
        <f t="shared" si="2"/>
        <v>3685.777623207</v>
      </c>
      <c r="H51" s="5">
        <f t="shared" si="3"/>
        <v>39470.026392207001</v>
      </c>
      <c r="I51" s="2">
        <v>36222.994118406663</v>
      </c>
      <c r="J51" s="2">
        <f t="shared" si="4"/>
        <v>1847.3727000387396</v>
      </c>
      <c r="K51" s="2">
        <f t="shared" si="5"/>
        <v>38070.3668184454</v>
      </c>
      <c r="L51" s="5">
        <v>38613.820399203854</v>
      </c>
      <c r="M51" s="5">
        <f t="shared" si="6"/>
        <v>38070.3668184454</v>
      </c>
      <c r="N51" s="48">
        <f t="shared" si="7"/>
        <v>274775.70226830937</v>
      </c>
      <c r="O51" s="5">
        <f t="shared" si="8"/>
        <v>167375.94783963531</v>
      </c>
      <c r="P51" s="20">
        <f t="shared" si="9"/>
        <v>0.60913663929497752</v>
      </c>
      <c r="Q51" s="63">
        <v>517500</v>
      </c>
      <c r="R51" s="70">
        <v>500000</v>
      </c>
      <c r="S51" s="58">
        <v>510000</v>
      </c>
      <c r="T51" s="5">
        <v>37573.807446000006</v>
      </c>
      <c r="U51" s="5">
        <f t="shared" si="10"/>
        <v>3870.1021669380011</v>
      </c>
      <c r="V51" s="5">
        <f t="shared" si="11"/>
        <v>41443.909612938005</v>
      </c>
      <c r="W51" s="2">
        <v>38034.695303826673</v>
      </c>
      <c r="X51" s="2">
        <f t="shared" si="12"/>
        <v>1939.7694604951603</v>
      </c>
      <c r="Y51" s="2">
        <f t="shared" si="13"/>
        <v>39974.464764321834</v>
      </c>
      <c r="Z51" s="5">
        <v>40545.099297965142</v>
      </c>
      <c r="AA51" s="5">
        <f t="shared" si="14"/>
        <v>39974.464764321834</v>
      </c>
      <c r="AB51" s="48">
        <f t="shared" si="15"/>
        <v>274910.5789458708</v>
      </c>
      <c r="AC51" s="5">
        <f t="shared" si="16"/>
        <v>166124.91948339029</v>
      </c>
      <c r="AD51" s="20">
        <f t="shared" si="17"/>
        <v>0.60428711081394892</v>
      </c>
      <c r="AE51" s="65">
        <v>517500</v>
      </c>
      <c r="AF51" s="70">
        <v>500000</v>
      </c>
      <c r="AG51" s="58">
        <v>507500</v>
      </c>
      <c r="AH51" s="5">
        <v>39452.39889299999</v>
      </c>
      <c r="AI51" s="5">
        <f t="shared" si="18"/>
        <v>4063.5970859789995</v>
      </c>
      <c r="AJ51" s="5">
        <f t="shared" si="19"/>
        <v>43515.995978978986</v>
      </c>
      <c r="AK51" s="2">
        <v>39936.218836779997</v>
      </c>
      <c r="AL51" s="2">
        <f t="shared" si="20"/>
        <v>2036.7471606757797</v>
      </c>
      <c r="AM51" s="2">
        <f t="shared" si="21"/>
        <v>41972.96599745578</v>
      </c>
      <c r="AN51" s="5">
        <v>42572.129088663991</v>
      </c>
      <c r="AO51" s="5">
        <f t="shared" si="22"/>
        <v>41972.96599745578</v>
      </c>
      <c r="AP51" s="48">
        <f t="shared" si="23"/>
        <v>275510.18184418313</v>
      </c>
      <c r="AQ51" s="5">
        <f t="shared" si="24"/>
        <v>165135.74898464736</v>
      </c>
      <c r="AR51" s="20">
        <f t="shared" si="25"/>
        <v>0.59938165580407166</v>
      </c>
      <c r="AS51" s="67">
        <v>520000</v>
      </c>
      <c r="AT51" s="70">
        <v>500000</v>
      </c>
      <c r="AU51" s="58">
        <v>512500</v>
      </c>
      <c r="AV51" s="38">
        <v>43739.899599400676</v>
      </c>
      <c r="AW51" s="38">
        <f t="shared" si="26"/>
        <v>2230.7348795694343</v>
      </c>
      <c r="AX51" s="38">
        <f t="shared" si="27"/>
        <v>45970.634478970111</v>
      </c>
      <c r="AY51" s="36">
        <v>48654.119157558176</v>
      </c>
      <c r="AZ51" s="5">
        <f t="shared" si="28"/>
        <v>45970.634478970111</v>
      </c>
      <c r="BA51" s="40">
        <f t="shared" si="29"/>
        <v>325424.95072730567</v>
      </c>
      <c r="BB51" s="5">
        <f t="shared" si="37"/>
        <v>197604.04205104805</v>
      </c>
      <c r="BC51" s="20">
        <f t="shared" si="30"/>
        <v>0.60721847421168729</v>
      </c>
      <c r="BD51" s="72">
        <v>520000</v>
      </c>
      <c r="BE51" s="70">
        <v>500000</v>
      </c>
      <c r="BF51" s="58">
        <v>512500</v>
      </c>
      <c r="BG51" s="38">
        <v>41656.443236167659</v>
      </c>
      <c r="BH51" s="38">
        <f t="shared" si="31"/>
        <v>2124.4786050445505</v>
      </c>
      <c r="BI51" s="38">
        <f t="shared" si="32"/>
        <v>43780.921841212206</v>
      </c>
      <c r="BJ51" s="36">
        <v>46336.584479044635</v>
      </c>
      <c r="BK51" s="36">
        <f t="shared" si="33"/>
        <v>43780.921841212206</v>
      </c>
      <c r="BL51" s="40">
        <f t="shared" si="34"/>
        <v>324523.50126405136</v>
      </c>
      <c r="BM51" s="5">
        <f t="shared" si="35"/>
        <v>198514.98167769244</v>
      </c>
      <c r="BN51" s="20">
        <f t="shared" si="36"/>
        <v>0.61171219004003352</v>
      </c>
    </row>
    <row r="52" spans="1:66" s="4" customFormat="1" ht="15.75" customHeight="1">
      <c r="A52" s="12">
        <v>41</v>
      </c>
      <c r="B52" s="13" t="s">
        <v>78</v>
      </c>
      <c r="C52" s="61">
        <v>1242000</v>
      </c>
      <c r="D52" s="70">
        <v>1200000</v>
      </c>
      <c r="E52" s="58">
        <v>1236000</v>
      </c>
      <c r="F52" s="5">
        <v>350696.12401799997</v>
      </c>
      <c r="G52" s="5">
        <f t="shared" si="2"/>
        <v>36121.700773853998</v>
      </c>
      <c r="H52" s="5">
        <f t="shared" si="3"/>
        <v>386817.82479185396</v>
      </c>
      <c r="I52" s="2">
        <v>354996.72431094659</v>
      </c>
      <c r="J52" s="2">
        <f t="shared" si="4"/>
        <v>18104.832939858275</v>
      </c>
      <c r="K52" s="2">
        <f t="shared" si="5"/>
        <v>373101.55725080485</v>
      </c>
      <c r="L52" s="5">
        <v>378427.57310564199</v>
      </c>
      <c r="M52" s="5">
        <f t="shared" si="6"/>
        <v>373101.55725080485</v>
      </c>
      <c r="N52" s="48">
        <f t="shared" si="7"/>
        <v>802724.49252471665</v>
      </c>
      <c r="O52" s="5">
        <f t="shared" si="8"/>
        <v>303789.29088545201</v>
      </c>
      <c r="P52" s="20">
        <f t="shared" si="9"/>
        <v>0.3784477659700885</v>
      </c>
      <c r="Q52" s="63">
        <v>1242000</v>
      </c>
      <c r="R52" s="70">
        <v>1200000</v>
      </c>
      <c r="S52" s="58">
        <v>1224000</v>
      </c>
      <c r="T52" s="5">
        <v>368230.63344299997</v>
      </c>
      <c r="U52" s="5">
        <f t="shared" si="10"/>
        <v>37927.755244628999</v>
      </c>
      <c r="V52" s="5">
        <f t="shared" si="11"/>
        <v>406158.38868762896</v>
      </c>
      <c r="W52" s="2">
        <v>372746.33516311337</v>
      </c>
      <c r="X52" s="2">
        <f t="shared" si="12"/>
        <v>19010.063093318782</v>
      </c>
      <c r="Y52" s="2">
        <f t="shared" si="13"/>
        <v>391756.39825643215</v>
      </c>
      <c r="Z52" s="5">
        <v>397348.71152288432</v>
      </c>
      <c r="AA52" s="5">
        <f t="shared" si="14"/>
        <v>391756.39825643215</v>
      </c>
      <c r="AB52" s="48">
        <f t="shared" si="15"/>
        <v>810210.58307782421</v>
      </c>
      <c r="AC52" s="5">
        <f t="shared" si="16"/>
        <v>295891.7917030949</v>
      </c>
      <c r="AD52" s="20">
        <f t="shared" si="17"/>
        <v>0.36520356297872897</v>
      </c>
      <c r="AE52" s="65">
        <v>1242000</v>
      </c>
      <c r="AF52" s="70">
        <v>1200000</v>
      </c>
      <c r="AG52" s="58">
        <v>1218000</v>
      </c>
      <c r="AH52" s="5">
        <v>386641.62102599995</v>
      </c>
      <c r="AI52" s="5">
        <f t="shared" si="18"/>
        <v>39824.086965677998</v>
      </c>
      <c r="AJ52" s="5">
        <f t="shared" si="19"/>
        <v>426465.70799167792</v>
      </c>
      <c r="AK52" s="2">
        <v>391383.21697729337</v>
      </c>
      <c r="AL52" s="2">
        <f t="shared" si="20"/>
        <v>19960.544065841961</v>
      </c>
      <c r="AM52" s="2">
        <f t="shared" si="21"/>
        <v>411343.76104313531</v>
      </c>
      <c r="AN52" s="5">
        <v>417215.68344744568</v>
      </c>
      <c r="AO52" s="5">
        <f t="shared" si="22"/>
        <v>411343.76104313531</v>
      </c>
      <c r="AP52" s="48">
        <f t="shared" si="23"/>
        <v>819170.85874704318</v>
      </c>
      <c r="AQ52" s="5">
        <f t="shared" si="24"/>
        <v>288377.3063380621</v>
      </c>
      <c r="AR52" s="20">
        <f t="shared" si="25"/>
        <v>0.35203560192454542</v>
      </c>
      <c r="AS52" s="67">
        <v>1248000</v>
      </c>
      <c r="AT52" s="70">
        <v>1200000</v>
      </c>
      <c r="AU52" s="58">
        <v>1230000</v>
      </c>
      <c r="AV52" s="38">
        <v>428658.28543758037</v>
      </c>
      <c r="AW52" s="38">
        <f t="shared" si="26"/>
        <v>21861.572557316598</v>
      </c>
      <c r="AX52" s="38">
        <f t="shared" si="27"/>
        <v>450519.85799489694</v>
      </c>
      <c r="AY52" s="36">
        <v>476818.45382746117</v>
      </c>
      <c r="AZ52" s="5">
        <f t="shared" si="28"/>
        <v>450519.85799489694</v>
      </c>
      <c r="BA52" s="40">
        <f t="shared" si="29"/>
        <v>921067.6623644717</v>
      </c>
      <c r="BB52" s="5">
        <f t="shared" si="37"/>
        <v>332727.54334216745</v>
      </c>
      <c r="BC52" s="20">
        <f t="shared" si="30"/>
        <v>0.36124115191279538</v>
      </c>
      <c r="BD52" s="72">
        <v>1248000</v>
      </c>
      <c r="BE52" s="70">
        <v>1200000</v>
      </c>
      <c r="BF52" s="58">
        <v>1230000</v>
      </c>
      <c r="BG52" s="38">
        <v>408246.23295758857</v>
      </c>
      <c r="BH52" s="38">
        <f t="shared" si="31"/>
        <v>20820.557880837016</v>
      </c>
      <c r="BI52" s="38">
        <f t="shared" si="32"/>
        <v>429066.79083842557</v>
      </c>
      <c r="BJ52" s="36">
        <v>454113.08772677038</v>
      </c>
      <c r="BK52" s="36">
        <f t="shared" si="33"/>
        <v>429066.79083842557</v>
      </c>
      <c r="BL52" s="40">
        <f t="shared" si="34"/>
        <v>912235.97571303917</v>
      </c>
      <c r="BM52" s="5">
        <f t="shared" si="35"/>
        <v>341652.20708521584</v>
      </c>
      <c r="BN52" s="20">
        <f t="shared" si="36"/>
        <v>0.37452174237939606</v>
      </c>
    </row>
    <row r="53" spans="1:66" s="4" customFormat="1" ht="15.75" customHeight="1">
      <c r="A53" s="12">
        <v>42</v>
      </c>
      <c r="B53" s="13" t="s">
        <v>79</v>
      </c>
      <c r="C53" s="61">
        <v>1242000</v>
      </c>
      <c r="D53" s="70">
        <v>1200000</v>
      </c>
      <c r="E53" s="58">
        <v>1236000</v>
      </c>
      <c r="F53" s="5">
        <v>774108.27905399981</v>
      </c>
      <c r="G53" s="5">
        <f t="shared" si="2"/>
        <v>79733.152742561986</v>
      </c>
      <c r="H53" s="5">
        <f t="shared" si="3"/>
        <v>853841.43179656181</v>
      </c>
      <c r="I53" s="2">
        <v>783601.35748617328</v>
      </c>
      <c r="J53" s="2">
        <f t="shared" si="4"/>
        <v>39963.669231794833</v>
      </c>
      <c r="K53" s="2">
        <f t="shared" si="5"/>
        <v>823565.02671796805</v>
      </c>
      <c r="L53" s="5">
        <v>835321.39788433316</v>
      </c>
      <c r="M53" s="5">
        <f t="shared" si="6"/>
        <v>823565.02671796805</v>
      </c>
      <c r="N53" s="48">
        <f t="shared" si="7"/>
        <v>1031787.9760664771</v>
      </c>
      <c r="O53" s="5">
        <f t="shared" si="8"/>
        <v>147235.8594829943</v>
      </c>
      <c r="P53" s="20">
        <f t="shared" si="9"/>
        <v>0.14269972406957768</v>
      </c>
      <c r="Q53" s="63">
        <v>1242000</v>
      </c>
      <c r="R53" s="70">
        <v>1200000</v>
      </c>
      <c r="S53" s="58">
        <v>1224000</v>
      </c>
      <c r="T53" s="5">
        <v>812813.79193200008</v>
      </c>
      <c r="U53" s="5">
        <f t="shared" si="10"/>
        <v>83719.820568996016</v>
      </c>
      <c r="V53" s="5">
        <f t="shared" si="11"/>
        <v>896533.6125009961</v>
      </c>
      <c r="W53" s="2">
        <v>822781.48959272006</v>
      </c>
      <c r="X53" s="2">
        <f t="shared" si="12"/>
        <v>41961.855969228724</v>
      </c>
      <c r="Y53" s="2">
        <f t="shared" si="13"/>
        <v>864743.34556194884</v>
      </c>
      <c r="Z53" s="5">
        <v>877087.53625030839</v>
      </c>
      <c r="AA53" s="5">
        <f t="shared" si="14"/>
        <v>864743.34556194884</v>
      </c>
      <c r="AB53" s="48">
        <f t="shared" si="15"/>
        <v>1050727.4157188756</v>
      </c>
      <c r="AC53" s="5">
        <f t="shared" si="16"/>
        <v>131510.59720063751</v>
      </c>
      <c r="AD53" s="20">
        <f t="shared" si="17"/>
        <v>0.12516147883194043</v>
      </c>
      <c r="AE53" s="65">
        <v>1242000</v>
      </c>
      <c r="AF53" s="70">
        <v>1200000</v>
      </c>
      <c r="AG53" s="58">
        <v>1218000</v>
      </c>
      <c r="AH53" s="5">
        <v>853454.28367800009</v>
      </c>
      <c r="AI53" s="5">
        <f t="shared" si="18"/>
        <v>87905.791218834012</v>
      </c>
      <c r="AJ53" s="5">
        <f t="shared" si="19"/>
        <v>941360.07489683409</v>
      </c>
      <c r="AK53" s="2">
        <v>863920.66427454667</v>
      </c>
      <c r="AL53" s="2">
        <f t="shared" si="20"/>
        <v>44059.953878001877</v>
      </c>
      <c r="AM53" s="2">
        <f t="shared" si="21"/>
        <v>907980.61815254856</v>
      </c>
      <c r="AN53" s="5">
        <v>920942.01987865951</v>
      </c>
      <c r="AO53" s="5">
        <f t="shared" si="22"/>
        <v>907980.61815254856</v>
      </c>
      <c r="AP53" s="48">
        <f t="shared" si="23"/>
        <v>1071713.7854880069</v>
      </c>
      <c r="AQ53" s="5">
        <f t="shared" si="24"/>
        <v>115776.8329280543</v>
      </c>
      <c r="AR53" s="20">
        <f t="shared" si="25"/>
        <v>0.10802961993750514</v>
      </c>
      <c r="AS53" s="67">
        <v>1248000</v>
      </c>
      <c r="AT53" s="70">
        <v>1200000</v>
      </c>
      <c r="AU53" s="58">
        <v>1230000</v>
      </c>
      <c r="AV53" s="38">
        <v>946198.71303162805</v>
      </c>
      <c r="AW53" s="38">
        <f t="shared" si="26"/>
        <v>48256.134364613026</v>
      </c>
      <c r="AX53" s="38">
        <f t="shared" si="27"/>
        <v>994454.84739624104</v>
      </c>
      <c r="AY53" s="36">
        <v>1052505.0435003699</v>
      </c>
      <c r="AZ53" s="5">
        <f t="shared" si="28"/>
        <v>994454.84739624104</v>
      </c>
      <c r="BA53" s="40">
        <f t="shared" si="29"/>
        <v>1144991.9781793221</v>
      </c>
      <c r="BB53" s="5">
        <f t="shared" si="37"/>
        <v>106445.82599708278</v>
      </c>
      <c r="BC53" s="20">
        <f t="shared" si="30"/>
        <v>9.2966438215877037E-2</v>
      </c>
      <c r="BD53" s="72">
        <v>1248000</v>
      </c>
      <c r="BE53" s="70">
        <v>1200000</v>
      </c>
      <c r="BF53" s="58">
        <v>1230000</v>
      </c>
      <c r="BG53" s="38">
        <v>901141.5611090993</v>
      </c>
      <c r="BH53" s="38">
        <f t="shared" si="31"/>
        <v>45958.219616564063</v>
      </c>
      <c r="BI53" s="38">
        <f t="shared" si="32"/>
        <v>947099.78072566341</v>
      </c>
      <c r="BJ53" s="36">
        <v>1002385.6774611998</v>
      </c>
      <c r="BK53" s="36">
        <f t="shared" si="33"/>
        <v>947099.78072566341</v>
      </c>
      <c r="BL53" s="40">
        <f t="shared" si="34"/>
        <v>1125497.0916373725</v>
      </c>
      <c r="BM53" s="5">
        <f t="shared" si="35"/>
        <v>126145.94829111437</v>
      </c>
      <c r="BN53" s="20">
        <f t="shared" si="36"/>
        <v>0.11208020813949623</v>
      </c>
    </row>
    <row r="54" spans="1:66" s="4" customFormat="1" ht="15.75" customHeight="1">
      <c r="A54" s="12">
        <v>43</v>
      </c>
      <c r="B54" s="13" t="s">
        <v>80</v>
      </c>
      <c r="C54" s="61">
        <v>465750</v>
      </c>
      <c r="D54" s="70">
        <v>450000</v>
      </c>
      <c r="E54" s="58">
        <v>463500</v>
      </c>
      <c r="F54" s="5">
        <v>237327.73021800001</v>
      </c>
      <c r="G54" s="5">
        <f t="shared" si="2"/>
        <v>24444.756212454002</v>
      </c>
      <c r="H54" s="5">
        <f t="shared" si="3"/>
        <v>261772.48643045401</v>
      </c>
      <c r="I54" s="2">
        <v>240238.01289628001</v>
      </c>
      <c r="J54" s="2">
        <f t="shared" si="4"/>
        <v>12252.13865771028</v>
      </c>
      <c r="K54" s="2">
        <f t="shared" si="5"/>
        <v>252490.15155399029</v>
      </c>
      <c r="L54" s="5">
        <v>256094.44246147317</v>
      </c>
      <c r="M54" s="5">
        <f t="shared" si="6"/>
        <v>252490.15155399029</v>
      </c>
      <c r="N54" s="48">
        <f t="shared" si="7"/>
        <v>358267.84674098622</v>
      </c>
      <c r="O54" s="5">
        <f t="shared" si="8"/>
        <v>74796.125565008377</v>
      </c>
      <c r="P54" s="20">
        <f t="shared" si="9"/>
        <v>0.20877152735138713</v>
      </c>
      <c r="Q54" s="63">
        <v>465750</v>
      </c>
      <c r="R54" s="70">
        <v>450000</v>
      </c>
      <c r="S54" s="58">
        <v>459000</v>
      </c>
      <c r="T54" s="5">
        <v>249193.819953</v>
      </c>
      <c r="U54" s="5">
        <f t="shared" si="10"/>
        <v>25666.963455159002</v>
      </c>
      <c r="V54" s="5">
        <f t="shared" si="11"/>
        <v>274860.78340815898</v>
      </c>
      <c r="W54" s="2">
        <v>252249.76984437997</v>
      </c>
      <c r="X54" s="2">
        <f t="shared" si="12"/>
        <v>12864.738262063378</v>
      </c>
      <c r="Y54" s="2">
        <f t="shared" si="13"/>
        <v>265114.50810644333</v>
      </c>
      <c r="Z54" s="5">
        <v>268899.01140341861</v>
      </c>
      <c r="AA54" s="5">
        <f t="shared" si="14"/>
        <v>265114.50810644333</v>
      </c>
      <c r="AB54" s="48">
        <f t="shared" si="15"/>
        <v>363937.38381967013</v>
      </c>
      <c r="AC54" s="5">
        <f t="shared" si="16"/>
        <v>69878.325553177609</v>
      </c>
      <c r="AD54" s="20">
        <f t="shared" si="17"/>
        <v>0.19200645127405244</v>
      </c>
      <c r="AE54" s="65">
        <v>465750</v>
      </c>
      <c r="AF54" s="70">
        <v>450000</v>
      </c>
      <c r="AG54" s="58">
        <v>456750</v>
      </c>
      <c r="AH54" s="5">
        <v>261653.461488</v>
      </c>
      <c r="AI54" s="5">
        <f t="shared" si="18"/>
        <v>26950.306533264004</v>
      </c>
      <c r="AJ54" s="5">
        <f t="shared" si="19"/>
        <v>288603.768021264</v>
      </c>
      <c r="AK54" s="2">
        <v>264862.19355381338</v>
      </c>
      <c r="AL54" s="2">
        <f t="shared" si="20"/>
        <v>13507.971871244481</v>
      </c>
      <c r="AM54" s="2">
        <f t="shared" si="21"/>
        <v>278370.16542505787</v>
      </c>
      <c r="AN54" s="5">
        <v>282343.89291494573</v>
      </c>
      <c r="AO54" s="5">
        <f t="shared" si="22"/>
        <v>278370.16542505787</v>
      </c>
      <c r="AP54" s="48">
        <f t="shared" si="23"/>
        <v>370302.9710602113</v>
      </c>
      <c r="AQ54" s="5">
        <f t="shared" si="24"/>
        <v>65006.310278121717</v>
      </c>
      <c r="AR54" s="20">
        <f t="shared" si="25"/>
        <v>0.1755489838280333</v>
      </c>
      <c r="AS54" s="67">
        <v>468000</v>
      </c>
      <c r="AT54" s="70">
        <v>450000</v>
      </c>
      <c r="AU54" s="58">
        <v>461250</v>
      </c>
      <c r="AV54" s="38">
        <v>290087.23532103695</v>
      </c>
      <c r="AW54" s="38">
        <f t="shared" si="26"/>
        <v>14794.449001372883</v>
      </c>
      <c r="AX54" s="38">
        <f t="shared" si="27"/>
        <v>304881.68432240986</v>
      </c>
      <c r="AY54" s="36">
        <v>322678.81368410226</v>
      </c>
      <c r="AZ54" s="5">
        <f t="shared" si="28"/>
        <v>304881.68432240986</v>
      </c>
      <c r="BA54" s="40">
        <f t="shared" si="29"/>
        <v>401362.09960130241</v>
      </c>
      <c r="BB54" s="5">
        <f t="shared" si="37"/>
        <v>68221.955895398918</v>
      </c>
      <c r="BC54" s="20">
        <f t="shared" si="30"/>
        <v>0.16997607886536364</v>
      </c>
      <c r="BD54" s="72">
        <v>468000</v>
      </c>
      <c r="BE54" s="70">
        <v>450000</v>
      </c>
      <c r="BF54" s="58">
        <v>461250</v>
      </c>
      <c r="BG54" s="38">
        <v>276273.71483072202</v>
      </c>
      <c r="BH54" s="38">
        <f t="shared" si="31"/>
        <v>14089.959456366822</v>
      </c>
      <c r="BI54" s="38">
        <f t="shared" si="32"/>
        <v>290363.67428708886</v>
      </c>
      <c r="BJ54" s="36">
        <v>307313.33095376776</v>
      </c>
      <c r="BK54" s="36">
        <f t="shared" si="33"/>
        <v>290363.67428708886</v>
      </c>
      <c r="BL54" s="40">
        <f t="shared" si="34"/>
        <v>395385.40104817133</v>
      </c>
      <c r="BM54" s="5">
        <f t="shared" si="35"/>
        <v>74261.575164681883</v>
      </c>
      <c r="BN54" s="20">
        <f t="shared" si="36"/>
        <v>0.18782073128601506</v>
      </c>
    </row>
    <row r="55" spans="1:66" s="4" customFormat="1" ht="15.75" customHeight="1">
      <c r="A55" s="12">
        <v>44</v>
      </c>
      <c r="B55" s="13" t="s">
        <v>81</v>
      </c>
      <c r="C55" s="61">
        <v>155250</v>
      </c>
      <c r="D55" s="70">
        <v>150000</v>
      </c>
      <c r="E55" s="58">
        <v>154500</v>
      </c>
      <c r="F55" s="5">
        <v>93041.223156000007</v>
      </c>
      <c r="G55" s="5">
        <f t="shared" si="2"/>
        <v>9583.2459850680007</v>
      </c>
      <c r="H55" s="5">
        <f t="shared" si="3"/>
        <v>102624.46914106801</v>
      </c>
      <c r="I55" s="2">
        <v>94182.177817093354</v>
      </c>
      <c r="J55" s="2">
        <f t="shared" si="4"/>
        <v>4803.2910686717605</v>
      </c>
      <c r="K55" s="2">
        <f t="shared" si="5"/>
        <v>98985.46888576512</v>
      </c>
      <c r="L55" s="5">
        <v>100398.48409955496</v>
      </c>
      <c r="M55" s="5">
        <f t="shared" si="6"/>
        <v>98985.46888576512</v>
      </c>
      <c r="N55" s="48">
        <f t="shared" si="7"/>
        <v>126959.73702106468</v>
      </c>
      <c r="O55" s="5">
        <f t="shared" si="8"/>
        <v>19780.794697201058</v>
      </c>
      <c r="P55" s="20">
        <f t="shared" si="9"/>
        <v>0.1558036836034018</v>
      </c>
      <c r="Q55" s="63">
        <v>155250</v>
      </c>
      <c r="R55" s="70">
        <v>150000</v>
      </c>
      <c r="S55" s="58">
        <v>153000</v>
      </c>
      <c r="T55" s="5">
        <v>97693.680014999991</v>
      </c>
      <c r="U55" s="5">
        <f t="shared" si="10"/>
        <v>10062.449041545</v>
      </c>
      <c r="V55" s="5">
        <f t="shared" si="11"/>
        <v>107756.12905654499</v>
      </c>
      <c r="W55" s="2">
        <v>98891.886636900002</v>
      </c>
      <c r="X55" s="2">
        <f t="shared" si="12"/>
        <v>5043.4862184818994</v>
      </c>
      <c r="Y55" s="2">
        <f t="shared" si="13"/>
        <v>103935.37285538189</v>
      </c>
      <c r="Z55" s="5">
        <v>105419.04783059531</v>
      </c>
      <c r="AA55" s="5">
        <f t="shared" si="14"/>
        <v>103935.37285538189</v>
      </c>
      <c r="AB55" s="48">
        <f t="shared" si="15"/>
        <v>129226.75829042036</v>
      </c>
      <c r="AC55" s="5">
        <f t="shared" si="16"/>
        <v>17883.710146718313</v>
      </c>
      <c r="AD55" s="20">
        <f t="shared" si="17"/>
        <v>0.13839014754612197</v>
      </c>
      <c r="AE55" s="65">
        <v>155250</v>
      </c>
      <c r="AF55" s="70">
        <v>150000</v>
      </c>
      <c r="AG55" s="58">
        <v>152250</v>
      </c>
      <c r="AH55" s="5">
        <v>102577.622076</v>
      </c>
      <c r="AI55" s="5">
        <f t="shared" si="18"/>
        <v>10565.495073828</v>
      </c>
      <c r="AJ55" s="5">
        <f t="shared" si="19"/>
        <v>113143.117149828</v>
      </c>
      <c r="AK55" s="2">
        <v>103835.52556029333</v>
      </c>
      <c r="AL55" s="2">
        <f t="shared" si="20"/>
        <v>5295.6118035749596</v>
      </c>
      <c r="AM55" s="2">
        <f t="shared" si="21"/>
        <v>109131.13736386829</v>
      </c>
      <c r="AN55" s="5">
        <v>110688.98175384937</v>
      </c>
      <c r="AO55" s="5">
        <f t="shared" si="22"/>
        <v>109131.13736386829</v>
      </c>
      <c r="AP55" s="48">
        <f t="shared" si="23"/>
        <v>131743.87271125763</v>
      </c>
      <c r="AQ55" s="5">
        <f t="shared" si="24"/>
        <v>15989.618505315746</v>
      </c>
      <c r="AR55" s="20">
        <f t="shared" si="25"/>
        <v>0.12136897281257331</v>
      </c>
      <c r="AS55" s="67">
        <v>156000</v>
      </c>
      <c r="AT55" s="70">
        <v>150000</v>
      </c>
      <c r="AU55" s="58">
        <v>153750</v>
      </c>
      <c r="AV55" s="38">
        <v>113725.66963243501</v>
      </c>
      <c r="AW55" s="38">
        <f t="shared" si="26"/>
        <v>5800.0091512541849</v>
      </c>
      <c r="AX55" s="38">
        <f t="shared" si="27"/>
        <v>119525.67878368919</v>
      </c>
      <c r="AY55" s="36">
        <v>126502.85739671437</v>
      </c>
      <c r="AZ55" s="5">
        <f t="shared" si="28"/>
        <v>119525.67878368919</v>
      </c>
      <c r="BA55" s="40">
        <f t="shared" si="29"/>
        <v>141155.70723608072</v>
      </c>
      <c r="BB55" s="5">
        <f t="shared" si="37"/>
        <v>15294.739795944017</v>
      </c>
      <c r="BC55" s="20">
        <f t="shared" si="30"/>
        <v>0.10835367620215174</v>
      </c>
      <c r="BD55" s="72">
        <v>156000</v>
      </c>
      <c r="BE55" s="70">
        <v>150000</v>
      </c>
      <c r="BF55" s="58">
        <v>153750</v>
      </c>
      <c r="BG55" s="38">
        <v>108309.50448965735</v>
      </c>
      <c r="BH55" s="38">
        <f t="shared" si="31"/>
        <v>5523.784728972525</v>
      </c>
      <c r="BI55" s="38">
        <f t="shared" si="32"/>
        <v>113833.28921862988</v>
      </c>
      <c r="BJ55" s="36">
        <v>120478.18091946596</v>
      </c>
      <c r="BK55" s="36">
        <f t="shared" si="33"/>
        <v>113833.28921862988</v>
      </c>
      <c r="BL55" s="40">
        <f t="shared" si="34"/>
        <v>138812.29402761915</v>
      </c>
      <c r="BM55" s="5">
        <f t="shared" si="35"/>
        <v>17662.82368772769</v>
      </c>
      <c r="BN55" s="20">
        <f t="shared" si="36"/>
        <v>0.12724250262886197</v>
      </c>
    </row>
    <row r="56" spans="1:66" s="4" customFormat="1" ht="15.75" customHeight="1">
      <c r="A56" s="12">
        <v>45</v>
      </c>
      <c r="B56" s="13" t="s">
        <v>82</v>
      </c>
      <c r="C56" s="61">
        <v>155250</v>
      </c>
      <c r="D56" s="70">
        <v>150000</v>
      </c>
      <c r="E56" s="58">
        <v>154500</v>
      </c>
      <c r="F56" s="5">
        <v>207554.18267699998</v>
      </c>
      <c r="G56" s="5">
        <f t="shared" si="2"/>
        <v>21378.080815730998</v>
      </c>
      <c r="H56" s="5">
        <f t="shared" si="3"/>
        <v>228932.26349273097</v>
      </c>
      <c r="I56" s="2">
        <v>210099.57622541997</v>
      </c>
      <c r="J56" s="2">
        <f t="shared" si="4"/>
        <v>10715.078387496418</v>
      </c>
      <c r="K56" s="2">
        <f t="shared" si="5"/>
        <v>220814.65461291638</v>
      </c>
      <c r="L56" s="5">
        <v>223966.77855502637</v>
      </c>
      <c r="M56" s="5">
        <f t="shared" si="6"/>
        <v>150000</v>
      </c>
      <c r="N56" s="48">
        <f t="shared" si="7"/>
        <v>188910.61611011229</v>
      </c>
      <c r="O56" s="5">
        <f t="shared" si="8"/>
        <v>27513.960511607034</v>
      </c>
      <c r="P56" s="20">
        <f t="shared" si="9"/>
        <v>0.14564539081048619</v>
      </c>
      <c r="Q56" s="63">
        <v>155250</v>
      </c>
      <c r="R56" s="70">
        <v>150000</v>
      </c>
      <c r="S56" s="58">
        <v>153000</v>
      </c>
      <c r="T56" s="5">
        <v>217932.43590000001</v>
      </c>
      <c r="U56" s="5">
        <f t="shared" si="10"/>
        <v>22447.040897700004</v>
      </c>
      <c r="V56" s="5">
        <f t="shared" si="11"/>
        <v>240379.47679770002</v>
      </c>
      <c r="W56" s="2">
        <v>220604.97364733336</v>
      </c>
      <c r="X56" s="2">
        <f t="shared" si="12"/>
        <v>11250.853656014</v>
      </c>
      <c r="Y56" s="2">
        <f t="shared" si="13"/>
        <v>231855.82730334735</v>
      </c>
      <c r="Z56" s="5">
        <v>235165.56372297832</v>
      </c>
      <c r="AA56" s="5">
        <f t="shared" si="14"/>
        <v>150000</v>
      </c>
      <c r="AB56" s="48">
        <f t="shared" si="15"/>
        <v>194275.14463733762</v>
      </c>
      <c r="AC56" s="5">
        <f t="shared" si="16"/>
        <v>31307.255011076508</v>
      </c>
      <c r="AD56" s="20">
        <f t="shared" si="17"/>
        <v>0.16114905007287064</v>
      </c>
      <c r="AE56" s="65">
        <v>155250</v>
      </c>
      <c r="AF56" s="70">
        <v>150000</v>
      </c>
      <c r="AG56" s="58">
        <v>152250</v>
      </c>
      <c r="AH56" s="5">
        <v>228829.057695</v>
      </c>
      <c r="AI56" s="5">
        <f t="shared" si="18"/>
        <v>23569.392942585</v>
      </c>
      <c r="AJ56" s="5">
        <f t="shared" si="19"/>
        <v>252398.45063758499</v>
      </c>
      <c r="AK56" s="2">
        <v>231635.43466303335</v>
      </c>
      <c r="AL56" s="2">
        <f t="shared" si="20"/>
        <v>11813.407167814699</v>
      </c>
      <c r="AM56" s="2">
        <f t="shared" si="21"/>
        <v>243448.84183084805</v>
      </c>
      <c r="AN56" s="5">
        <v>246924.06825709753</v>
      </c>
      <c r="AO56" s="5">
        <f t="shared" si="22"/>
        <v>150000</v>
      </c>
      <c r="AP56" s="48">
        <f t="shared" si="23"/>
        <v>200045.22678758841</v>
      </c>
      <c r="AQ56" s="5">
        <f t="shared" si="24"/>
        <v>35387.319227522239</v>
      </c>
      <c r="AR56" s="20">
        <f t="shared" si="25"/>
        <v>0.17689659381424344</v>
      </c>
      <c r="AS56" s="67">
        <v>156000</v>
      </c>
      <c r="AT56" s="70">
        <v>150000</v>
      </c>
      <c r="AU56" s="58">
        <v>153750</v>
      </c>
      <c r="AV56" s="38">
        <v>253695.71969443336</v>
      </c>
      <c r="AW56" s="38">
        <f t="shared" si="26"/>
        <v>12938.481704416101</v>
      </c>
      <c r="AX56" s="38">
        <f t="shared" si="27"/>
        <v>266634.20139884943</v>
      </c>
      <c r="AY56" s="36">
        <v>282198.67646757397</v>
      </c>
      <c r="AZ56" s="5">
        <f t="shared" si="28"/>
        <v>150000</v>
      </c>
      <c r="BA56" s="40">
        <f t="shared" si="29"/>
        <v>201716.5755732847</v>
      </c>
      <c r="BB56" s="5">
        <f t="shared" si="37"/>
        <v>36569.14128761617</v>
      </c>
      <c r="BC56" s="20">
        <f t="shared" si="30"/>
        <v>0.18128971892213394</v>
      </c>
      <c r="BD56" s="72">
        <v>156000</v>
      </c>
      <c r="BE56" s="70">
        <v>150000</v>
      </c>
      <c r="BF56" s="58">
        <v>153750</v>
      </c>
      <c r="BG56" s="38">
        <v>241614.51265923295</v>
      </c>
      <c r="BH56" s="38">
        <f t="shared" si="31"/>
        <v>12322.340145620879</v>
      </c>
      <c r="BI56" s="38">
        <f t="shared" si="32"/>
        <v>253936.85280485381</v>
      </c>
      <c r="BJ56" s="36">
        <v>268760.13426603161</v>
      </c>
      <c r="BK56" s="36">
        <f t="shared" si="33"/>
        <v>150000</v>
      </c>
      <c r="BL56" s="40">
        <f t="shared" si="34"/>
        <v>196489.3974141771</v>
      </c>
      <c r="BM56" s="5">
        <f t="shared" si="35"/>
        <v>32872.968164841033</v>
      </c>
      <c r="BN56" s="20">
        <f t="shared" si="36"/>
        <v>0.16730148597050551</v>
      </c>
    </row>
    <row r="57" spans="1:66" s="4" customFormat="1" ht="15.75" customHeight="1">
      <c r="A57" s="12">
        <v>46</v>
      </c>
      <c r="B57" s="13" t="s">
        <v>83</v>
      </c>
      <c r="C57" s="61">
        <v>931500</v>
      </c>
      <c r="D57" s="70">
        <v>900000</v>
      </c>
      <c r="E57" s="58">
        <v>927000</v>
      </c>
      <c r="F57" s="5">
        <v>121669.21572299999</v>
      </c>
      <c r="G57" s="5">
        <f t="shared" si="2"/>
        <v>12531.929219468999</v>
      </c>
      <c r="H57" s="5">
        <f t="shared" si="3"/>
        <v>134201.14494246899</v>
      </c>
      <c r="I57" s="2">
        <v>123161.28517191333</v>
      </c>
      <c r="J57" s="2">
        <f t="shared" si="4"/>
        <v>6281.2255437675794</v>
      </c>
      <c r="K57" s="2">
        <f t="shared" si="5"/>
        <v>129442.51071568091</v>
      </c>
      <c r="L57" s="5">
        <v>131290.29947711513</v>
      </c>
      <c r="M57" s="5">
        <f t="shared" si="6"/>
        <v>129442.51071568091</v>
      </c>
      <c r="N57" s="48">
        <f t="shared" si="7"/>
        <v>525572.32585587748</v>
      </c>
      <c r="O57" s="5">
        <f t="shared" si="8"/>
        <v>280106.07851580641</v>
      </c>
      <c r="P57" s="20">
        <f t="shared" si="9"/>
        <v>0.5329543903584778</v>
      </c>
      <c r="Q57" s="63">
        <v>931500</v>
      </c>
      <c r="R57" s="70">
        <v>900000</v>
      </c>
      <c r="S57" s="58">
        <v>918000</v>
      </c>
      <c r="T57" s="5">
        <v>127753.12167299999</v>
      </c>
      <c r="U57" s="5">
        <f t="shared" si="10"/>
        <v>13158.571532319</v>
      </c>
      <c r="V57" s="5">
        <f t="shared" si="11"/>
        <v>140911.693205319</v>
      </c>
      <c r="W57" s="2">
        <v>129319.83447557999</v>
      </c>
      <c r="X57" s="2">
        <f t="shared" si="12"/>
        <v>6595.3115582545788</v>
      </c>
      <c r="Y57" s="2">
        <f t="shared" si="13"/>
        <v>135915.14603383458</v>
      </c>
      <c r="Z57" s="5">
        <v>137855.3315104717</v>
      </c>
      <c r="AA57" s="5">
        <f t="shared" si="14"/>
        <v>135915.14603383458</v>
      </c>
      <c r="AB57" s="48">
        <f t="shared" si="15"/>
        <v>527363.69512493757</v>
      </c>
      <c r="AC57" s="5">
        <f t="shared" si="16"/>
        <v>276795.92354795412</v>
      </c>
      <c r="AD57" s="20">
        <f t="shared" si="17"/>
        <v>0.5248672331954487</v>
      </c>
      <c r="AE57" s="65">
        <v>931500</v>
      </c>
      <c r="AF57" s="70">
        <v>900000</v>
      </c>
      <c r="AG57" s="58">
        <v>913500</v>
      </c>
      <c r="AH57" s="5">
        <v>134140.72829400003</v>
      </c>
      <c r="AI57" s="5">
        <f t="shared" si="18"/>
        <v>13816.495014282003</v>
      </c>
      <c r="AJ57" s="5">
        <f t="shared" si="19"/>
        <v>147957.22330828203</v>
      </c>
      <c r="AK57" s="2">
        <v>135785.66341657334</v>
      </c>
      <c r="AL57" s="2">
        <f t="shared" si="20"/>
        <v>6925.0688342452404</v>
      </c>
      <c r="AM57" s="2">
        <f t="shared" si="21"/>
        <v>142710.73225081858</v>
      </c>
      <c r="AN57" s="5">
        <v>144747.92455905743</v>
      </c>
      <c r="AO57" s="5">
        <f t="shared" si="22"/>
        <v>142710.73225081858</v>
      </c>
      <c r="AP57" s="48">
        <f t="shared" si="23"/>
        <v>530069.3133530264</v>
      </c>
      <c r="AQ57" s="5">
        <f t="shared" si="24"/>
        <v>273903.87944817031</v>
      </c>
      <c r="AR57" s="20">
        <f t="shared" si="25"/>
        <v>0.51673219435313777</v>
      </c>
      <c r="AS57" s="67">
        <v>936000</v>
      </c>
      <c r="AT57" s="70">
        <v>900000</v>
      </c>
      <c r="AU57" s="58">
        <v>922500</v>
      </c>
      <c r="AV57" s="38">
        <v>148717.80964691698</v>
      </c>
      <c r="AW57" s="38">
        <f t="shared" si="26"/>
        <v>7584.6082919927658</v>
      </c>
      <c r="AX57" s="38">
        <f t="shared" si="27"/>
        <v>156302.41793890976</v>
      </c>
      <c r="AY57" s="36">
        <v>165426.39781256602</v>
      </c>
      <c r="AZ57" s="5">
        <f t="shared" si="28"/>
        <v>156302.41793890976</v>
      </c>
      <c r="BA57" s="40">
        <f t="shared" si="29"/>
        <v>616045.76315029513</v>
      </c>
      <c r="BB57" s="5">
        <f t="shared" si="37"/>
        <v>325087.63700435846</v>
      </c>
      <c r="BC57" s="20">
        <f t="shared" si="30"/>
        <v>0.5277004671567681</v>
      </c>
      <c r="BD57" s="72">
        <v>936000</v>
      </c>
      <c r="BE57" s="70">
        <v>900000</v>
      </c>
      <c r="BF57" s="58">
        <v>922500</v>
      </c>
      <c r="BG57" s="38">
        <v>141635.47794770033</v>
      </c>
      <c r="BH57" s="38">
        <f t="shared" si="31"/>
        <v>7223.4093753327161</v>
      </c>
      <c r="BI57" s="38">
        <f t="shared" si="32"/>
        <v>148858.88732303304</v>
      </c>
      <c r="BJ57" s="36">
        <v>157548.35937253817</v>
      </c>
      <c r="BK57" s="36">
        <f t="shared" si="33"/>
        <v>148858.88732303304</v>
      </c>
      <c r="BL57" s="40">
        <f t="shared" si="34"/>
        <v>612981.44933911425</v>
      </c>
      <c r="BM57" s="5">
        <f t="shared" si="35"/>
        <v>328184.21090324502</v>
      </c>
      <c r="BN57" s="20">
        <f t="shared" si="36"/>
        <v>0.53539011866847963</v>
      </c>
    </row>
    <row r="58" spans="1:66" s="4" customFormat="1" ht="15.75" customHeight="1">
      <c r="A58" s="12">
        <v>47</v>
      </c>
      <c r="B58" s="13" t="s">
        <v>84</v>
      </c>
      <c r="C58" s="61">
        <v>465750</v>
      </c>
      <c r="D58" s="70">
        <v>450000</v>
      </c>
      <c r="E58" s="58">
        <v>463500</v>
      </c>
      <c r="F58" s="5">
        <v>475801.01540999999</v>
      </c>
      <c r="G58" s="5">
        <f t="shared" si="2"/>
        <v>49007.504587230003</v>
      </c>
      <c r="H58" s="5">
        <f t="shared" si="3"/>
        <v>524808.51999723003</v>
      </c>
      <c r="I58" s="2">
        <v>481636.00844193326</v>
      </c>
      <c r="J58" s="2">
        <f t="shared" si="4"/>
        <v>24563.436430538593</v>
      </c>
      <c r="K58" s="2">
        <f t="shared" si="5"/>
        <v>506199.44487247185</v>
      </c>
      <c r="L58" s="5">
        <v>513425.42990712624</v>
      </c>
      <c r="M58" s="5">
        <f t="shared" si="6"/>
        <v>450000</v>
      </c>
      <c r="N58" s="48">
        <f t="shared" si="7"/>
        <v>487280.56579613802</v>
      </c>
      <c r="O58" s="5">
        <f t="shared" si="8"/>
        <v>26361.340880920456</v>
      </c>
      <c r="P58" s="20">
        <f t="shared" si="9"/>
        <v>5.4098896470148088E-2</v>
      </c>
      <c r="Q58" s="63">
        <v>465750</v>
      </c>
      <c r="R58" s="70">
        <v>450000</v>
      </c>
      <c r="S58" s="58">
        <v>459000</v>
      </c>
      <c r="T58" s="5">
        <v>499591.56080699991</v>
      </c>
      <c r="U58" s="5">
        <f t="shared" si="10"/>
        <v>51457.930763120996</v>
      </c>
      <c r="V58" s="5">
        <f t="shared" si="11"/>
        <v>551049.49157012091</v>
      </c>
      <c r="W58" s="2">
        <v>505718.32602521998</v>
      </c>
      <c r="X58" s="2">
        <f t="shared" si="12"/>
        <v>25791.634627286217</v>
      </c>
      <c r="Y58" s="2">
        <f t="shared" si="13"/>
        <v>531509.96065250621</v>
      </c>
      <c r="Z58" s="5">
        <v>539097.25269786257</v>
      </c>
      <c r="AA58" s="5">
        <f t="shared" si="14"/>
        <v>450000</v>
      </c>
      <c r="AB58" s="48">
        <f t="shared" si="15"/>
        <v>499401.11748674832</v>
      </c>
      <c r="AC58" s="5">
        <f t="shared" si="16"/>
        <v>34931.865173073071</v>
      </c>
      <c r="AD58" s="20">
        <f t="shared" si="17"/>
        <v>6.9947511028547099E-2</v>
      </c>
      <c r="AE58" s="65">
        <v>465750</v>
      </c>
      <c r="AF58" s="70">
        <v>450000</v>
      </c>
      <c r="AG58" s="58">
        <v>456750</v>
      </c>
      <c r="AH58" s="5" t="s">
        <v>44</v>
      </c>
      <c r="AI58" s="5" t="s">
        <v>44</v>
      </c>
      <c r="AJ58" s="5" t="s">
        <v>44</v>
      </c>
      <c r="AK58" s="5" t="s">
        <v>44</v>
      </c>
      <c r="AL58" s="5" t="s">
        <v>44</v>
      </c>
      <c r="AM58" s="5" t="s">
        <v>44</v>
      </c>
      <c r="AN58" s="5" t="s">
        <v>44</v>
      </c>
      <c r="AO58" s="5">
        <f t="shared" si="22"/>
        <v>450000</v>
      </c>
      <c r="AP58" s="48">
        <f t="shared" si="23"/>
        <v>457500</v>
      </c>
      <c r="AQ58" s="5" t="s">
        <v>44</v>
      </c>
      <c r="AR58" s="5" t="s">
        <v>44</v>
      </c>
      <c r="AS58" s="67">
        <v>468000</v>
      </c>
      <c r="AT58" s="70">
        <v>450000</v>
      </c>
      <c r="AU58" s="58">
        <v>461250</v>
      </c>
      <c r="AV58" s="38">
        <v>581576.07492900302</v>
      </c>
      <c r="AW58" s="38">
        <f t="shared" si="26"/>
        <v>29660.379821379152</v>
      </c>
      <c r="AX58" s="38">
        <f t="shared" si="27"/>
        <v>611236.45475038223</v>
      </c>
      <c r="AY58" s="36">
        <v>646916.7032374352</v>
      </c>
      <c r="AZ58" s="5">
        <f t="shared" si="28"/>
        <v>450000</v>
      </c>
      <c r="BA58" s="40">
        <f t="shared" si="29"/>
        <v>527480.63159756339</v>
      </c>
      <c r="BB58" s="5">
        <f t="shared" si="37"/>
        <v>54787.080013253755</v>
      </c>
      <c r="BC58" s="20">
        <f t="shared" si="30"/>
        <v>0.10386557672709595</v>
      </c>
      <c r="BD58" s="72">
        <v>468000</v>
      </c>
      <c r="BE58" s="70">
        <v>450000</v>
      </c>
      <c r="BF58" s="58">
        <v>461250</v>
      </c>
      <c r="BG58" s="38">
        <v>553881.40970822331</v>
      </c>
      <c r="BH58" s="38">
        <f t="shared" si="31"/>
        <v>28247.951895119386</v>
      </c>
      <c r="BI58" s="38">
        <f t="shared" si="32"/>
        <v>582129.3616033427</v>
      </c>
      <c r="BJ58" s="36">
        <v>616110.51588855148</v>
      </c>
      <c r="BK58" s="36">
        <f t="shared" si="33"/>
        <v>450000</v>
      </c>
      <c r="BL58" s="40">
        <f t="shared" si="34"/>
        <v>515497.97549837886</v>
      </c>
      <c r="BM58" s="5">
        <f t="shared" si="35"/>
        <v>46314.062628894033</v>
      </c>
      <c r="BN58" s="20">
        <f t="shared" si="36"/>
        <v>8.9843345328598057E-2</v>
      </c>
    </row>
    <row r="59" spans="1:66" s="4" customFormat="1" ht="15.75" customHeight="1">
      <c r="A59" s="12">
        <v>48</v>
      </c>
      <c r="B59" s="13" t="s">
        <v>85</v>
      </c>
      <c r="C59" s="61">
        <v>51750</v>
      </c>
      <c r="D59" s="70">
        <v>50000</v>
      </c>
      <c r="E59" s="58">
        <v>51500</v>
      </c>
      <c r="F59" s="5">
        <v>32605.778879999998</v>
      </c>
      <c r="G59" s="5">
        <f t="shared" si="2"/>
        <v>3358.3952246399999</v>
      </c>
      <c r="H59" s="5">
        <f t="shared" si="3"/>
        <v>35964.174104639998</v>
      </c>
      <c r="I59" s="2">
        <v>33005.752311466669</v>
      </c>
      <c r="J59" s="2">
        <f t="shared" si="4"/>
        <v>1683.2933678848001</v>
      </c>
      <c r="K59" s="2">
        <f t="shared" si="5"/>
        <v>34689.045679351468</v>
      </c>
      <c r="L59" s="5">
        <v>35184.230981280401</v>
      </c>
      <c r="M59" s="5">
        <f t="shared" si="6"/>
        <v>34689.045679351468</v>
      </c>
      <c r="N59" s="48">
        <f t="shared" si="7"/>
        <v>43181.241794211972</v>
      </c>
      <c r="O59" s="5">
        <f t="shared" si="8"/>
        <v>6004.8894599838995</v>
      </c>
      <c r="P59" s="20">
        <f t="shared" si="9"/>
        <v>0.13906245421568209</v>
      </c>
      <c r="Q59" s="63">
        <v>51750</v>
      </c>
      <c r="R59" s="70">
        <v>50000</v>
      </c>
      <c r="S59" s="58">
        <v>51000</v>
      </c>
      <c r="T59" s="5">
        <v>32605.778879999998</v>
      </c>
      <c r="U59" s="5">
        <f t="shared" si="10"/>
        <v>3358.3952246399999</v>
      </c>
      <c r="V59" s="5">
        <f t="shared" si="11"/>
        <v>35964.174104639998</v>
      </c>
      <c r="W59" s="2">
        <v>33005.752311466669</v>
      </c>
      <c r="X59" s="2">
        <f t="shared" si="12"/>
        <v>1683.2933678848001</v>
      </c>
      <c r="Y59" s="2">
        <f t="shared" si="13"/>
        <v>34689.045679351468</v>
      </c>
      <c r="Z59" s="5">
        <v>35184.230981280401</v>
      </c>
      <c r="AA59" s="5">
        <f t="shared" si="14"/>
        <v>34689.045679351468</v>
      </c>
      <c r="AB59" s="48">
        <f t="shared" si="15"/>
        <v>43097.908460878643</v>
      </c>
      <c r="AC59" s="5">
        <f t="shared" si="16"/>
        <v>5945.9638948850425</v>
      </c>
      <c r="AD59" s="20">
        <f t="shared" si="17"/>
        <v>0.13796409401821402</v>
      </c>
      <c r="AE59" s="65">
        <v>51750</v>
      </c>
      <c r="AF59" s="70">
        <v>50000</v>
      </c>
      <c r="AG59" s="58">
        <v>50750</v>
      </c>
      <c r="AH59" s="5">
        <v>32605.778879999998</v>
      </c>
      <c r="AI59" s="5">
        <f t="shared" si="18"/>
        <v>3358.3952246399999</v>
      </c>
      <c r="AJ59" s="5">
        <f t="shared" si="19"/>
        <v>35964.174104639998</v>
      </c>
      <c r="AK59" s="2">
        <v>33005.752311466669</v>
      </c>
      <c r="AL59" s="2">
        <f t="shared" si="20"/>
        <v>1683.2933678848001</v>
      </c>
      <c r="AM59" s="2">
        <f t="shared" si="21"/>
        <v>34689.045679351468</v>
      </c>
      <c r="AN59" s="5">
        <v>35184.230981280401</v>
      </c>
      <c r="AO59" s="5">
        <f t="shared" si="22"/>
        <v>34689.045679351468</v>
      </c>
      <c r="AP59" s="48">
        <f t="shared" si="23"/>
        <v>43056.241794211972</v>
      </c>
      <c r="AQ59" s="5">
        <f t="shared" si="24"/>
        <v>5916.5011123355807</v>
      </c>
      <c r="AR59" s="20">
        <f t="shared" si="25"/>
        <v>0.13741331955105596</v>
      </c>
      <c r="AS59" s="67">
        <v>52000</v>
      </c>
      <c r="AT59" s="70">
        <v>50000</v>
      </c>
      <c r="AU59" s="58">
        <v>51250</v>
      </c>
      <c r="AV59" s="38">
        <v>37956.615158186672</v>
      </c>
      <c r="AW59" s="38">
        <f t="shared" si="26"/>
        <v>1935.7873730675201</v>
      </c>
      <c r="AX59" s="38">
        <f t="shared" si="27"/>
        <v>39892.402531254193</v>
      </c>
      <c r="AY59" s="36">
        <v>42221.077177536485</v>
      </c>
      <c r="AZ59" s="5">
        <f t="shared" si="28"/>
        <v>39892.402531254193</v>
      </c>
      <c r="BA59" s="40">
        <f t="shared" si="29"/>
        <v>47072.695941758131</v>
      </c>
      <c r="BB59" s="5">
        <f t="shared" si="37"/>
        <v>5077.2341614764173</v>
      </c>
      <c r="BC59" s="20">
        <f t="shared" si="30"/>
        <v>0.1078594301834412</v>
      </c>
      <c r="BD59" s="72">
        <v>52000</v>
      </c>
      <c r="BE59" s="70">
        <v>50000</v>
      </c>
      <c r="BF59" s="58">
        <v>51250</v>
      </c>
      <c r="BG59" s="38">
        <v>37956.615158186672</v>
      </c>
      <c r="BH59" s="38">
        <f t="shared" si="31"/>
        <v>1935.7873730675201</v>
      </c>
      <c r="BI59" s="38">
        <f t="shared" si="32"/>
        <v>39892.402531254193</v>
      </c>
      <c r="BJ59" s="36">
        <v>42221.077177536485</v>
      </c>
      <c r="BK59" s="36">
        <f t="shared" si="33"/>
        <v>39892.402531254193</v>
      </c>
      <c r="BL59" s="40">
        <f t="shared" si="34"/>
        <v>47072.695941758131</v>
      </c>
      <c r="BM59" s="5">
        <f t="shared" si="35"/>
        <v>5077.2341614764173</v>
      </c>
      <c r="BN59" s="20">
        <f t="shared" si="36"/>
        <v>0.1078594301834412</v>
      </c>
    </row>
    <row r="60" spans="1:66" s="4" customFormat="1" ht="15.75" customHeight="1">
      <c r="A60" s="12">
        <v>49</v>
      </c>
      <c r="B60" s="13" t="s">
        <v>86</v>
      </c>
      <c r="C60" s="61">
        <v>51750</v>
      </c>
      <c r="D60" s="70">
        <v>50000</v>
      </c>
      <c r="E60" s="58">
        <v>51500</v>
      </c>
      <c r="F60" s="5">
        <v>26492.195339999998</v>
      </c>
      <c r="G60" s="5">
        <f t="shared" si="2"/>
        <v>2728.6961200199999</v>
      </c>
      <c r="H60" s="5">
        <f t="shared" si="3"/>
        <v>29220.891460019997</v>
      </c>
      <c r="I60" s="2">
        <v>26817.153336399999</v>
      </c>
      <c r="J60" s="2">
        <f t="shared" si="4"/>
        <v>1367.6748201563998</v>
      </c>
      <c r="K60" s="2">
        <f t="shared" si="5"/>
        <v>28184.828156556399</v>
      </c>
      <c r="L60" s="5">
        <v>28587.165908062409</v>
      </c>
      <c r="M60" s="5">
        <f t="shared" si="6"/>
        <v>28184.828156556399</v>
      </c>
      <c r="N60" s="48">
        <f t="shared" si="7"/>
        <v>39873.814254106466</v>
      </c>
      <c r="O60" s="5">
        <f t="shared" si="8"/>
        <v>8265.3613347729097</v>
      </c>
      <c r="P60" s="20">
        <f t="shared" si="9"/>
        <v>0.20728795299340316</v>
      </c>
      <c r="Q60" s="63">
        <v>51750</v>
      </c>
      <c r="R60" s="70">
        <v>50000</v>
      </c>
      <c r="S60" s="58">
        <v>51000</v>
      </c>
      <c r="T60" s="5">
        <v>26492.195339999998</v>
      </c>
      <c r="U60" s="5">
        <f t="shared" si="10"/>
        <v>2728.6961200199999</v>
      </c>
      <c r="V60" s="5">
        <f t="shared" si="11"/>
        <v>29220.891460019997</v>
      </c>
      <c r="W60" s="2">
        <v>26817.153336399999</v>
      </c>
      <c r="X60" s="2">
        <f t="shared" si="12"/>
        <v>1367.6748201563998</v>
      </c>
      <c r="Y60" s="2">
        <f t="shared" si="13"/>
        <v>28184.828156556399</v>
      </c>
      <c r="Z60" s="5">
        <v>28587.165908062409</v>
      </c>
      <c r="AA60" s="5">
        <f t="shared" si="14"/>
        <v>28184.828156556399</v>
      </c>
      <c r="AB60" s="48">
        <f t="shared" si="15"/>
        <v>39790.480920773138</v>
      </c>
      <c r="AC60" s="5">
        <f t="shared" si="16"/>
        <v>8206.4357696740499</v>
      </c>
      <c r="AD60" s="20">
        <f t="shared" si="17"/>
        <v>0.20624118079934473</v>
      </c>
      <c r="AE60" s="65">
        <v>51750</v>
      </c>
      <c r="AF60" s="70">
        <v>50000</v>
      </c>
      <c r="AG60" s="58">
        <v>50750</v>
      </c>
      <c r="AH60" s="5">
        <v>26492.195339999998</v>
      </c>
      <c r="AI60" s="5">
        <f t="shared" si="18"/>
        <v>2728.6961200199999</v>
      </c>
      <c r="AJ60" s="5">
        <f t="shared" si="19"/>
        <v>29220.891460019997</v>
      </c>
      <c r="AK60" s="2">
        <v>26817.153336399999</v>
      </c>
      <c r="AL60" s="2">
        <f t="shared" si="20"/>
        <v>1367.6748201563998</v>
      </c>
      <c r="AM60" s="2">
        <f t="shared" si="21"/>
        <v>28184.828156556399</v>
      </c>
      <c r="AN60" s="5">
        <v>28587.165908062409</v>
      </c>
      <c r="AO60" s="5">
        <f t="shared" si="22"/>
        <v>28184.828156556399</v>
      </c>
      <c r="AP60" s="48">
        <f t="shared" si="23"/>
        <v>39748.814254106466</v>
      </c>
      <c r="AQ60" s="5">
        <f t="shared" si="24"/>
        <v>8176.9729871246254</v>
      </c>
      <c r="AR60" s="20">
        <f t="shared" si="25"/>
        <v>0.2057161487849882</v>
      </c>
      <c r="AS60" s="67">
        <v>52000</v>
      </c>
      <c r="AT60" s="70">
        <v>50000</v>
      </c>
      <c r="AU60" s="58">
        <v>51250</v>
      </c>
      <c r="AV60" s="38">
        <v>30839.72633686</v>
      </c>
      <c r="AW60" s="38">
        <f t="shared" si="26"/>
        <v>1572.8260431798599</v>
      </c>
      <c r="AX60" s="38">
        <f t="shared" si="27"/>
        <v>32412.552380039859</v>
      </c>
      <c r="AY60" s="36">
        <v>34304.599089674892</v>
      </c>
      <c r="AZ60" s="5">
        <f t="shared" si="28"/>
        <v>32412.552380039859</v>
      </c>
      <c r="BA60" s="40">
        <f t="shared" si="29"/>
        <v>43993.430293942954</v>
      </c>
      <c r="BB60" s="5">
        <f t="shared" si="37"/>
        <v>8188.9173050144154</v>
      </c>
      <c r="BC60" s="20">
        <f t="shared" si="30"/>
        <v>0.18613954970776334</v>
      </c>
      <c r="BD60" s="72">
        <v>52000</v>
      </c>
      <c r="BE60" s="70">
        <v>50000</v>
      </c>
      <c r="BF60" s="58">
        <v>51250</v>
      </c>
      <c r="BG60" s="38">
        <v>30839.72633686</v>
      </c>
      <c r="BH60" s="38">
        <f t="shared" si="31"/>
        <v>1572.8260431798599</v>
      </c>
      <c r="BI60" s="38">
        <f t="shared" si="32"/>
        <v>32412.552380039859</v>
      </c>
      <c r="BJ60" s="36">
        <v>34304.599089674892</v>
      </c>
      <c r="BK60" s="36">
        <f t="shared" si="33"/>
        <v>32412.552380039859</v>
      </c>
      <c r="BL60" s="40">
        <f t="shared" si="34"/>
        <v>43993.430293942954</v>
      </c>
      <c r="BM60" s="5">
        <f t="shared" si="35"/>
        <v>8188.9173050144154</v>
      </c>
      <c r="BN60" s="20">
        <f t="shared" si="36"/>
        <v>0.18613954970776334</v>
      </c>
    </row>
    <row r="61" spans="1:66" s="4" customFormat="1" ht="15.75" customHeight="1">
      <c r="A61" s="12">
        <v>50</v>
      </c>
      <c r="B61" s="13" t="s">
        <v>87</v>
      </c>
      <c r="C61" s="61">
        <v>51750</v>
      </c>
      <c r="D61" s="70">
        <v>50000</v>
      </c>
      <c r="E61" s="58">
        <v>51500</v>
      </c>
      <c r="F61" s="5">
        <v>32707.671938999993</v>
      </c>
      <c r="G61" s="5">
        <f t="shared" si="2"/>
        <v>3368.8902097169994</v>
      </c>
      <c r="H61" s="5">
        <f t="shared" si="3"/>
        <v>36076.562148716992</v>
      </c>
      <c r="I61" s="2">
        <v>33108.824849939992</v>
      </c>
      <c r="J61" s="2">
        <f t="shared" si="4"/>
        <v>1688.5500673469396</v>
      </c>
      <c r="K61" s="2">
        <f t="shared" si="5"/>
        <v>34797.374917286928</v>
      </c>
      <c r="L61" s="5">
        <v>35294.10661651058</v>
      </c>
      <c r="M61" s="5">
        <f t="shared" si="6"/>
        <v>34797.374917286928</v>
      </c>
      <c r="N61" s="48">
        <f t="shared" si="7"/>
        <v>43236.340613752414</v>
      </c>
      <c r="O61" s="5">
        <f t="shared" si="8"/>
        <v>5967.2498701713585</v>
      </c>
      <c r="P61" s="20">
        <f t="shared" si="9"/>
        <v>0.13801468360792132</v>
      </c>
      <c r="Q61" s="63">
        <v>51750</v>
      </c>
      <c r="R61" s="70">
        <v>50000</v>
      </c>
      <c r="S61" s="58">
        <v>51000</v>
      </c>
      <c r="T61" s="5">
        <v>32707.671938999993</v>
      </c>
      <c r="U61" s="5">
        <f t="shared" si="10"/>
        <v>3368.8902097169994</v>
      </c>
      <c r="V61" s="5">
        <f t="shared" si="11"/>
        <v>36076.562148716992</v>
      </c>
      <c r="W61" s="2">
        <v>33108.824849939992</v>
      </c>
      <c r="X61" s="2">
        <f t="shared" si="12"/>
        <v>1688.5500673469396</v>
      </c>
      <c r="Y61" s="2">
        <f t="shared" si="13"/>
        <v>34797.374917286928</v>
      </c>
      <c r="Z61" s="5">
        <v>35294.10661651058</v>
      </c>
      <c r="AA61" s="5">
        <f t="shared" si="14"/>
        <v>34797.374917286928</v>
      </c>
      <c r="AB61" s="48">
        <f t="shared" si="15"/>
        <v>43153.007280419079</v>
      </c>
      <c r="AC61" s="5">
        <f t="shared" si="16"/>
        <v>5908.3243050725614</v>
      </c>
      <c r="AD61" s="20">
        <f t="shared" si="17"/>
        <v>0.13691570246028942</v>
      </c>
      <c r="AE61" s="65">
        <v>51750</v>
      </c>
      <c r="AF61" s="70">
        <v>50000</v>
      </c>
      <c r="AG61" s="58">
        <v>50750</v>
      </c>
      <c r="AH61" s="5">
        <v>32707.671938999993</v>
      </c>
      <c r="AI61" s="5">
        <f t="shared" si="18"/>
        <v>3368.8902097169994</v>
      </c>
      <c r="AJ61" s="5">
        <f t="shared" si="19"/>
        <v>36076.562148716992</v>
      </c>
      <c r="AK61" s="2">
        <v>33108.824849939992</v>
      </c>
      <c r="AL61" s="2">
        <f t="shared" si="20"/>
        <v>1688.5500673469396</v>
      </c>
      <c r="AM61" s="2">
        <f t="shared" si="21"/>
        <v>34797.374917286928</v>
      </c>
      <c r="AN61" s="5">
        <v>35294.10661651058</v>
      </c>
      <c r="AO61" s="5">
        <f t="shared" si="22"/>
        <v>34797.374917286928</v>
      </c>
      <c r="AP61" s="48">
        <f t="shared" si="23"/>
        <v>43111.340613752414</v>
      </c>
      <c r="AQ61" s="5">
        <f t="shared" si="24"/>
        <v>5878.8615225230897</v>
      </c>
      <c r="AR61" s="20">
        <f t="shared" si="25"/>
        <v>0.13636461865553184</v>
      </c>
      <c r="AS61" s="67">
        <v>52000</v>
      </c>
      <c r="AT61" s="70">
        <v>50000</v>
      </c>
      <c r="AU61" s="58">
        <v>51250</v>
      </c>
      <c r="AV61" s="38">
        <v>38075.148577430991</v>
      </c>
      <c r="AW61" s="38">
        <f t="shared" si="26"/>
        <v>1941.8325774489804</v>
      </c>
      <c r="AX61" s="38">
        <f t="shared" si="27"/>
        <v>40016.98115487997</v>
      </c>
      <c r="AY61" s="36">
        <v>42352.927939812696</v>
      </c>
      <c r="AZ61" s="5">
        <f t="shared" si="28"/>
        <v>40016.98115487997</v>
      </c>
      <c r="BA61" s="40">
        <f t="shared" si="29"/>
        <v>47123.981818938533</v>
      </c>
      <c r="BB61" s="5">
        <f t="shared" si="37"/>
        <v>5025.4083634531071</v>
      </c>
      <c r="BC61" s="42">
        <f t="shared" si="30"/>
        <v>0.10664226938126563</v>
      </c>
      <c r="BD61" s="72">
        <v>52000</v>
      </c>
      <c r="BE61" s="70">
        <v>50000</v>
      </c>
      <c r="BF61" s="58">
        <v>51250</v>
      </c>
      <c r="BG61" s="38">
        <v>38075.148577430991</v>
      </c>
      <c r="BH61" s="38">
        <f t="shared" si="31"/>
        <v>1941.8325774489804</v>
      </c>
      <c r="BI61" s="38">
        <f t="shared" si="32"/>
        <v>40016.98115487997</v>
      </c>
      <c r="BJ61" s="36">
        <v>42352.927939812696</v>
      </c>
      <c r="BK61" s="36">
        <f t="shared" si="33"/>
        <v>40016.98115487997</v>
      </c>
      <c r="BL61" s="40">
        <f t="shared" si="34"/>
        <v>47123.981818938533</v>
      </c>
      <c r="BM61" s="5">
        <f t="shared" si="35"/>
        <v>5025.4083634531071</v>
      </c>
      <c r="BN61" s="20">
        <f t="shared" si="36"/>
        <v>0.10664226938126563</v>
      </c>
    </row>
    <row r="62" spans="1:66" s="4" customFormat="1" ht="15.75" customHeight="1">
      <c r="A62" s="15" t="s">
        <v>88</v>
      </c>
      <c r="B62" s="16"/>
      <c r="C62" s="61" t="s">
        <v>34</v>
      </c>
      <c r="D62" s="70" t="s">
        <v>34</v>
      </c>
      <c r="E62" s="58" t="s">
        <v>34</v>
      </c>
      <c r="F62" s="5" t="s">
        <v>34</v>
      </c>
      <c r="G62" s="5" t="s">
        <v>34</v>
      </c>
      <c r="H62" s="5" t="s">
        <v>34</v>
      </c>
      <c r="I62" s="5" t="s">
        <v>34</v>
      </c>
      <c r="J62" s="5" t="s">
        <v>34</v>
      </c>
      <c r="K62" s="5" t="s">
        <v>34</v>
      </c>
      <c r="L62" s="5" t="s">
        <v>34</v>
      </c>
      <c r="M62" s="5">
        <f t="shared" si="6"/>
        <v>0</v>
      </c>
      <c r="N62" s="48"/>
      <c r="O62" s="5" t="s">
        <v>34</v>
      </c>
      <c r="P62" s="5" t="s">
        <v>34</v>
      </c>
      <c r="Q62" s="63" t="s">
        <v>34</v>
      </c>
      <c r="R62" s="70" t="s">
        <v>34</v>
      </c>
      <c r="S62" s="58" t="s">
        <v>34</v>
      </c>
      <c r="T62" s="5" t="s">
        <v>34</v>
      </c>
      <c r="U62" s="5" t="s">
        <v>34</v>
      </c>
      <c r="V62" s="5" t="s">
        <v>34</v>
      </c>
      <c r="W62" s="5" t="s">
        <v>34</v>
      </c>
      <c r="X62" s="5" t="s">
        <v>34</v>
      </c>
      <c r="Y62" s="5" t="s">
        <v>34</v>
      </c>
      <c r="Z62" s="5" t="s">
        <v>34</v>
      </c>
      <c r="AA62" s="5">
        <f t="shared" si="14"/>
        <v>0</v>
      </c>
      <c r="AB62" s="48"/>
      <c r="AC62" s="5" t="s">
        <v>34</v>
      </c>
      <c r="AD62" s="5" t="s">
        <v>34</v>
      </c>
      <c r="AE62" s="65" t="s">
        <v>34</v>
      </c>
      <c r="AF62" s="70" t="s">
        <v>34</v>
      </c>
      <c r="AG62" s="58" t="s">
        <v>34</v>
      </c>
      <c r="AH62" s="5" t="s">
        <v>34</v>
      </c>
      <c r="AI62" s="5" t="s">
        <v>34</v>
      </c>
      <c r="AJ62" s="5" t="s">
        <v>34</v>
      </c>
      <c r="AK62" s="5" t="s">
        <v>34</v>
      </c>
      <c r="AL62" s="5" t="s">
        <v>34</v>
      </c>
      <c r="AM62" s="5" t="s">
        <v>34</v>
      </c>
      <c r="AN62" s="5" t="s">
        <v>34</v>
      </c>
      <c r="AO62" s="5">
        <f t="shared" si="22"/>
        <v>0</v>
      </c>
      <c r="AP62" s="48"/>
      <c r="AQ62" s="5" t="s">
        <v>34</v>
      </c>
      <c r="AR62" s="5" t="s">
        <v>34</v>
      </c>
      <c r="AS62" s="67" t="s">
        <v>34</v>
      </c>
      <c r="AT62" s="70" t="s">
        <v>34</v>
      </c>
      <c r="AU62" s="58" t="s">
        <v>34</v>
      </c>
      <c r="AV62" s="36" t="s">
        <v>34</v>
      </c>
      <c r="AW62" s="36" t="s">
        <v>34</v>
      </c>
      <c r="AX62" s="36" t="s">
        <v>34</v>
      </c>
      <c r="AY62" s="36" t="s">
        <v>34</v>
      </c>
      <c r="AZ62" s="5">
        <f t="shared" si="28"/>
        <v>0</v>
      </c>
      <c r="BA62" s="40"/>
      <c r="BB62" s="36" t="s">
        <v>34</v>
      </c>
      <c r="BC62" s="36" t="s">
        <v>34</v>
      </c>
      <c r="BD62" s="72" t="s">
        <v>34</v>
      </c>
      <c r="BE62" s="70" t="s">
        <v>34</v>
      </c>
      <c r="BF62" s="58" t="s">
        <v>34</v>
      </c>
      <c r="BG62" s="36" t="s">
        <v>34</v>
      </c>
      <c r="BH62" s="36" t="s">
        <v>34</v>
      </c>
      <c r="BI62" s="36" t="s">
        <v>34</v>
      </c>
      <c r="BJ62" s="36" t="s">
        <v>34</v>
      </c>
      <c r="BK62" s="36">
        <f t="shared" si="33"/>
        <v>0</v>
      </c>
      <c r="BL62" s="40"/>
      <c r="BM62" s="36" t="s">
        <v>34</v>
      </c>
      <c r="BN62" s="36" t="s">
        <v>34</v>
      </c>
    </row>
    <row r="63" spans="1:66" s="4" customFormat="1" ht="15.75" customHeight="1">
      <c r="A63" s="12">
        <v>51</v>
      </c>
      <c r="B63" s="13" t="s">
        <v>89</v>
      </c>
      <c r="C63" s="61">
        <v>3105000</v>
      </c>
      <c r="D63" s="70">
        <v>3000000</v>
      </c>
      <c r="E63" s="58">
        <v>3090000</v>
      </c>
      <c r="F63" s="5">
        <v>1437507.2763719999</v>
      </c>
      <c r="G63" s="5">
        <f t="shared" si="2"/>
        <v>148063.24946631599</v>
      </c>
      <c r="H63" s="5">
        <f t="shared" si="3"/>
        <v>1585570.525838316</v>
      </c>
      <c r="I63" s="2">
        <v>1455135.8661151198</v>
      </c>
      <c r="J63" s="2">
        <f t="shared" si="4"/>
        <v>74211.929171871103</v>
      </c>
      <c r="K63" s="2">
        <f t="shared" si="5"/>
        <v>1529347.7952869909</v>
      </c>
      <c r="L63" s="5">
        <v>1551179.1986863159</v>
      </c>
      <c r="M63" s="5">
        <f t="shared" si="6"/>
        <v>1529347.7952869909</v>
      </c>
      <c r="N63" s="48">
        <f t="shared" si="7"/>
        <v>2310182.9199686036</v>
      </c>
      <c r="O63" s="5">
        <f t="shared" si="8"/>
        <v>552133.81165101135</v>
      </c>
      <c r="P63" s="20">
        <f t="shared" si="9"/>
        <v>0.23900004059354532</v>
      </c>
      <c r="Q63" s="63">
        <v>3105000</v>
      </c>
      <c r="R63" s="70">
        <v>3000000</v>
      </c>
      <c r="S63" s="58">
        <v>3060000</v>
      </c>
      <c r="T63" s="5">
        <v>1437507.2763719999</v>
      </c>
      <c r="U63" s="5">
        <f t="shared" si="10"/>
        <v>148063.24946631599</v>
      </c>
      <c r="V63" s="5">
        <f t="shared" si="11"/>
        <v>1585570.525838316</v>
      </c>
      <c r="W63" s="2">
        <v>1455135.8661151198</v>
      </c>
      <c r="X63" s="2">
        <f t="shared" si="12"/>
        <v>74211.929171871103</v>
      </c>
      <c r="Y63" s="2">
        <f t="shared" si="13"/>
        <v>1529347.7952869909</v>
      </c>
      <c r="Z63" s="5">
        <v>1551179.1986863159</v>
      </c>
      <c r="AA63" s="5">
        <f t="shared" si="14"/>
        <v>1529347.7952869909</v>
      </c>
      <c r="AB63" s="48">
        <f t="shared" si="15"/>
        <v>2305182.9199686036</v>
      </c>
      <c r="AC63" s="5">
        <f t="shared" si="16"/>
        <v>548598.27774507843</v>
      </c>
      <c r="AD63" s="20">
        <f t="shared" si="17"/>
        <v>0.23798470524523507</v>
      </c>
      <c r="AE63" s="65" t="s">
        <v>44</v>
      </c>
      <c r="AF63" s="70" t="s">
        <v>44</v>
      </c>
      <c r="AG63" s="58" t="s">
        <v>44</v>
      </c>
      <c r="AH63" s="5" t="s">
        <v>44</v>
      </c>
      <c r="AI63" s="5" t="s">
        <v>44</v>
      </c>
      <c r="AJ63" s="5" t="s">
        <v>44</v>
      </c>
      <c r="AK63" s="5" t="s">
        <v>44</v>
      </c>
      <c r="AL63" s="5" t="s">
        <v>44</v>
      </c>
      <c r="AM63" s="5" t="s">
        <v>44</v>
      </c>
      <c r="AN63" s="5" t="s">
        <v>44</v>
      </c>
      <c r="AO63" s="5" t="s">
        <v>44</v>
      </c>
      <c r="AP63" s="5" t="s">
        <v>44</v>
      </c>
      <c r="AQ63" s="5" t="s">
        <v>44</v>
      </c>
      <c r="AR63" s="5" t="s">
        <v>44</v>
      </c>
      <c r="AS63" s="67">
        <v>3120000</v>
      </c>
      <c r="AT63" s="70">
        <v>3000000</v>
      </c>
      <c r="AU63" s="58">
        <v>3075000</v>
      </c>
      <c r="AV63" s="38">
        <v>1673406.2460323877</v>
      </c>
      <c r="AW63" s="38">
        <f t="shared" si="26"/>
        <v>85343.718547651762</v>
      </c>
      <c r="AX63" s="38">
        <f t="shared" si="27"/>
        <v>1758749.9645800395</v>
      </c>
      <c r="AY63" s="36">
        <v>1861415.038423579</v>
      </c>
      <c r="AZ63" s="5">
        <f t="shared" si="28"/>
        <v>1758749.9645800395</v>
      </c>
      <c r="BA63" s="40">
        <f t="shared" si="29"/>
        <v>2563033.000600724</v>
      </c>
      <c r="BB63" s="5">
        <f>STDEVA(AZ63,BA63)</f>
        <v>568713.98876352806</v>
      </c>
      <c r="BC63" s="43">
        <f t="shared" si="30"/>
        <v>0.22189101296402847</v>
      </c>
      <c r="BD63" s="72">
        <v>3120000</v>
      </c>
      <c r="BE63" s="70">
        <v>3000000</v>
      </c>
      <c r="BF63" s="58">
        <v>3075000</v>
      </c>
      <c r="BG63" s="38">
        <v>1673406.2460323877</v>
      </c>
      <c r="BH63" s="38">
        <f t="shared" si="31"/>
        <v>85343.718547651762</v>
      </c>
      <c r="BI63" s="38">
        <f t="shared" si="32"/>
        <v>1758749.9645800395</v>
      </c>
      <c r="BJ63" s="36">
        <v>1861415.038423579</v>
      </c>
      <c r="BK63" s="36">
        <f t="shared" si="33"/>
        <v>1758749.9645800395</v>
      </c>
      <c r="BL63" s="40">
        <f t="shared" si="34"/>
        <v>2563033.000600724</v>
      </c>
      <c r="BM63" s="5">
        <f t="shared" si="35"/>
        <v>568713.98876352806</v>
      </c>
      <c r="BN63" s="20">
        <f t="shared" si="36"/>
        <v>0.22189101296402847</v>
      </c>
    </row>
    <row r="64" spans="1:66" s="4" customFormat="1" ht="15.75" customHeight="1">
      <c r="A64" s="12">
        <v>52</v>
      </c>
      <c r="B64" s="13" t="s">
        <v>90</v>
      </c>
      <c r="C64" s="61">
        <v>8280000</v>
      </c>
      <c r="D64" s="70">
        <v>8000000</v>
      </c>
      <c r="E64" s="58">
        <v>8240000</v>
      </c>
      <c r="F64" s="5">
        <v>5104851.1591769988</v>
      </c>
      <c r="G64" s="5">
        <f t="shared" si="2"/>
        <v>525799.66939523094</v>
      </c>
      <c r="H64" s="5">
        <f t="shared" si="3"/>
        <v>5630650.8285722295</v>
      </c>
      <c r="I64" s="2">
        <v>5167453.911748752</v>
      </c>
      <c r="J64" s="2">
        <f t="shared" si="4"/>
        <v>263540.14949918631</v>
      </c>
      <c r="K64" s="2">
        <f t="shared" si="5"/>
        <v>5430994.0612479383</v>
      </c>
      <c r="L64" s="5">
        <v>5508521.3722859044</v>
      </c>
      <c r="M64" s="5">
        <f t="shared" si="6"/>
        <v>5430994.0612479383</v>
      </c>
      <c r="N64" s="48">
        <f t="shared" si="7"/>
        <v>6848361.0436843457</v>
      </c>
      <c r="O64" s="5">
        <f t="shared" si="8"/>
        <v>1002229.8047107026</v>
      </c>
      <c r="P64" s="20">
        <f t="shared" si="9"/>
        <v>0.14634593566514326</v>
      </c>
      <c r="Q64" s="63">
        <v>8280000</v>
      </c>
      <c r="R64" s="70">
        <v>8000000</v>
      </c>
      <c r="S64" s="58">
        <v>8160000</v>
      </c>
      <c r="T64" s="5">
        <v>4786791.4808819992</v>
      </c>
      <c r="U64" s="5">
        <f t="shared" si="10"/>
        <v>493039.52253084595</v>
      </c>
      <c r="V64" s="5">
        <f t="shared" si="11"/>
        <v>5279831.0034128455</v>
      </c>
      <c r="W64" s="2">
        <v>4845493.631743053</v>
      </c>
      <c r="X64" s="2">
        <f t="shared" si="12"/>
        <v>247120.17521889569</v>
      </c>
      <c r="Y64" s="2">
        <f t="shared" si="13"/>
        <v>5092613.806961949</v>
      </c>
      <c r="Z64" s="5">
        <v>5165310.7479189895</v>
      </c>
      <c r="AA64" s="5">
        <f t="shared" si="14"/>
        <v>5092613.806961949</v>
      </c>
      <c r="AB64" s="48">
        <f t="shared" si="15"/>
        <v>6662959.2597156307</v>
      </c>
      <c r="AC64" s="5">
        <f t="shared" si="16"/>
        <v>1110401.918447589</v>
      </c>
      <c r="AD64" s="20">
        <f t="shared" si="17"/>
        <v>0.16665296532144488</v>
      </c>
      <c r="AE64" s="65" t="s">
        <v>44</v>
      </c>
      <c r="AF64" s="70" t="s">
        <v>44</v>
      </c>
      <c r="AG64" s="58" t="s">
        <v>44</v>
      </c>
      <c r="AH64" s="5" t="s">
        <v>44</v>
      </c>
      <c r="AI64" s="5" t="s">
        <v>44</v>
      </c>
      <c r="AJ64" s="5" t="s">
        <v>44</v>
      </c>
      <c r="AK64" s="5" t="s">
        <v>44</v>
      </c>
      <c r="AL64" s="5" t="s">
        <v>44</v>
      </c>
      <c r="AM64" s="5" t="s">
        <v>44</v>
      </c>
      <c r="AN64" s="5" t="s">
        <v>44</v>
      </c>
      <c r="AO64" s="5" t="s">
        <v>44</v>
      </c>
      <c r="AP64" s="5" t="s">
        <v>44</v>
      </c>
      <c r="AQ64" s="5" t="s">
        <v>44</v>
      </c>
      <c r="AR64" s="5" t="s">
        <v>44</v>
      </c>
      <c r="AS64" s="67">
        <v>8320000</v>
      </c>
      <c r="AT64" s="70">
        <v>8000000</v>
      </c>
      <c r="AU64" s="58">
        <v>8200000</v>
      </c>
      <c r="AV64" s="38">
        <v>5572317.6765045114</v>
      </c>
      <c r="AW64" s="38">
        <f t="shared" si="26"/>
        <v>284188.20150173007</v>
      </c>
      <c r="AX64" s="38">
        <f t="shared" si="27"/>
        <v>5856505.8780062413</v>
      </c>
      <c r="AY64" s="36">
        <v>6198372.8975027874</v>
      </c>
      <c r="AZ64" s="5">
        <f t="shared" si="28"/>
        <v>5856505.8780062413</v>
      </c>
      <c r="BA64" s="40">
        <f t="shared" si="29"/>
        <v>7314975.7551018056</v>
      </c>
      <c r="BB64" s="5">
        <f>STDEVA(AZ64,BA64)</f>
        <v>1031293.9402505854</v>
      </c>
      <c r="BC64" s="42">
        <f t="shared" si="30"/>
        <v>0.14098391775684463</v>
      </c>
      <c r="BD64" s="72">
        <v>8320000</v>
      </c>
      <c r="BE64" s="70">
        <v>8000000</v>
      </c>
      <c r="BF64" s="58">
        <v>8200000</v>
      </c>
      <c r="BG64" s="38">
        <v>5942571.9985110648</v>
      </c>
      <c r="BH64" s="38">
        <f t="shared" si="31"/>
        <v>303071.17192406429</v>
      </c>
      <c r="BI64" s="38">
        <f t="shared" si="32"/>
        <v>6245643.1704351287</v>
      </c>
      <c r="BJ64" s="36">
        <v>6610225.6467430862</v>
      </c>
      <c r="BK64" s="36">
        <f t="shared" si="33"/>
        <v>6245643.1704351287</v>
      </c>
      <c r="BL64" s="40">
        <f t="shared" si="34"/>
        <v>7475173.7634356441</v>
      </c>
      <c r="BM64" s="5">
        <f t="shared" si="35"/>
        <v>869409.41998698143</v>
      </c>
      <c r="BN64" s="20">
        <f t="shared" si="36"/>
        <v>0.11630624885800575</v>
      </c>
    </row>
    <row r="65" spans="1:66" s="4" customFormat="1" ht="15.75" customHeight="1">
      <c r="A65" s="15" t="s">
        <v>91</v>
      </c>
      <c r="B65" s="16"/>
      <c r="C65" s="61" t="s">
        <v>34</v>
      </c>
      <c r="D65" s="70" t="s">
        <v>34</v>
      </c>
      <c r="E65" s="58" t="s">
        <v>34</v>
      </c>
      <c r="F65" s="5" t="s">
        <v>34</v>
      </c>
      <c r="G65" s="5" t="s">
        <v>34</v>
      </c>
      <c r="H65" s="5" t="s">
        <v>34</v>
      </c>
      <c r="I65" s="5" t="s">
        <v>34</v>
      </c>
      <c r="J65" s="5" t="s">
        <v>34</v>
      </c>
      <c r="K65" s="5" t="s">
        <v>34</v>
      </c>
      <c r="L65" s="5" t="s">
        <v>34</v>
      </c>
      <c r="M65" s="5">
        <f t="shared" si="6"/>
        <v>0</v>
      </c>
      <c r="N65" s="48"/>
      <c r="O65" s="5" t="s">
        <v>34</v>
      </c>
      <c r="P65" s="5" t="s">
        <v>34</v>
      </c>
      <c r="Q65" s="63" t="s">
        <v>34</v>
      </c>
      <c r="R65" s="70" t="s">
        <v>34</v>
      </c>
      <c r="S65" s="58" t="s">
        <v>34</v>
      </c>
      <c r="T65" s="5" t="s">
        <v>34</v>
      </c>
      <c r="U65" s="5" t="s">
        <v>34</v>
      </c>
      <c r="V65" s="5" t="s">
        <v>34</v>
      </c>
      <c r="W65" s="5" t="s">
        <v>34</v>
      </c>
      <c r="X65" s="5" t="s">
        <v>34</v>
      </c>
      <c r="Y65" s="5" t="s">
        <v>34</v>
      </c>
      <c r="Z65" s="5" t="s">
        <v>34</v>
      </c>
      <c r="AA65" s="5">
        <f t="shared" si="14"/>
        <v>0</v>
      </c>
      <c r="AB65" s="48"/>
      <c r="AC65" s="5" t="s">
        <v>34</v>
      </c>
      <c r="AD65" s="5" t="s">
        <v>34</v>
      </c>
      <c r="AE65" s="65" t="s">
        <v>34</v>
      </c>
      <c r="AF65" s="70" t="s">
        <v>34</v>
      </c>
      <c r="AG65" s="58" t="s">
        <v>34</v>
      </c>
      <c r="AH65" s="5" t="s">
        <v>34</v>
      </c>
      <c r="AI65" s="5" t="s">
        <v>34</v>
      </c>
      <c r="AJ65" s="5" t="s">
        <v>34</v>
      </c>
      <c r="AK65" s="5" t="s">
        <v>34</v>
      </c>
      <c r="AL65" s="5" t="s">
        <v>34</v>
      </c>
      <c r="AM65" s="5" t="s">
        <v>34</v>
      </c>
      <c r="AN65" s="5" t="s">
        <v>34</v>
      </c>
      <c r="AO65" s="5">
        <f t="shared" si="22"/>
        <v>0</v>
      </c>
      <c r="AP65" s="48"/>
      <c r="AQ65" s="5" t="s">
        <v>34</v>
      </c>
      <c r="AR65" s="5" t="s">
        <v>34</v>
      </c>
      <c r="AS65" s="67" t="s">
        <v>34</v>
      </c>
      <c r="AT65" s="70" t="s">
        <v>34</v>
      </c>
      <c r="AU65" s="58" t="s">
        <v>34</v>
      </c>
      <c r="AV65" s="36" t="s">
        <v>34</v>
      </c>
      <c r="AW65" s="36" t="s">
        <v>34</v>
      </c>
      <c r="AX65" s="36" t="s">
        <v>34</v>
      </c>
      <c r="AY65" s="36" t="s">
        <v>34</v>
      </c>
      <c r="AZ65" s="5">
        <f t="shared" si="28"/>
        <v>0</v>
      </c>
      <c r="BA65" s="40"/>
      <c r="BB65" s="36" t="s">
        <v>34</v>
      </c>
      <c r="BC65" s="36" t="s">
        <v>34</v>
      </c>
      <c r="BD65" s="72" t="s">
        <v>34</v>
      </c>
      <c r="BE65" s="70" t="s">
        <v>34</v>
      </c>
      <c r="BF65" s="58" t="s">
        <v>34</v>
      </c>
      <c r="BG65" s="36" t="s">
        <v>34</v>
      </c>
      <c r="BH65" s="36" t="s">
        <v>34</v>
      </c>
      <c r="BI65" s="36" t="s">
        <v>34</v>
      </c>
      <c r="BJ65" s="36" t="s">
        <v>34</v>
      </c>
      <c r="BK65" s="36">
        <f t="shared" si="33"/>
        <v>0</v>
      </c>
      <c r="BL65" s="40"/>
      <c r="BM65" s="36" t="s">
        <v>34</v>
      </c>
      <c r="BN65" s="36" t="s">
        <v>34</v>
      </c>
    </row>
    <row r="66" spans="1:66" ht="15.75" customHeight="1">
      <c r="A66" s="12">
        <v>53</v>
      </c>
      <c r="B66" s="27" t="s">
        <v>92</v>
      </c>
      <c r="C66" s="61">
        <v>2587500</v>
      </c>
      <c r="D66" s="70">
        <v>2500000</v>
      </c>
      <c r="E66" s="58">
        <v>2575000</v>
      </c>
      <c r="F66" s="5">
        <v>1681983.3487679998</v>
      </c>
      <c r="G66" s="5">
        <f t="shared" si="2"/>
        <v>173244.28492310399</v>
      </c>
      <c r="H66" s="5">
        <f t="shared" si="3"/>
        <v>1855227.6336911037</v>
      </c>
      <c r="I66" s="26">
        <v>1702610.0138626129</v>
      </c>
      <c r="J66" s="2">
        <f t="shared" si="4"/>
        <v>86833.110706993248</v>
      </c>
      <c r="K66" s="2">
        <f t="shared" si="5"/>
        <v>1789443.124569606</v>
      </c>
      <c r="L66" s="5">
        <v>1814987.3826075869</v>
      </c>
      <c r="M66" s="5">
        <f t="shared" si="6"/>
        <v>1789443.124569606</v>
      </c>
      <c r="N66" s="48">
        <f t="shared" si="7"/>
        <v>2187026.3568113828</v>
      </c>
      <c r="O66" s="5">
        <f t="shared" si="8"/>
        <v>281133.79960422637</v>
      </c>
      <c r="P66" s="20">
        <f t="shared" si="9"/>
        <v>0.12854614153535435</v>
      </c>
      <c r="Q66" s="63">
        <v>2587500</v>
      </c>
      <c r="R66" s="70">
        <v>2500000</v>
      </c>
      <c r="S66" s="58">
        <v>2550000</v>
      </c>
      <c r="T66" s="5">
        <v>1766081.724804</v>
      </c>
      <c r="U66" s="5">
        <f t="shared" si="10"/>
        <v>181906.41765481202</v>
      </c>
      <c r="V66" s="5">
        <f t="shared" si="11"/>
        <v>1947988.1424588121</v>
      </c>
      <c r="W66" s="26">
        <v>1787739.8373645067</v>
      </c>
      <c r="X66" s="2">
        <f t="shared" si="12"/>
        <v>91174.731705589831</v>
      </c>
      <c r="Y66" s="2">
        <f t="shared" si="13"/>
        <v>1878914.5690700966</v>
      </c>
      <c r="Z66" s="5">
        <v>1905736.0298500762</v>
      </c>
      <c r="AA66" s="5">
        <f t="shared" si="14"/>
        <v>1878914.5690700966</v>
      </c>
      <c r="AB66" s="48">
        <f t="shared" si="15"/>
        <v>2228356.4568964974</v>
      </c>
      <c r="AC66" s="5">
        <f t="shared" si="16"/>
        <v>247092.72851267687</v>
      </c>
      <c r="AD66" s="20">
        <f t="shared" si="17"/>
        <v>0.11088563849286964</v>
      </c>
      <c r="AE66" s="65">
        <v>2587500</v>
      </c>
      <c r="AF66" s="70">
        <v>2500000</v>
      </c>
      <c r="AG66" s="58">
        <v>2537500</v>
      </c>
      <c r="AH66" s="5">
        <v>1854386.4045959997</v>
      </c>
      <c r="AI66" s="5">
        <f t="shared" si="18"/>
        <v>191001.79967338798</v>
      </c>
      <c r="AJ66" s="5">
        <f t="shared" si="19"/>
        <v>2045388.2042693878</v>
      </c>
      <c r="AK66" s="26">
        <v>1877127.3289594934</v>
      </c>
      <c r="AL66" s="2">
        <f t="shared" si="20"/>
        <v>95733.493776934163</v>
      </c>
      <c r="AM66" s="2">
        <f t="shared" si="21"/>
        <v>1972860.8227364277</v>
      </c>
      <c r="AN66" s="5">
        <v>2001023.364052807</v>
      </c>
      <c r="AO66" s="5">
        <f t="shared" si="22"/>
        <v>1972860.8227364277</v>
      </c>
      <c r="AP66" s="48">
        <f t="shared" si="23"/>
        <v>2274045.3985097702</v>
      </c>
      <c r="AQ66" s="5">
        <f t="shared" si="24"/>
        <v>212969.65591812404</v>
      </c>
      <c r="AR66" s="20">
        <f t="shared" si="25"/>
        <v>9.3652332560153609E-2</v>
      </c>
      <c r="AS66" s="67">
        <v>2600000</v>
      </c>
      <c r="AT66" s="70">
        <v>2500000</v>
      </c>
      <c r="AU66" s="58">
        <v>2562500</v>
      </c>
      <c r="AV66" s="39">
        <v>2055900.8129691826</v>
      </c>
      <c r="AW66" s="38">
        <f t="shared" si="26"/>
        <v>104850.9414614283</v>
      </c>
      <c r="AX66" s="38">
        <f t="shared" si="27"/>
        <v>2160751.7544306107</v>
      </c>
      <c r="AY66" s="36">
        <v>2286883.2358200913</v>
      </c>
      <c r="AZ66" s="5">
        <f t="shared" si="28"/>
        <v>2160751.7544306107</v>
      </c>
      <c r="BA66" s="40">
        <f t="shared" si="29"/>
        <v>2422026.9980501407</v>
      </c>
      <c r="BB66" s="5">
        <f t="shared" ref="BB66:BB77" si="38">STDEVA(AZ66,BA66)</f>
        <v>184749.49651953689</v>
      </c>
      <c r="BC66" s="43">
        <f t="shared" si="30"/>
        <v>7.6278875779778654E-2</v>
      </c>
      <c r="BD66" s="72">
        <v>2600000</v>
      </c>
      <c r="BE66" s="70">
        <v>2500000</v>
      </c>
      <c r="BF66" s="58">
        <v>2562500</v>
      </c>
      <c r="BG66" s="39">
        <v>1958001.5159420047</v>
      </c>
      <c r="BH66" s="38">
        <f t="shared" si="31"/>
        <v>99858.077313042231</v>
      </c>
      <c r="BI66" s="38">
        <f t="shared" si="32"/>
        <v>2057859.593255047</v>
      </c>
      <c r="BJ66" s="36">
        <v>2177984.8591291043</v>
      </c>
      <c r="BK66" s="36">
        <f t="shared" si="33"/>
        <v>2057859.593255047</v>
      </c>
      <c r="BL66" s="40">
        <f t="shared" si="34"/>
        <v>2379668.8904768303</v>
      </c>
      <c r="BM66" s="5">
        <f t="shared" si="35"/>
        <v>227553.53631440017</v>
      </c>
      <c r="BN66" s="20">
        <f t="shared" si="36"/>
        <v>9.5624032916950791E-2</v>
      </c>
    </row>
    <row r="67" spans="1:66" s="4" customFormat="1" ht="15.75" customHeight="1">
      <c r="A67" s="12">
        <v>54</v>
      </c>
      <c r="B67" s="13" t="s">
        <v>93</v>
      </c>
      <c r="C67" s="61">
        <v>310500</v>
      </c>
      <c r="D67" s="70">
        <v>300000</v>
      </c>
      <c r="E67" s="58">
        <v>309000</v>
      </c>
      <c r="F67" s="5">
        <v>443429.68949100003</v>
      </c>
      <c r="G67" s="5">
        <f t="shared" si="2"/>
        <v>45673.258017573004</v>
      </c>
      <c r="H67" s="5">
        <f t="shared" si="3"/>
        <v>489102.94750857301</v>
      </c>
      <c r="I67" s="2">
        <v>448867.7465345267</v>
      </c>
      <c r="J67" s="2">
        <f t="shared" si="4"/>
        <v>22892.255073260862</v>
      </c>
      <c r="K67" s="2">
        <f t="shared" si="5"/>
        <v>471760.00160778756</v>
      </c>
      <c r="L67" s="5">
        <v>478494.36440904508</v>
      </c>
      <c r="M67" s="5">
        <f t="shared" si="6"/>
        <v>300000</v>
      </c>
      <c r="N67" s="48">
        <f t="shared" si="7"/>
        <v>393142.88558756764</v>
      </c>
      <c r="O67" s="5">
        <f t="shared" si="8"/>
        <v>65861.966018251434</v>
      </c>
      <c r="P67" s="20">
        <f t="shared" si="9"/>
        <v>0.16752679097783524</v>
      </c>
      <c r="Q67" s="63">
        <v>310500</v>
      </c>
      <c r="R67" s="70">
        <v>300000</v>
      </c>
      <c r="S67" s="58">
        <v>306000</v>
      </c>
      <c r="T67" s="5">
        <v>465601.81698</v>
      </c>
      <c r="U67" s="5">
        <f t="shared" si="10"/>
        <v>47956.987148940003</v>
      </c>
      <c r="V67" s="5">
        <f t="shared" si="11"/>
        <v>513558.80412893998</v>
      </c>
      <c r="W67" s="2">
        <v>471311.55137080007</v>
      </c>
      <c r="X67" s="2">
        <f t="shared" si="12"/>
        <v>24036.8891199108</v>
      </c>
      <c r="Y67" s="2">
        <f t="shared" si="13"/>
        <v>495348.44049071084</v>
      </c>
      <c r="Z67" s="5">
        <v>502419.52769592695</v>
      </c>
      <c r="AA67" s="5">
        <f t="shared" si="14"/>
        <v>300000</v>
      </c>
      <c r="AB67" s="48">
        <f t="shared" si="15"/>
        <v>404637.79538592958</v>
      </c>
      <c r="AC67" s="5">
        <f t="shared" si="16"/>
        <v>73990.094685801436</v>
      </c>
      <c r="AD67" s="20">
        <f t="shared" si="17"/>
        <v>0.1828551250760751</v>
      </c>
      <c r="AE67" s="65">
        <v>310500</v>
      </c>
      <c r="AF67" s="70">
        <v>300000</v>
      </c>
      <c r="AG67" s="58">
        <v>304500</v>
      </c>
      <c r="AH67" s="5">
        <v>488880.91857600003</v>
      </c>
      <c r="AI67" s="5">
        <f t="shared" si="18"/>
        <v>50354.734613328008</v>
      </c>
      <c r="AJ67" s="5">
        <f t="shared" si="19"/>
        <v>539235.65318932803</v>
      </c>
      <c r="AK67" s="2">
        <v>494876.24161696003</v>
      </c>
      <c r="AL67" s="2">
        <f t="shared" si="20"/>
        <v>25238.688322464961</v>
      </c>
      <c r="AM67" s="2">
        <f t="shared" si="21"/>
        <v>520114.92993942497</v>
      </c>
      <c r="AN67" s="5">
        <v>527539.55819240422</v>
      </c>
      <c r="AO67" s="5">
        <f t="shared" si="22"/>
        <v>300000</v>
      </c>
      <c r="AP67" s="48">
        <f t="shared" si="23"/>
        <v>416981.69022019283</v>
      </c>
      <c r="AQ67" s="5">
        <f t="shared" si="24"/>
        <v>82718.546429362672</v>
      </c>
      <c r="AR67" s="20">
        <f t="shared" si="25"/>
        <v>0.19837452907268427</v>
      </c>
      <c r="AS67" s="67">
        <v>312000</v>
      </c>
      <c r="AT67" s="70">
        <v>300000</v>
      </c>
      <c r="AU67" s="58">
        <v>307500</v>
      </c>
      <c r="AV67" s="38">
        <v>542008.28407642012</v>
      </c>
      <c r="AW67" s="38">
        <f t="shared" si="26"/>
        <v>27642.422487897424</v>
      </c>
      <c r="AX67" s="38">
        <f t="shared" si="27"/>
        <v>569650.70656431757</v>
      </c>
      <c r="AY67" s="36">
        <v>602903.43323511246</v>
      </c>
      <c r="AZ67" s="5">
        <f t="shared" si="28"/>
        <v>300000</v>
      </c>
      <c r="BA67" s="40">
        <f t="shared" si="29"/>
        <v>418410.827959886</v>
      </c>
      <c r="BB67" s="5">
        <f t="shared" si="38"/>
        <v>83729.099416348763</v>
      </c>
      <c r="BC67" s="20">
        <f t="shared" si="30"/>
        <v>0.20011217162949727</v>
      </c>
      <c r="BD67" s="72">
        <v>312000</v>
      </c>
      <c r="BE67" s="70">
        <v>300000</v>
      </c>
      <c r="BF67" s="58">
        <v>307500</v>
      </c>
      <c r="BG67" s="38">
        <v>516197.90851470572</v>
      </c>
      <c r="BH67" s="38">
        <f t="shared" si="31"/>
        <v>26326.093334249988</v>
      </c>
      <c r="BI67" s="38">
        <f t="shared" si="32"/>
        <v>542524.00184895576</v>
      </c>
      <c r="BJ67" s="36">
        <v>574193.2372908541</v>
      </c>
      <c r="BK67" s="36">
        <f t="shared" si="33"/>
        <v>300000</v>
      </c>
      <c r="BL67" s="40">
        <f t="shared" si="34"/>
        <v>407243.44782796194</v>
      </c>
      <c r="BM67" s="5">
        <f t="shared" si="35"/>
        <v>75832.569196977449</v>
      </c>
      <c r="BN67" s="20">
        <f t="shared" si="36"/>
        <v>0.18620942731290438</v>
      </c>
    </row>
    <row r="68" spans="1:66" s="4" customFormat="1" ht="15.75" customHeight="1">
      <c r="A68" s="12">
        <v>55</v>
      </c>
      <c r="B68" s="13" t="s">
        <v>94</v>
      </c>
      <c r="C68" s="61">
        <v>258750</v>
      </c>
      <c r="D68" s="70">
        <v>250000</v>
      </c>
      <c r="E68" s="58">
        <v>257500</v>
      </c>
      <c r="F68" s="5">
        <v>96999.224408999988</v>
      </c>
      <c r="G68" s="5">
        <f t="shared" si="2"/>
        <v>9990.9201141269987</v>
      </c>
      <c r="H68" s="5">
        <f t="shared" si="3"/>
        <v>106990.14452312699</v>
      </c>
      <c r="I68" s="2">
        <v>98188.789659473332</v>
      </c>
      <c r="J68" s="2">
        <f t="shared" si="4"/>
        <v>5007.6282726331392</v>
      </c>
      <c r="K68" s="2">
        <f t="shared" si="5"/>
        <v>103196.41793210647</v>
      </c>
      <c r="L68" s="5">
        <v>80104.24311992414</v>
      </c>
      <c r="M68" s="5">
        <f t="shared" si="6"/>
        <v>80104.24311992414</v>
      </c>
      <c r="N68" s="48">
        <f t="shared" si="7"/>
        <v>176090.13426252626</v>
      </c>
      <c r="O68" s="5">
        <f t="shared" si="8"/>
        <v>67872.274525167741</v>
      </c>
      <c r="P68" s="20">
        <f t="shared" si="9"/>
        <v>0.38544052913253779</v>
      </c>
      <c r="Q68" s="63">
        <v>258750</v>
      </c>
      <c r="R68" s="70">
        <v>250000</v>
      </c>
      <c r="S68" s="58">
        <v>255000</v>
      </c>
      <c r="T68" s="5">
        <v>101849.53186799999</v>
      </c>
      <c r="U68" s="5">
        <f t="shared" si="10"/>
        <v>10490.501782404001</v>
      </c>
      <c r="V68" s="5">
        <f t="shared" si="11"/>
        <v>112340.03365040399</v>
      </c>
      <c r="W68" s="2">
        <v>103098.50295528</v>
      </c>
      <c r="X68" s="2">
        <f t="shared" si="12"/>
        <v>5258.0236507192794</v>
      </c>
      <c r="Y68" s="2">
        <f t="shared" si="13"/>
        <v>108356.52660599927</v>
      </c>
      <c r="Z68" s="5">
        <v>84109.678657528581</v>
      </c>
      <c r="AA68" s="5">
        <f t="shared" si="14"/>
        <v>84109.678657528581</v>
      </c>
      <c r="AB68" s="48">
        <f t="shared" si="15"/>
        <v>178092.7064856553</v>
      </c>
      <c r="AC68" s="5">
        <f t="shared" si="16"/>
        <v>66456.03629371243</v>
      </c>
      <c r="AD68" s="20">
        <f t="shared" si="17"/>
        <v>0.37315417124656486</v>
      </c>
      <c r="AE68" s="65" t="s">
        <v>44</v>
      </c>
      <c r="AF68" s="70" t="s">
        <v>44</v>
      </c>
      <c r="AG68" s="58" t="s">
        <v>44</v>
      </c>
      <c r="AH68" s="5" t="s">
        <v>44</v>
      </c>
      <c r="AI68" s="5" t="s">
        <v>44</v>
      </c>
      <c r="AJ68" s="5" t="s">
        <v>44</v>
      </c>
      <c r="AK68" s="5" t="s">
        <v>44</v>
      </c>
      <c r="AL68" s="5" t="s">
        <v>44</v>
      </c>
      <c r="AM68" s="5" t="s">
        <v>44</v>
      </c>
      <c r="AN68" s="5" t="s">
        <v>44</v>
      </c>
      <c r="AO68" s="5" t="s">
        <v>44</v>
      </c>
      <c r="AP68" s="5" t="s">
        <v>44</v>
      </c>
      <c r="AQ68" s="5" t="s">
        <v>44</v>
      </c>
      <c r="AR68" s="5" t="s">
        <v>44</v>
      </c>
      <c r="AS68" s="67">
        <v>260000</v>
      </c>
      <c r="AT68" s="70">
        <v>250000</v>
      </c>
      <c r="AU68" s="58">
        <v>256250</v>
      </c>
      <c r="AV68" s="38">
        <v>90737.202856050004</v>
      </c>
      <c r="AW68" s="38">
        <f t="shared" si="26"/>
        <v>4627.5973456585498</v>
      </c>
      <c r="AX68" s="38">
        <f t="shared" si="27"/>
        <v>95364.800201708553</v>
      </c>
      <c r="AY68" s="36">
        <v>100931.61438903429</v>
      </c>
      <c r="AZ68" s="5">
        <f t="shared" si="28"/>
        <v>95364.800201708553</v>
      </c>
      <c r="BA68" s="40">
        <f t="shared" si="29"/>
        <v>192509.28291814859</v>
      </c>
      <c r="BB68" s="5">
        <f t="shared" si="38"/>
        <v>68691.522483654175</v>
      </c>
      <c r="BC68" s="20">
        <f t="shared" si="30"/>
        <v>0.35682187083342132</v>
      </c>
      <c r="BD68" s="72">
        <v>260000</v>
      </c>
      <c r="BE68" s="70">
        <v>250000</v>
      </c>
      <c r="BF68" s="58">
        <v>256250</v>
      </c>
      <c r="BG68" s="38">
        <v>86416.154164587497</v>
      </c>
      <c r="BH68" s="38">
        <f t="shared" si="31"/>
        <v>4407.223862393962</v>
      </c>
      <c r="BI68" s="38">
        <f t="shared" si="32"/>
        <v>90823.37802698146</v>
      </c>
      <c r="BJ68" s="36">
        <v>96125.091743908968</v>
      </c>
      <c r="BK68" s="36">
        <f t="shared" si="33"/>
        <v>90823.37802698146</v>
      </c>
      <c r="BL68" s="40">
        <f t="shared" si="34"/>
        <v>190639.69395417807</v>
      </c>
      <c r="BM68" s="5">
        <f t="shared" si="35"/>
        <v>70580.79386517957</v>
      </c>
      <c r="BN68" s="20">
        <f t="shared" si="36"/>
        <v>0.37023136368517401</v>
      </c>
    </row>
    <row r="69" spans="1:66" s="4" customFormat="1" ht="15.75" customHeight="1">
      <c r="A69" s="12">
        <v>56</v>
      </c>
      <c r="B69" s="13" t="s">
        <v>95</v>
      </c>
      <c r="C69" s="61">
        <v>51750</v>
      </c>
      <c r="D69" s="70">
        <v>50000</v>
      </c>
      <c r="E69" s="58">
        <v>51500</v>
      </c>
      <c r="F69" s="5">
        <v>46189.211822999991</v>
      </c>
      <c r="G69" s="5">
        <f t="shared" si="2"/>
        <v>4757.4888177689991</v>
      </c>
      <c r="H69" s="5">
        <f t="shared" si="3"/>
        <v>50946.700640768991</v>
      </c>
      <c r="I69" s="2">
        <v>46755.534244579998</v>
      </c>
      <c r="J69" s="2">
        <f t="shared" si="4"/>
        <v>2384.5322464735796</v>
      </c>
      <c r="K69" s="2">
        <f t="shared" si="5"/>
        <v>49140.066491053578</v>
      </c>
      <c r="L69" s="5">
        <v>49841.539771325013</v>
      </c>
      <c r="M69" s="5">
        <f t="shared" si="6"/>
        <v>49140.066491053578</v>
      </c>
      <c r="N69" s="48">
        <f t="shared" si="7"/>
        <v>50529.717817191267</v>
      </c>
      <c r="O69" s="5">
        <f t="shared" si="8"/>
        <v>982.63187619683879</v>
      </c>
      <c r="P69" s="20">
        <f t="shared" si="9"/>
        <v>1.9446613174287843E-2</v>
      </c>
      <c r="Q69" s="63">
        <v>51750</v>
      </c>
      <c r="R69" s="70">
        <v>50000</v>
      </c>
      <c r="S69" s="58">
        <v>51000</v>
      </c>
      <c r="T69" s="5">
        <v>48499.117578000005</v>
      </c>
      <c r="U69" s="5">
        <f t="shared" si="10"/>
        <v>4995.4091105340012</v>
      </c>
      <c r="V69" s="5">
        <f t="shared" si="11"/>
        <v>53494.52668853401</v>
      </c>
      <c r="W69" s="2">
        <v>49093.910335213332</v>
      </c>
      <c r="X69" s="2">
        <f t="shared" si="12"/>
        <v>2503.7894270958795</v>
      </c>
      <c r="Y69" s="2">
        <f t="shared" si="13"/>
        <v>51597.69976230921</v>
      </c>
      <c r="Z69" s="5">
        <v>52334.255699068417</v>
      </c>
      <c r="AA69" s="5">
        <f t="shared" si="14"/>
        <v>50000</v>
      </c>
      <c r="AB69" s="48">
        <f t="shared" si="15"/>
        <v>51696.080358318606</v>
      </c>
      <c r="AC69" s="5">
        <f t="shared" si="16"/>
        <v>1199.3099228043957</v>
      </c>
      <c r="AD69" s="20">
        <f t="shared" si="17"/>
        <v>2.3199242853455721E-2</v>
      </c>
      <c r="AE69" s="65">
        <v>51750</v>
      </c>
      <c r="AF69" s="70">
        <v>50000</v>
      </c>
      <c r="AG69" s="58">
        <v>50750</v>
      </c>
      <c r="AH69" s="5">
        <v>50924.765933999995</v>
      </c>
      <c r="AI69" s="5">
        <f t="shared" si="18"/>
        <v>5245.2508912020003</v>
      </c>
      <c r="AJ69" s="5">
        <f t="shared" si="19"/>
        <v>56170.016825201994</v>
      </c>
      <c r="AK69" s="2">
        <v>51549.251477639998</v>
      </c>
      <c r="AL69" s="2">
        <f t="shared" si="20"/>
        <v>2629.0118253596397</v>
      </c>
      <c r="AM69" s="2">
        <f t="shared" si="21"/>
        <v>54178.263302999636</v>
      </c>
      <c r="AN69" s="5">
        <v>54951.656722918669</v>
      </c>
      <c r="AO69" s="5">
        <f t="shared" si="22"/>
        <v>50000</v>
      </c>
      <c r="AP69" s="48">
        <f t="shared" si="23"/>
        <v>52966.656141853389</v>
      </c>
      <c r="AQ69" s="5">
        <f t="shared" si="24"/>
        <v>2097.7426753532518</v>
      </c>
      <c r="AR69" s="20">
        <f t="shared" si="25"/>
        <v>3.9604967127529304E-2</v>
      </c>
      <c r="AS69" s="67">
        <v>52000</v>
      </c>
      <c r="AT69" s="70">
        <v>50000</v>
      </c>
      <c r="AU69" s="58">
        <v>51250</v>
      </c>
      <c r="AV69" s="38">
        <v>56457.996885495333</v>
      </c>
      <c r="AW69" s="38">
        <f t="shared" si="26"/>
        <v>2879.3578411602616</v>
      </c>
      <c r="AX69" s="38">
        <f t="shared" si="27"/>
        <v>59337.354726655598</v>
      </c>
      <c r="AY69" s="36">
        <v>62801.1068388821</v>
      </c>
      <c r="AZ69" s="5">
        <f t="shared" si="28"/>
        <v>50000</v>
      </c>
      <c r="BA69" s="40">
        <f t="shared" si="29"/>
        <v>55077.692313107545</v>
      </c>
      <c r="BB69" s="5">
        <f t="shared" si="38"/>
        <v>3590.4706673771516</v>
      </c>
      <c r="BC69" s="20">
        <f t="shared" si="30"/>
        <v>6.5189199412457613E-2</v>
      </c>
      <c r="BD69" s="72">
        <v>52000</v>
      </c>
      <c r="BE69" s="70">
        <v>50000</v>
      </c>
      <c r="BF69" s="58">
        <v>51250</v>
      </c>
      <c r="BG69" s="38">
        <v>53768.864381266998</v>
      </c>
      <c r="BH69" s="38">
        <f t="shared" si="31"/>
        <v>2742.2120834446168</v>
      </c>
      <c r="BI69" s="38">
        <f t="shared" si="32"/>
        <v>56511.076464711616</v>
      </c>
      <c r="BJ69" s="36">
        <v>59809.847725590014</v>
      </c>
      <c r="BK69" s="36">
        <f t="shared" si="33"/>
        <v>50000</v>
      </c>
      <c r="BL69" s="40">
        <f t="shared" si="34"/>
        <v>53914.184838060326</v>
      </c>
      <c r="BM69" s="5">
        <f t="shared" si="35"/>
        <v>2767.7466418100248</v>
      </c>
      <c r="BN69" s="20">
        <f t="shared" si="36"/>
        <v>5.1336149292127556E-2</v>
      </c>
    </row>
    <row r="70" spans="1:66" s="4" customFormat="1" ht="15.75" customHeight="1">
      <c r="A70" s="12">
        <v>57</v>
      </c>
      <c r="B70" s="13" t="s">
        <v>96</v>
      </c>
      <c r="C70" s="61">
        <v>118396</v>
      </c>
      <c r="D70" s="70">
        <v>114392.68534753834</v>
      </c>
      <c r="E70" s="58">
        <v>117824</v>
      </c>
      <c r="F70" s="5">
        <v>105724.43586899999</v>
      </c>
      <c r="G70" s="5">
        <f t="shared" si="2"/>
        <v>10889.616894507</v>
      </c>
      <c r="H70" s="5">
        <f t="shared" si="3"/>
        <v>116614.05276350699</v>
      </c>
      <c r="I70" s="2">
        <v>107021.10638440667</v>
      </c>
      <c r="J70" s="2">
        <f t="shared" si="4"/>
        <v>5458.0764256047396</v>
      </c>
      <c r="K70" s="2">
        <f t="shared" si="5"/>
        <v>112479.18281001141</v>
      </c>
      <c r="L70" s="5">
        <v>114084.82046909665</v>
      </c>
      <c r="M70" s="5">
        <f t="shared" si="6"/>
        <v>112479.18281001141</v>
      </c>
      <c r="N70" s="48">
        <f t="shared" si="7"/>
        <v>115631.79023169224</v>
      </c>
      <c r="O70" s="5">
        <f t="shared" si="8"/>
        <v>2229.2300862895549</v>
      </c>
      <c r="P70" s="20">
        <f t="shared" si="9"/>
        <v>1.9278695606310608E-2</v>
      </c>
      <c r="Q70" s="63">
        <v>124317</v>
      </c>
      <c r="R70" s="70">
        <v>120112.69776567792</v>
      </c>
      <c r="S70" s="58">
        <v>122515</v>
      </c>
      <c r="T70" s="5">
        <v>111011.003901</v>
      </c>
      <c r="U70" s="5">
        <f t="shared" si="10"/>
        <v>11434.133401803001</v>
      </c>
      <c r="V70" s="5">
        <f t="shared" si="11"/>
        <v>122445.13730280301</v>
      </c>
      <c r="W70" s="2">
        <v>112372.51718312668</v>
      </c>
      <c r="X70" s="2">
        <f t="shared" si="12"/>
        <v>5730.9983763394603</v>
      </c>
      <c r="Y70" s="2">
        <f t="shared" si="13"/>
        <v>118103.51555946613</v>
      </c>
      <c r="Z70" s="5">
        <v>119789.44043476461</v>
      </c>
      <c r="AA70" s="5">
        <f t="shared" si="14"/>
        <v>118103.51555946613</v>
      </c>
      <c r="AB70" s="48">
        <f t="shared" si="15"/>
        <v>121213.79851045193</v>
      </c>
      <c r="AC70" s="5">
        <f t="shared" si="16"/>
        <v>2199.3021660509644</v>
      </c>
      <c r="AD70" s="20">
        <f t="shared" si="17"/>
        <v>1.8143991798601416E-2</v>
      </c>
      <c r="AE70" s="65" t="s">
        <v>44</v>
      </c>
      <c r="AF70" s="70" t="s">
        <v>44</v>
      </c>
      <c r="AG70" s="58" t="s">
        <v>44</v>
      </c>
      <c r="AH70" s="5" t="s">
        <v>44</v>
      </c>
      <c r="AI70" s="5" t="s">
        <v>44</v>
      </c>
      <c r="AJ70" s="5" t="s">
        <v>44</v>
      </c>
      <c r="AK70" s="5" t="s">
        <v>44</v>
      </c>
      <c r="AL70" s="5" t="s">
        <v>44</v>
      </c>
      <c r="AM70" s="5" t="s">
        <v>44</v>
      </c>
      <c r="AN70" s="5" t="s">
        <v>44</v>
      </c>
      <c r="AO70" s="5" t="s">
        <v>44</v>
      </c>
      <c r="AP70" s="5" t="s">
        <v>44</v>
      </c>
      <c r="AQ70" s="5" t="s">
        <v>44</v>
      </c>
      <c r="AR70" s="5" t="s">
        <v>44</v>
      </c>
      <c r="AS70" s="67">
        <v>145375</v>
      </c>
      <c r="AT70" s="70">
        <v>139783.18570755178</v>
      </c>
      <c r="AU70" s="58">
        <v>143278</v>
      </c>
      <c r="AV70" s="38">
        <v>129228.39476059569</v>
      </c>
      <c r="AW70" s="38">
        <f t="shared" si="26"/>
        <v>6590.6481327903803</v>
      </c>
      <c r="AX70" s="38">
        <f t="shared" si="27"/>
        <v>135819.04289338607</v>
      </c>
      <c r="AY70" s="36">
        <v>143747.32852171751</v>
      </c>
      <c r="AZ70" s="5">
        <f t="shared" si="28"/>
        <v>135819.04289338607</v>
      </c>
      <c r="BA70" s="40">
        <f t="shared" si="29"/>
        <v>141600.51142453105</v>
      </c>
      <c r="BB70" s="5">
        <f t="shared" si="38"/>
        <v>4088.1156035892486</v>
      </c>
      <c r="BC70" s="20">
        <f t="shared" si="30"/>
        <v>2.8870768632556072E-2</v>
      </c>
      <c r="BD70" s="72">
        <v>138451</v>
      </c>
      <c r="BE70" s="70">
        <v>133126.42239721457</v>
      </c>
      <c r="BF70" s="58">
        <v>136455</v>
      </c>
      <c r="BG70" s="38">
        <v>123074.27234206766</v>
      </c>
      <c r="BH70" s="38">
        <f t="shared" si="31"/>
        <v>6276.7878894454507</v>
      </c>
      <c r="BI70" s="38">
        <f t="shared" si="32"/>
        <v>129351.06023151311</v>
      </c>
      <c r="BJ70" s="36">
        <v>136901.784562916</v>
      </c>
      <c r="BK70" s="36">
        <f t="shared" si="33"/>
        <v>129351.06023151311</v>
      </c>
      <c r="BL70" s="40">
        <f t="shared" si="34"/>
        <v>134857.05343832873</v>
      </c>
      <c r="BM70" s="5">
        <f t="shared" si="35"/>
        <v>3893.3251337063894</v>
      </c>
      <c r="BN70" s="20">
        <f t="shared" si="36"/>
        <v>2.8870014837502289E-2</v>
      </c>
    </row>
    <row r="71" spans="1:66" s="4" customFormat="1" ht="15.75" customHeight="1">
      <c r="A71" s="12">
        <v>58</v>
      </c>
      <c r="B71" s="13" t="s">
        <v>97</v>
      </c>
      <c r="C71" s="61">
        <v>495859</v>
      </c>
      <c r="D71" s="70">
        <v>479090.96026275743</v>
      </c>
      <c r="E71" s="58">
        <v>493464</v>
      </c>
      <c r="F71" s="5">
        <v>442787.66429399996</v>
      </c>
      <c r="G71" s="5">
        <f t="shared" si="2"/>
        <v>45607.129422282</v>
      </c>
      <c r="H71" s="5">
        <f t="shared" si="3"/>
        <v>488394.79371628194</v>
      </c>
      <c r="I71" s="2">
        <v>448217.63930990669</v>
      </c>
      <c r="J71" s="2">
        <f t="shared" si="4"/>
        <v>22859.09960480524</v>
      </c>
      <c r="K71" s="2">
        <f t="shared" si="5"/>
        <v>471076.73891471192</v>
      </c>
      <c r="L71" s="5">
        <v>477801.34815727844</v>
      </c>
      <c r="M71" s="5">
        <f t="shared" si="6"/>
        <v>471076.73891471192</v>
      </c>
      <c r="N71" s="48">
        <f t="shared" si="7"/>
        <v>484281.1401751716</v>
      </c>
      <c r="O71" s="5">
        <f t="shared" si="8"/>
        <v>9336.9216727792355</v>
      </c>
      <c r="P71" s="20">
        <f t="shared" si="9"/>
        <v>1.9279961365833768E-2</v>
      </c>
      <c r="Q71" s="63">
        <v>520652</v>
      </c>
      <c r="R71" s="70">
        <v>503045.75133671722</v>
      </c>
      <c r="S71" s="58">
        <v>513107</v>
      </c>
      <c r="T71" s="5">
        <v>464927.14643399999</v>
      </c>
      <c r="U71" s="5">
        <f t="shared" si="10"/>
        <v>47887.496082702004</v>
      </c>
      <c r="V71" s="5">
        <f t="shared" si="11"/>
        <v>512814.64251670201</v>
      </c>
      <c r="W71" s="2">
        <v>470628.81417430664</v>
      </c>
      <c r="X71" s="2">
        <f t="shared" si="12"/>
        <v>24002.069522889637</v>
      </c>
      <c r="Y71" s="2">
        <f t="shared" si="13"/>
        <v>494630.88369719626</v>
      </c>
      <c r="Z71" s="5">
        <v>501691.7277962534</v>
      </c>
      <c r="AA71" s="5">
        <f t="shared" si="14"/>
        <v>494630.88369719626</v>
      </c>
      <c r="AB71" s="48">
        <f t="shared" si="15"/>
        <v>507657.00089114479</v>
      </c>
      <c r="AC71" s="5">
        <f t="shared" si="16"/>
        <v>9210.8558003716917</v>
      </c>
      <c r="AD71" s="20">
        <f t="shared" si="17"/>
        <v>1.8143856549211156E-2</v>
      </c>
      <c r="AE71" s="65" t="s">
        <v>44</v>
      </c>
      <c r="AF71" s="70" t="s">
        <v>44</v>
      </c>
      <c r="AG71" s="58" t="s">
        <v>44</v>
      </c>
      <c r="AH71" s="5" t="s">
        <v>44</v>
      </c>
      <c r="AI71" s="5" t="s">
        <v>44</v>
      </c>
      <c r="AJ71" s="5" t="s">
        <v>44</v>
      </c>
      <c r="AK71" s="5" t="s">
        <v>44</v>
      </c>
      <c r="AL71" s="5" t="s">
        <v>44</v>
      </c>
      <c r="AM71" s="5" t="s">
        <v>44</v>
      </c>
      <c r="AN71" s="5" t="s">
        <v>44</v>
      </c>
      <c r="AO71" s="5" t="s">
        <v>44</v>
      </c>
      <c r="AP71" s="5" t="s">
        <v>44</v>
      </c>
      <c r="AQ71" s="5" t="s">
        <v>44</v>
      </c>
      <c r="AR71" s="5" t="s">
        <v>44</v>
      </c>
      <c r="AS71" s="67">
        <v>608845</v>
      </c>
      <c r="AT71" s="70">
        <v>585427.79480363987</v>
      </c>
      <c r="AU71" s="58">
        <v>600063</v>
      </c>
      <c r="AV71" s="38">
        <v>541223.13630045264</v>
      </c>
      <c r="AW71" s="38">
        <f t="shared" si="26"/>
        <v>27602.379951323084</v>
      </c>
      <c r="AX71" s="38">
        <f t="shared" si="27"/>
        <v>568825.51625177567</v>
      </c>
      <c r="AY71" s="36">
        <v>602030.07335550408</v>
      </c>
      <c r="AZ71" s="5">
        <f t="shared" si="28"/>
        <v>568825.51625177567</v>
      </c>
      <c r="BA71" s="40">
        <f t="shared" si="29"/>
        <v>593038.27688218397</v>
      </c>
      <c r="BB71" s="5">
        <f t="shared" si="38"/>
        <v>17121.007233008375</v>
      </c>
      <c r="BC71" s="20">
        <f t="shared" si="30"/>
        <v>2.8869986812688857E-2</v>
      </c>
      <c r="BD71" s="72">
        <v>579852</v>
      </c>
      <c r="BE71" s="70">
        <v>557549.93377032643</v>
      </c>
      <c r="BF71" s="58">
        <v>571489</v>
      </c>
      <c r="BG71" s="38">
        <v>515450.2852063927</v>
      </c>
      <c r="BH71" s="38">
        <f t="shared" si="31"/>
        <v>26287.964545526025</v>
      </c>
      <c r="BI71" s="38">
        <f t="shared" si="32"/>
        <v>541738.24975191872</v>
      </c>
      <c r="BJ71" s="36">
        <v>573361.61778873415</v>
      </c>
      <c r="BK71" s="36">
        <f t="shared" si="33"/>
        <v>541738.24975191872</v>
      </c>
      <c r="BL71" s="40">
        <f t="shared" si="34"/>
        <v>564798.16026219586</v>
      </c>
      <c r="BM71" s="5">
        <f t="shared" si="35"/>
        <v>16305.819095371906</v>
      </c>
      <c r="BN71" s="20">
        <f t="shared" si="36"/>
        <v>2.8870170341564617E-2</v>
      </c>
    </row>
    <row r="72" spans="1:66" s="4" customFormat="1" ht="15.75" customHeight="1">
      <c r="A72" s="12">
        <v>59</v>
      </c>
      <c r="B72" s="13" t="s">
        <v>98</v>
      </c>
      <c r="C72" s="61">
        <v>258750</v>
      </c>
      <c r="D72" s="70">
        <v>250000</v>
      </c>
      <c r="E72" s="58">
        <v>257500</v>
      </c>
      <c r="F72" s="5">
        <v>32075.539271999995</v>
      </c>
      <c r="G72" s="5">
        <f t="shared" si="2"/>
        <v>3303.7805450159999</v>
      </c>
      <c r="H72" s="5">
        <f t="shared" si="3"/>
        <v>35379.319817015996</v>
      </c>
      <c r="I72" s="2">
        <v>32468.734182453332</v>
      </c>
      <c r="J72" s="2">
        <f t="shared" si="4"/>
        <v>1655.9054433051199</v>
      </c>
      <c r="K72" s="2">
        <f t="shared" si="5"/>
        <v>34124.639625758449</v>
      </c>
      <c r="L72" s="5">
        <v>34611.768044697797</v>
      </c>
      <c r="M72" s="5">
        <f t="shared" si="6"/>
        <v>34124.639625758449</v>
      </c>
      <c r="N72" s="48">
        <f t="shared" si="7"/>
        <v>145060.95458124537</v>
      </c>
      <c r="O72" s="5">
        <f t="shared" si="8"/>
        <v>78443.820584871399</v>
      </c>
      <c r="P72" s="20">
        <f t="shared" si="9"/>
        <v>0.5407645414392801</v>
      </c>
      <c r="Q72" s="63">
        <v>258750</v>
      </c>
      <c r="R72" s="70">
        <v>250000</v>
      </c>
      <c r="S72" s="58">
        <v>255000</v>
      </c>
      <c r="T72" s="5">
        <v>33679.118384999994</v>
      </c>
      <c r="U72" s="5">
        <f t="shared" si="10"/>
        <v>3468.9491936549998</v>
      </c>
      <c r="V72" s="5">
        <f t="shared" si="11"/>
        <v>37148.067578654991</v>
      </c>
      <c r="W72" s="2">
        <v>34092.058760433327</v>
      </c>
      <c r="X72" s="2">
        <f t="shared" si="12"/>
        <v>1738.6949967820995</v>
      </c>
      <c r="Y72" s="2">
        <f t="shared" si="13"/>
        <v>35830.753757215425</v>
      </c>
      <c r="Z72" s="5">
        <v>36342.23691479821</v>
      </c>
      <c r="AA72" s="5">
        <f t="shared" si="14"/>
        <v>35830.753757215425</v>
      </c>
      <c r="AB72" s="48">
        <f t="shared" si="15"/>
        <v>145511.84304177811</v>
      </c>
      <c r="AC72" s="5">
        <f t="shared" si="16"/>
        <v>77556.242001041435</v>
      </c>
      <c r="AD72" s="20">
        <f t="shared" si="17"/>
        <v>0.53298920816207485</v>
      </c>
      <c r="AE72" s="65" t="s">
        <v>44</v>
      </c>
      <c r="AF72" s="70" t="s">
        <v>44</v>
      </c>
      <c r="AG72" s="58" t="s">
        <v>44</v>
      </c>
      <c r="AH72" s="5" t="s">
        <v>44</v>
      </c>
      <c r="AI72" s="5" t="s">
        <v>44</v>
      </c>
      <c r="AJ72" s="5" t="s">
        <v>44</v>
      </c>
      <c r="AK72" s="5" t="s">
        <v>44</v>
      </c>
      <c r="AL72" s="5" t="s">
        <v>44</v>
      </c>
      <c r="AM72" s="5" t="s">
        <v>44</v>
      </c>
      <c r="AN72" s="5" t="s">
        <v>44</v>
      </c>
      <c r="AO72" s="5" t="s">
        <v>44</v>
      </c>
      <c r="AP72" s="5" t="s">
        <v>44</v>
      </c>
      <c r="AQ72" s="5" t="s">
        <v>44</v>
      </c>
      <c r="AR72" s="5" t="s">
        <v>44</v>
      </c>
      <c r="AS72" s="67">
        <v>260000</v>
      </c>
      <c r="AT72" s="70">
        <v>250000</v>
      </c>
      <c r="AU72" s="58">
        <v>256250</v>
      </c>
      <c r="AV72" s="38">
        <v>39205.867574498327</v>
      </c>
      <c r="AW72" s="38">
        <f t="shared" si="26"/>
        <v>1999.4992462994146</v>
      </c>
      <c r="AX72" s="38">
        <f t="shared" si="27"/>
        <v>41205.366820797739</v>
      </c>
      <c r="AY72" s="36">
        <v>43610.684297757856</v>
      </c>
      <c r="AZ72" s="5">
        <f t="shared" si="28"/>
        <v>41205.366820797739</v>
      </c>
      <c r="BA72" s="40">
        <f t="shared" si="29"/>
        <v>170213.21022371112</v>
      </c>
      <c r="BB72" s="5">
        <f t="shared" si="38"/>
        <v>91222.320896452278</v>
      </c>
      <c r="BC72" s="20">
        <f t="shared" si="30"/>
        <v>0.53592973645558317</v>
      </c>
      <c r="BD72" s="72">
        <v>260000</v>
      </c>
      <c r="BE72" s="70">
        <v>250000</v>
      </c>
      <c r="BF72" s="58">
        <v>256250</v>
      </c>
      <c r="BG72" s="38">
        <v>37339.044309821329</v>
      </c>
      <c r="BH72" s="38">
        <f t="shared" si="31"/>
        <v>1904.2912598008877</v>
      </c>
      <c r="BI72" s="38">
        <f t="shared" si="32"/>
        <v>39243.335569622213</v>
      </c>
      <c r="BJ72" s="36">
        <v>41534.121653637354</v>
      </c>
      <c r="BK72" s="36">
        <f t="shared" si="33"/>
        <v>39243.335569622213</v>
      </c>
      <c r="BL72" s="40">
        <f t="shared" si="34"/>
        <v>169405.49144465191</v>
      </c>
      <c r="BM72" s="5">
        <f t="shared" si="35"/>
        <v>92038.543073093882</v>
      </c>
      <c r="BN72" s="20">
        <f t="shared" si="36"/>
        <v>0.54330318508691722</v>
      </c>
    </row>
    <row r="73" spans="1:66" s="4" customFormat="1" ht="15.75" customHeight="1">
      <c r="A73" s="12">
        <v>60</v>
      </c>
      <c r="B73" s="13" t="s">
        <v>99</v>
      </c>
      <c r="C73" s="61">
        <v>1552500</v>
      </c>
      <c r="D73" s="70">
        <v>1500000</v>
      </c>
      <c r="E73" s="58">
        <v>1545000</v>
      </c>
      <c r="F73" s="5">
        <v>1470887.640351</v>
      </c>
      <c r="G73" s="5">
        <f t="shared" si="2"/>
        <v>151501.42695615301</v>
      </c>
      <c r="H73" s="5">
        <f t="shared" si="3"/>
        <v>1622389.067307153</v>
      </c>
      <c r="I73" s="2">
        <v>1488925.8168501267</v>
      </c>
      <c r="J73" s="2">
        <f t="shared" si="4"/>
        <v>75935.216659356462</v>
      </c>
      <c r="K73" s="2">
        <f t="shared" si="5"/>
        <v>1564861.0335094831</v>
      </c>
      <c r="L73" s="5">
        <v>1587199.3875396857</v>
      </c>
      <c r="M73" s="5">
        <f t="shared" si="6"/>
        <v>1500000</v>
      </c>
      <c r="N73" s="48">
        <f t="shared" si="7"/>
        <v>1561991.5813927203</v>
      </c>
      <c r="O73" s="5">
        <f t="shared" si="8"/>
        <v>43834.667579270354</v>
      </c>
      <c r="P73" s="20">
        <f t="shared" si="9"/>
        <v>2.8063318715319835E-2</v>
      </c>
      <c r="Q73" s="63">
        <v>1552500</v>
      </c>
      <c r="R73" s="70">
        <v>1500000</v>
      </c>
      <c r="S73" s="58">
        <v>1530000</v>
      </c>
      <c r="T73" s="5">
        <v>1544432.6653829997</v>
      </c>
      <c r="U73" s="5">
        <f t="shared" si="10"/>
        <v>159076.56453444899</v>
      </c>
      <c r="V73" s="5">
        <f t="shared" si="11"/>
        <v>1703509.2299174487</v>
      </c>
      <c r="W73" s="2">
        <v>1563372.52520218</v>
      </c>
      <c r="X73" s="2">
        <f t="shared" si="12"/>
        <v>79731.998785311182</v>
      </c>
      <c r="Y73" s="2">
        <f t="shared" si="13"/>
        <v>1643104.5239874911</v>
      </c>
      <c r="Z73" s="5">
        <v>1666559.8019830994</v>
      </c>
      <c r="AA73" s="5">
        <f t="shared" si="14"/>
        <v>1500000</v>
      </c>
      <c r="AB73" s="48">
        <f t="shared" si="15"/>
        <v>1599278.9259813398</v>
      </c>
      <c r="AC73" s="5">
        <f t="shared" si="16"/>
        <v>70200.801790322657</v>
      </c>
      <c r="AD73" s="20">
        <f t="shared" si="17"/>
        <v>4.3895283461730397E-2</v>
      </c>
      <c r="AE73" s="65" t="s">
        <v>44</v>
      </c>
      <c r="AF73" s="70" t="s">
        <v>44</v>
      </c>
      <c r="AG73" s="58" t="s">
        <v>44</v>
      </c>
      <c r="AH73" s="5" t="s">
        <v>44</v>
      </c>
      <c r="AI73" s="5" t="s">
        <v>44</v>
      </c>
      <c r="AJ73" s="5" t="s">
        <v>44</v>
      </c>
      <c r="AK73" s="5" t="s">
        <v>44</v>
      </c>
      <c r="AL73" s="5" t="s">
        <v>44</v>
      </c>
      <c r="AM73" s="5" t="s">
        <v>44</v>
      </c>
      <c r="AN73" s="5" t="s">
        <v>44</v>
      </c>
      <c r="AO73" s="5" t="s">
        <v>44</v>
      </c>
      <c r="AP73" s="5" t="s">
        <v>44</v>
      </c>
      <c r="AQ73" s="5" t="s">
        <v>44</v>
      </c>
      <c r="AR73" s="5" t="s">
        <v>44</v>
      </c>
      <c r="AS73" s="67">
        <v>1560000</v>
      </c>
      <c r="AT73" s="70">
        <v>1500000</v>
      </c>
      <c r="AU73" s="58">
        <v>1537500</v>
      </c>
      <c r="AV73" s="38">
        <v>1797878.4039825071</v>
      </c>
      <c r="AW73" s="38">
        <f t="shared" si="26"/>
        <v>91691.798603107847</v>
      </c>
      <c r="AX73" s="38">
        <f t="shared" si="27"/>
        <v>1889570.202585615</v>
      </c>
      <c r="AY73" s="36">
        <v>1999871.7623797194</v>
      </c>
      <c r="AZ73" s="5">
        <f t="shared" si="28"/>
        <v>1500000</v>
      </c>
      <c r="BA73" s="40">
        <f t="shared" si="29"/>
        <v>1697388.3929930669</v>
      </c>
      <c r="BB73" s="5">
        <f t="shared" si="38"/>
        <v>139574.67121291283</v>
      </c>
      <c r="BC73" s="20">
        <f t="shared" si="30"/>
        <v>8.2229071312780525E-2</v>
      </c>
      <c r="BD73" s="72">
        <v>1560000</v>
      </c>
      <c r="BE73" s="70">
        <v>1500000</v>
      </c>
      <c r="BF73" s="58">
        <v>1537500</v>
      </c>
      <c r="BG73" s="38">
        <v>1712264.6893776457</v>
      </c>
      <c r="BH73" s="38">
        <f t="shared" si="31"/>
        <v>87325.499158259932</v>
      </c>
      <c r="BI73" s="38">
        <f t="shared" si="32"/>
        <v>1799590.1885359057</v>
      </c>
      <c r="BJ73" s="36">
        <v>1904639.2650476228</v>
      </c>
      <c r="BK73" s="36">
        <f t="shared" si="33"/>
        <v>1500000</v>
      </c>
      <c r="BL73" s="40">
        <f t="shared" si="34"/>
        <v>1660345.8907167057</v>
      </c>
      <c r="BM73" s="5">
        <f t="shared" si="35"/>
        <v>113381.66666117968</v>
      </c>
      <c r="BN73" s="20">
        <f t="shared" si="36"/>
        <v>6.8287979808976607E-2</v>
      </c>
    </row>
    <row r="74" spans="1:66" s="4" customFormat="1" ht="15.75" customHeight="1">
      <c r="A74" s="12">
        <v>61</v>
      </c>
      <c r="B74" s="13" t="s">
        <v>100</v>
      </c>
      <c r="C74" s="61">
        <v>1552500</v>
      </c>
      <c r="D74" s="70">
        <v>1500000</v>
      </c>
      <c r="E74" s="58">
        <v>1545000</v>
      </c>
      <c r="F74" s="5">
        <v>1604554.5164579998</v>
      </c>
      <c r="G74" s="5">
        <f t="shared" si="2"/>
        <v>165269.115195174</v>
      </c>
      <c r="H74" s="5">
        <f t="shared" si="3"/>
        <v>1769823.6316531738</v>
      </c>
      <c r="I74" s="2">
        <v>1624231.6545133467</v>
      </c>
      <c r="J74" s="2">
        <f t="shared" si="4"/>
        <v>82835.814380180673</v>
      </c>
      <c r="K74" s="2">
        <f t="shared" si="5"/>
        <v>1707067.4688935275</v>
      </c>
      <c r="L74" s="5">
        <v>1731435.8164061911</v>
      </c>
      <c r="M74" s="5">
        <f t="shared" si="6"/>
        <v>1500000</v>
      </c>
      <c r="N74" s="48">
        <f t="shared" si="7"/>
        <v>1634304.4861588154</v>
      </c>
      <c r="O74" s="5">
        <f t="shared" si="8"/>
        <v>94967.61290667321</v>
      </c>
      <c r="P74" s="20">
        <f t="shared" si="9"/>
        <v>5.8108885896703474E-2</v>
      </c>
      <c r="Q74" s="63">
        <v>1552500</v>
      </c>
      <c r="R74" s="70">
        <v>1500000</v>
      </c>
      <c r="S74" s="58">
        <v>1530000</v>
      </c>
      <c r="T74" s="5">
        <v>1684781.945505</v>
      </c>
      <c r="U74" s="5">
        <f t="shared" si="10"/>
        <v>173532.540387015</v>
      </c>
      <c r="V74" s="5">
        <f t="shared" si="11"/>
        <v>1858314.485892015</v>
      </c>
      <c r="W74" s="2">
        <v>1705443.0772089665</v>
      </c>
      <c r="X74" s="2">
        <f t="shared" si="12"/>
        <v>86977.59693765729</v>
      </c>
      <c r="Y74" s="2">
        <f t="shared" si="13"/>
        <v>1792420.6741466238</v>
      </c>
      <c r="Z74" s="5">
        <v>1818007.4366339899</v>
      </c>
      <c r="AA74" s="5">
        <f t="shared" si="14"/>
        <v>1500000</v>
      </c>
      <c r="AB74" s="48">
        <f t="shared" si="15"/>
        <v>1675207.099445438</v>
      </c>
      <c r="AC74" s="5">
        <f t="shared" si="16"/>
        <v>123890.12812989501</v>
      </c>
      <c r="AD74" s="20">
        <f t="shared" si="17"/>
        <v>7.3955111681957231E-2</v>
      </c>
      <c r="AE74" s="65" t="s">
        <v>44</v>
      </c>
      <c r="AF74" s="70" t="s">
        <v>44</v>
      </c>
      <c r="AG74" s="58" t="s">
        <v>44</v>
      </c>
      <c r="AH74" s="5" t="s">
        <v>44</v>
      </c>
      <c r="AI74" s="5" t="s">
        <v>44</v>
      </c>
      <c r="AJ74" s="5" t="s">
        <v>44</v>
      </c>
      <c r="AK74" s="5" t="s">
        <v>44</v>
      </c>
      <c r="AL74" s="5" t="s">
        <v>44</v>
      </c>
      <c r="AM74" s="5" t="s">
        <v>44</v>
      </c>
      <c r="AN74" s="5" t="s">
        <v>44</v>
      </c>
      <c r="AO74" s="5" t="s">
        <v>44</v>
      </c>
      <c r="AP74" s="5" t="s">
        <v>44</v>
      </c>
      <c r="AQ74" s="5" t="s">
        <v>44</v>
      </c>
      <c r="AR74" s="5" t="s">
        <v>44</v>
      </c>
      <c r="AS74" s="67">
        <v>1560000</v>
      </c>
      <c r="AT74" s="70">
        <v>1500000</v>
      </c>
      <c r="AU74" s="58">
        <v>1537500</v>
      </c>
      <c r="AV74" s="38">
        <v>1961259.5387903114</v>
      </c>
      <c r="AW74" s="38">
        <f t="shared" si="26"/>
        <v>100024.23647830587</v>
      </c>
      <c r="AX74" s="38">
        <f t="shared" si="27"/>
        <v>2061283.7752686173</v>
      </c>
      <c r="AY74" s="36">
        <v>2181608.9239607877</v>
      </c>
      <c r="AZ74" s="5">
        <f t="shared" si="28"/>
        <v>1500000</v>
      </c>
      <c r="BA74" s="40">
        <f t="shared" si="29"/>
        <v>1768078.5398458808</v>
      </c>
      <c r="BB74" s="5">
        <f t="shared" si="38"/>
        <v>189560.1534156104</v>
      </c>
      <c r="BC74" s="20">
        <f t="shared" si="30"/>
        <v>0.10721251864305412</v>
      </c>
      <c r="BD74" s="72">
        <v>1560000</v>
      </c>
      <c r="BE74" s="70">
        <v>1500000</v>
      </c>
      <c r="BF74" s="58">
        <v>1537500</v>
      </c>
      <c r="BG74" s="38">
        <v>1867866.4026903487</v>
      </c>
      <c r="BH74" s="38">
        <f t="shared" si="31"/>
        <v>95261.186537207774</v>
      </c>
      <c r="BI74" s="38">
        <f t="shared" si="32"/>
        <v>1963127.5892275565</v>
      </c>
      <c r="BJ74" s="36">
        <v>2077722.9796874293</v>
      </c>
      <c r="BK74" s="36">
        <f t="shared" si="33"/>
        <v>1500000</v>
      </c>
      <c r="BL74" s="40">
        <f t="shared" si="34"/>
        <v>1727670.113782997</v>
      </c>
      <c r="BM74" s="5">
        <f t="shared" si="35"/>
        <v>160987.08132947003</v>
      </c>
      <c r="BN74" s="20">
        <f t="shared" si="36"/>
        <v>9.3181609177092423E-2</v>
      </c>
    </row>
    <row r="75" spans="1:66" s="4" customFormat="1" ht="15.75" customHeight="1">
      <c r="A75" s="12">
        <v>62</v>
      </c>
      <c r="B75" s="13" t="s">
        <v>101</v>
      </c>
      <c r="C75" s="61">
        <v>3105000</v>
      </c>
      <c r="D75" s="70">
        <v>3000000</v>
      </c>
      <c r="E75" s="58">
        <v>3090000</v>
      </c>
      <c r="F75" s="5">
        <v>2337439.6337490003</v>
      </c>
      <c r="G75" s="5">
        <f t="shared" si="2"/>
        <v>240756.28227614705</v>
      </c>
      <c r="H75" s="5">
        <f t="shared" si="3"/>
        <v>2578195.9160251473</v>
      </c>
      <c r="I75" s="2">
        <v>2366104.4827692071</v>
      </c>
      <c r="J75" s="2">
        <f t="shared" si="4"/>
        <v>120671.32862122955</v>
      </c>
      <c r="K75" s="2">
        <f t="shared" si="5"/>
        <v>2486775.8113904367</v>
      </c>
      <c r="L75" s="5">
        <v>2522274.4769454231</v>
      </c>
      <c r="M75" s="5">
        <f t="shared" si="6"/>
        <v>2486775.8113904367</v>
      </c>
      <c r="N75" s="48">
        <f t="shared" si="7"/>
        <v>2797041.0340601676</v>
      </c>
      <c r="O75" s="5">
        <f t="shared" si="8"/>
        <v>219390.64291612085</v>
      </c>
      <c r="P75" s="20">
        <f t="shared" si="9"/>
        <v>7.8436690861719227E-2</v>
      </c>
      <c r="Q75" s="63">
        <v>3105000</v>
      </c>
      <c r="R75" s="70">
        <v>3000000</v>
      </c>
      <c r="S75" s="58">
        <v>3060000</v>
      </c>
      <c r="T75" s="5">
        <v>2454311.9616749994</v>
      </c>
      <c r="U75" s="5">
        <f t="shared" si="10"/>
        <v>252794.13205252498</v>
      </c>
      <c r="V75" s="5">
        <f t="shared" si="11"/>
        <v>2707106.0937275244</v>
      </c>
      <c r="W75" s="2">
        <v>2484410.0133871664</v>
      </c>
      <c r="X75" s="2">
        <f t="shared" si="12"/>
        <v>126704.91068274548</v>
      </c>
      <c r="Y75" s="2">
        <f t="shared" si="13"/>
        <v>2611114.9240699117</v>
      </c>
      <c r="Z75" s="5">
        <v>2648388.5275007593</v>
      </c>
      <c r="AA75" s="5">
        <f t="shared" si="14"/>
        <v>2611114.9240699117</v>
      </c>
      <c r="AB75" s="48">
        <f t="shared" si="15"/>
        <v>2855268.2575496994</v>
      </c>
      <c r="AC75" s="5">
        <f t="shared" si="16"/>
        <v>172642.47775285839</v>
      </c>
      <c r="AD75" s="20">
        <f t="shared" si="17"/>
        <v>6.0464538593307054E-2</v>
      </c>
      <c r="AE75" s="65" t="s">
        <v>44</v>
      </c>
      <c r="AF75" s="70" t="s">
        <v>44</v>
      </c>
      <c r="AG75" s="58" t="s">
        <v>44</v>
      </c>
      <c r="AH75" s="5" t="s">
        <v>44</v>
      </c>
      <c r="AI75" s="5" t="s">
        <v>44</v>
      </c>
      <c r="AJ75" s="5" t="s">
        <v>44</v>
      </c>
      <c r="AK75" s="5" t="s">
        <v>44</v>
      </c>
      <c r="AL75" s="5" t="s">
        <v>44</v>
      </c>
      <c r="AM75" s="5" t="s">
        <v>44</v>
      </c>
      <c r="AN75" s="5" t="s">
        <v>44</v>
      </c>
      <c r="AO75" s="5" t="s">
        <v>44</v>
      </c>
      <c r="AP75" s="5" t="s">
        <v>44</v>
      </c>
      <c r="AQ75" s="5" t="s">
        <v>44</v>
      </c>
      <c r="AR75" s="5" t="s">
        <v>44</v>
      </c>
      <c r="AS75" s="67">
        <v>3120000</v>
      </c>
      <c r="AT75" s="70">
        <v>3000000</v>
      </c>
      <c r="AU75" s="58">
        <v>3075000</v>
      </c>
      <c r="AV75" s="38">
        <v>2857071.5153952413</v>
      </c>
      <c r="AW75" s="38">
        <f t="shared" si="26"/>
        <v>145710.64728515729</v>
      </c>
      <c r="AX75" s="38">
        <f t="shared" si="27"/>
        <v>3002782.1626803987</v>
      </c>
      <c r="AY75" s="36">
        <v>3178066.2330009113</v>
      </c>
      <c r="AZ75" s="5">
        <f t="shared" si="28"/>
        <v>3000000</v>
      </c>
      <c r="BA75" s="40">
        <f t="shared" si="29"/>
        <v>3075169.6791362623</v>
      </c>
      <c r="BB75" s="5">
        <f t="shared" si="38"/>
        <v>53152.989856867993</v>
      </c>
      <c r="BC75" s="20">
        <f t="shared" si="30"/>
        <v>1.7284571390479283E-2</v>
      </c>
      <c r="BD75" s="72">
        <v>3120000</v>
      </c>
      <c r="BE75" s="70">
        <v>3000000</v>
      </c>
      <c r="BF75" s="58">
        <v>3075000</v>
      </c>
      <c r="BG75" s="38">
        <v>2721020.1551845884</v>
      </c>
      <c r="BH75" s="38">
        <f t="shared" si="31"/>
        <v>138772.02791441401</v>
      </c>
      <c r="BI75" s="38">
        <f t="shared" si="32"/>
        <v>2859792.1830990026</v>
      </c>
      <c r="BJ75" s="36">
        <v>3026729.3723345078</v>
      </c>
      <c r="BK75" s="36">
        <f t="shared" si="33"/>
        <v>2859792.1830990026</v>
      </c>
      <c r="BL75" s="40">
        <f t="shared" si="34"/>
        <v>3016304.3110867022</v>
      </c>
      <c r="BM75" s="5">
        <f t="shared" si="35"/>
        <v>110670.78703803921</v>
      </c>
      <c r="BN75" s="20">
        <f t="shared" si="36"/>
        <v>3.6690855969425437E-2</v>
      </c>
    </row>
    <row r="76" spans="1:66" s="4" customFormat="1" ht="15.75" customHeight="1">
      <c r="A76" s="12">
        <v>63</v>
      </c>
      <c r="B76" s="13" t="s">
        <v>102</v>
      </c>
      <c r="C76" s="61">
        <v>1242000</v>
      </c>
      <c r="D76" s="70">
        <v>1200000</v>
      </c>
      <c r="E76" s="58">
        <v>1236000</v>
      </c>
      <c r="F76" s="5">
        <v>589725.36939599994</v>
      </c>
      <c r="G76" s="5">
        <f t="shared" ref="G76:G139" si="39">F76*10.3%</f>
        <v>60741.713047787998</v>
      </c>
      <c r="H76" s="5">
        <f t="shared" ref="H76:H139" si="40">F76+G76</f>
        <v>650467.08244378795</v>
      </c>
      <c r="I76" s="2">
        <v>596957.25836749328</v>
      </c>
      <c r="J76" s="2">
        <f t="shared" ref="J76:J139" si="41">I76*5.1%</f>
        <v>30444.820176742156</v>
      </c>
      <c r="K76" s="2">
        <f t="shared" ref="K76:K139" si="42">I76+J76</f>
        <v>627402.07854423544</v>
      </c>
      <c r="L76" s="5">
        <v>636358.22829152294</v>
      </c>
      <c r="M76" s="5">
        <f t="shared" ref="M76:M139" si="43">MIN(H76,K76,L76,C76:E76)</f>
        <v>627402.07854423544</v>
      </c>
      <c r="N76" s="48">
        <f t="shared" ref="N76:N139" si="44">AVERAGE(H76,K76,L76,C76:E76)</f>
        <v>932037.89821325766</v>
      </c>
      <c r="O76" s="5">
        <f t="shared" ref="O76:O139" si="45">STDEVA(M76,N76)</f>
        <v>215410.0538802878</v>
      </c>
      <c r="P76" s="20">
        <f t="shared" ref="P76:P139" si="46">O76/N76</f>
        <v>0.2311172692582939</v>
      </c>
      <c r="Q76" s="63">
        <v>1242000</v>
      </c>
      <c r="R76" s="70">
        <v>1200000</v>
      </c>
      <c r="S76" s="58">
        <v>1224000</v>
      </c>
      <c r="T76" s="5">
        <v>619212.03356699995</v>
      </c>
      <c r="U76" s="5">
        <f t="shared" ref="U76:U139" si="47">T76*10.3%</f>
        <v>63778.839457401002</v>
      </c>
      <c r="V76" s="5">
        <f t="shared" ref="V76:V139" si="48">T76+U76</f>
        <v>682990.87302440091</v>
      </c>
      <c r="W76" s="2">
        <v>626805.54154815327</v>
      </c>
      <c r="X76" s="2">
        <f t="shared" ref="X76:X139" si="49">W76*5.1%</f>
        <v>31967.082618955814</v>
      </c>
      <c r="Y76" s="2">
        <f t="shared" ref="Y76:Y139" si="50">W76+X76</f>
        <v>658772.62416710914</v>
      </c>
      <c r="Z76" s="5">
        <v>668176.58770695608</v>
      </c>
      <c r="AA76" s="5">
        <f t="shared" ref="AA76:AA139" si="51">MIN(V76,Y76,Z76,Q76:S76)</f>
        <v>658772.62416710914</v>
      </c>
      <c r="AB76" s="48">
        <f t="shared" ref="AB76:AB139" si="52">AVERAGE(V76,Y76,Z76,Q76:S76)</f>
        <v>945990.01414974441</v>
      </c>
      <c r="AC76" s="5">
        <f t="shared" ref="AC76:AC139" si="53">STDEVA(AA76,AB76)</f>
        <v>203093.36413142353</v>
      </c>
      <c r="AD76" s="20">
        <f t="shared" ref="AD76:AD139" si="54">AC76/AB76</f>
        <v>0.21468869765392162</v>
      </c>
      <c r="AE76" s="65" t="s">
        <v>44</v>
      </c>
      <c r="AF76" s="70" t="s">
        <v>44</v>
      </c>
      <c r="AG76" s="58" t="s">
        <v>44</v>
      </c>
      <c r="AH76" s="5" t="s">
        <v>44</v>
      </c>
      <c r="AI76" s="5" t="s">
        <v>44</v>
      </c>
      <c r="AJ76" s="5" t="s">
        <v>44</v>
      </c>
      <c r="AK76" s="5" t="s">
        <v>44</v>
      </c>
      <c r="AL76" s="5" t="s">
        <v>44</v>
      </c>
      <c r="AM76" s="5" t="s">
        <v>44</v>
      </c>
      <c r="AN76" s="5" t="s">
        <v>44</v>
      </c>
      <c r="AO76" s="5" t="s">
        <v>44</v>
      </c>
      <c r="AP76" s="5" t="s">
        <v>44</v>
      </c>
      <c r="AQ76" s="5" t="s">
        <v>44</v>
      </c>
      <c r="AR76" s="5" t="s">
        <v>44</v>
      </c>
      <c r="AS76" s="67">
        <v>1248000</v>
      </c>
      <c r="AT76" s="70">
        <v>1200000</v>
      </c>
      <c r="AU76" s="58">
        <v>1230000</v>
      </c>
      <c r="AV76" s="38">
        <v>720826.37278037623</v>
      </c>
      <c r="AW76" s="38">
        <f t="shared" ref="AW76:AW139" si="55">AV76*5.1%</f>
        <v>36762.145011799184</v>
      </c>
      <c r="AX76" s="38">
        <f t="shared" ref="AX76:AX139" si="56">AV76+AW76</f>
        <v>757588.51779217541</v>
      </c>
      <c r="AY76" s="36">
        <v>801811.9052483472</v>
      </c>
      <c r="AZ76" s="5">
        <f t="shared" ref="AZ76:AZ139" si="57">MIN(AX76,AY76,AS76:AU76)</f>
        <v>757588.51779217541</v>
      </c>
      <c r="BA76" s="40">
        <f t="shared" ref="BA76:BA139" si="58">AVERAGE(AX76,AY76,AS76:AU76)</f>
        <v>1047480.0846081044</v>
      </c>
      <c r="BB76" s="5">
        <f t="shared" si="38"/>
        <v>204984.29270433701</v>
      </c>
      <c r="BC76" s="20">
        <f t="shared" ref="BC76:BC139" si="59">BB76/BA76</f>
        <v>0.19569278281890023</v>
      </c>
      <c r="BD76" s="72">
        <v>1248000</v>
      </c>
      <c r="BE76" s="70">
        <v>1200000</v>
      </c>
      <c r="BF76" s="58">
        <v>1230000</v>
      </c>
      <c r="BG76" s="38">
        <v>686500.8471226173</v>
      </c>
      <c r="BH76" s="38">
        <f t="shared" ref="BH76:BH139" si="60">BG76*5.1%</f>
        <v>35011.543203253481</v>
      </c>
      <c r="BI76" s="38">
        <f t="shared" ref="BI76:BI139" si="61">BG76+BH76</f>
        <v>721512.39032587083</v>
      </c>
      <c r="BJ76" s="36">
        <v>763629.87394982751</v>
      </c>
      <c r="BK76" s="36">
        <f t="shared" ref="BK76:BK139" si="62">MIN(BI76,BJ76,BD76:BF76)</f>
        <v>721512.39032587083</v>
      </c>
      <c r="BL76" s="40">
        <f t="shared" ref="BL76:BL139" si="63">AVERAGE(BI76,BJ76,BD76:BF76)</f>
        <v>1032628.4528551396</v>
      </c>
      <c r="BM76" s="5">
        <f t="shared" ref="BM76:BM139" si="64">STDEVA(BK76,BL76)</f>
        <v>219992.27755050382</v>
      </c>
      <c r="BN76" s="20">
        <f t="shared" ref="BN76:BN139" si="65">BM76/BL76</f>
        <v>0.21304107681929721</v>
      </c>
    </row>
    <row r="77" spans="1:66" s="4" customFormat="1" ht="15.75" customHeight="1">
      <c r="A77" s="12">
        <v>64</v>
      </c>
      <c r="B77" s="13" t="s">
        <v>103</v>
      </c>
      <c r="C77" s="61">
        <v>10350000</v>
      </c>
      <c r="D77" s="70">
        <v>10000000</v>
      </c>
      <c r="E77" s="58">
        <v>10300000</v>
      </c>
      <c r="F77" s="5">
        <v>14601264.472917002</v>
      </c>
      <c r="G77" s="5">
        <f t="shared" si="39"/>
        <v>1503930.2407104513</v>
      </c>
      <c r="H77" s="5">
        <f t="shared" si="40"/>
        <v>16105194.713627454</v>
      </c>
      <c r="I77" s="2">
        <v>14780325.184349155</v>
      </c>
      <c r="J77" s="2">
        <f t="shared" si="41"/>
        <v>753796.58440180682</v>
      </c>
      <c r="K77" s="2">
        <f t="shared" si="42"/>
        <v>15534121.768750962</v>
      </c>
      <c r="L77" s="5">
        <v>15755870.987491753</v>
      </c>
      <c r="M77" s="5">
        <f t="shared" si="43"/>
        <v>10000000</v>
      </c>
      <c r="N77" s="48">
        <f t="shared" si="44"/>
        <v>13007531.244978361</v>
      </c>
      <c r="O77" s="5">
        <f t="shared" si="45"/>
        <v>2126645.7379546231</v>
      </c>
      <c r="P77" s="20">
        <f t="shared" si="46"/>
        <v>0.16349341761340208</v>
      </c>
      <c r="Q77" s="63">
        <v>10350000</v>
      </c>
      <c r="R77" s="70">
        <v>10000000</v>
      </c>
      <c r="S77" s="58">
        <v>10200000</v>
      </c>
      <c r="T77" s="5">
        <v>15331328.240652002</v>
      </c>
      <c r="U77" s="5">
        <f t="shared" si="47"/>
        <v>1579126.8087871564</v>
      </c>
      <c r="V77" s="5">
        <f t="shared" si="48"/>
        <v>16910455.049439158</v>
      </c>
      <c r="W77" s="2">
        <v>15519342.009177255</v>
      </c>
      <c r="X77" s="2">
        <f t="shared" si="49"/>
        <v>791486.44246803992</v>
      </c>
      <c r="Y77" s="2">
        <f t="shared" si="50"/>
        <v>16310828.451645294</v>
      </c>
      <c r="Z77" s="5">
        <v>16543665.139808981</v>
      </c>
      <c r="AA77" s="5">
        <f t="shared" si="51"/>
        <v>10000000</v>
      </c>
      <c r="AB77" s="48">
        <f t="shared" si="52"/>
        <v>13385824.773482239</v>
      </c>
      <c r="AC77" s="5">
        <f t="shared" si="53"/>
        <v>2394139.6572386916</v>
      </c>
      <c r="AD77" s="20">
        <f t="shared" si="54"/>
        <v>0.178856342268992</v>
      </c>
      <c r="AE77" s="65" t="s">
        <v>44</v>
      </c>
      <c r="AF77" s="70" t="s">
        <v>44</v>
      </c>
      <c r="AG77" s="58" t="s">
        <v>44</v>
      </c>
      <c r="AH77" s="5" t="s">
        <v>44</v>
      </c>
      <c r="AI77" s="5" t="s">
        <v>44</v>
      </c>
      <c r="AJ77" s="5" t="s">
        <v>44</v>
      </c>
      <c r="AK77" s="5" t="s">
        <v>44</v>
      </c>
      <c r="AL77" s="5" t="s">
        <v>44</v>
      </c>
      <c r="AM77" s="5" t="s">
        <v>44</v>
      </c>
      <c r="AN77" s="5" t="s">
        <v>44</v>
      </c>
      <c r="AO77" s="5" t="s">
        <v>44</v>
      </c>
      <c r="AP77" s="5" t="s">
        <v>44</v>
      </c>
      <c r="AQ77" s="5" t="s">
        <v>44</v>
      </c>
      <c r="AR77" s="5" t="s">
        <v>44</v>
      </c>
      <c r="AS77" s="67">
        <v>10400000</v>
      </c>
      <c r="AT77" s="70">
        <v>10000000</v>
      </c>
      <c r="AU77" s="58">
        <v>10250000</v>
      </c>
      <c r="AV77" s="38">
        <v>17847243.310553841</v>
      </c>
      <c r="AW77" s="38">
        <f t="shared" si="55"/>
        <v>910209.4088382459</v>
      </c>
      <c r="AX77" s="38">
        <f t="shared" si="56"/>
        <v>18757452.719392087</v>
      </c>
      <c r="AY77" s="36">
        <v>19852398.167770777</v>
      </c>
      <c r="AZ77" s="5">
        <f t="shared" si="57"/>
        <v>10000000</v>
      </c>
      <c r="BA77" s="40">
        <f t="shared" si="58"/>
        <v>13851970.177432572</v>
      </c>
      <c r="BB77" s="5">
        <f t="shared" si="38"/>
        <v>2723754.2333909161</v>
      </c>
      <c r="BC77" s="42">
        <f t="shared" si="59"/>
        <v>0.19663298422547984</v>
      </c>
      <c r="BD77" s="72">
        <v>10400000</v>
      </c>
      <c r="BE77" s="70">
        <v>10000000</v>
      </c>
      <c r="BF77" s="58">
        <v>10250000</v>
      </c>
      <c r="BG77" s="38">
        <v>16997373.962001529</v>
      </c>
      <c r="BH77" s="38">
        <f t="shared" si="60"/>
        <v>866866.07206207793</v>
      </c>
      <c r="BI77" s="38">
        <f t="shared" si="61"/>
        <v>17864240.034063607</v>
      </c>
      <c r="BJ77" s="36">
        <v>18907045.184990104</v>
      </c>
      <c r="BK77" s="36">
        <f t="shared" si="62"/>
        <v>10000000</v>
      </c>
      <c r="BL77" s="40">
        <f t="shared" si="63"/>
        <v>13484257.043810744</v>
      </c>
      <c r="BM77" s="5">
        <f t="shared" si="64"/>
        <v>2463741.7830755608</v>
      </c>
      <c r="BN77" s="20">
        <f t="shared" si="65"/>
        <v>0.18271246054349097</v>
      </c>
    </row>
    <row r="78" spans="1:66" s="4" customFormat="1" ht="15.75" customHeight="1">
      <c r="A78" s="12">
        <v>65</v>
      </c>
      <c r="B78" s="13" t="s">
        <v>104</v>
      </c>
      <c r="C78" s="61" t="s">
        <v>44</v>
      </c>
      <c r="D78" s="70" t="s">
        <v>44</v>
      </c>
      <c r="E78" s="58" t="s">
        <v>44</v>
      </c>
      <c r="F78" s="5" t="s">
        <v>44</v>
      </c>
      <c r="G78" s="5" t="s">
        <v>44</v>
      </c>
      <c r="H78" s="5" t="s">
        <v>44</v>
      </c>
      <c r="I78" s="5" t="s">
        <v>44</v>
      </c>
      <c r="J78" s="5" t="s">
        <v>44</v>
      </c>
      <c r="K78" s="5" t="s">
        <v>44</v>
      </c>
      <c r="L78" s="5" t="s">
        <v>44</v>
      </c>
      <c r="M78" s="5" t="s">
        <v>44</v>
      </c>
      <c r="N78" s="5" t="s">
        <v>44</v>
      </c>
      <c r="O78" s="5" t="s">
        <v>44</v>
      </c>
      <c r="P78" s="5" t="s">
        <v>44</v>
      </c>
      <c r="Q78" s="63" t="s">
        <v>44</v>
      </c>
      <c r="R78" s="70" t="s">
        <v>44</v>
      </c>
      <c r="S78" s="58" t="s">
        <v>44</v>
      </c>
      <c r="T78" s="5" t="s">
        <v>44</v>
      </c>
      <c r="U78" s="5" t="s">
        <v>44</v>
      </c>
      <c r="V78" s="5" t="s">
        <v>44</v>
      </c>
      <c r="W78" s="5" t="s">
        <v>44</v>
      </c>
      <c r="X78" s="5" t="s">
        <v>44</v>
      </c>
      <c r="Y78" s="5" t="s">
        <v>44</v>
      </c>
      <c r="Z78" s="5" t="s">
        <v>44</v>
      </c>
      <c r="AA78" s="5" t="s">
        <v>44</v>
      </c>
      <c r="AB78" s="5" t="s">
        <v>44</v>
      </c>
      <c r="AC78" s="5" t="s">
        <v>44</v>
      </c>
      <c r="AD78" s="5" t="s">
        <v>44</v>
      </c>
      <c r="AE78" s="65" t="s">
        <v>44</v>
      </c>
      <c r="AF78" s="70" t="s">
        <v>44</v>
      </c>
      <c r="AG78" s="58" t="s">
        <v>44</v>
      </c>
      <c r="AH78" s="5" t="s">
        <v>44</v>
      </c>
      <c r="AI78" s="5" t="s">
        <v>44</v>
      </c>
      <c r="AJ78" s="5" t="s">
        <v>44</v>
      </c>
      <c r="AK78" s="5" t="s">
        <v>44</v>
      </c>
      <c r="AL78" s="5" t="s">
        <v>44</v>
      </c>
      <c r="AM78" s="5" t="s">
        <v>44</v>
      </c>
      <c r="AN78" s="5" t="s">
        <v>44</v>
      </c>
      <c r="AO78" s="5" t="s">
        <v>44</v>
      </c>
      <c r="AP78" s="5" t="s">
        <v>44</v>
      </c>
      <c r="AQ78" s="5" t="s">
        <v>44</v>
      </c>
      <c r="AR78" s="5" t="s">
        <v>44</v>
      </c>
      <c r="AS78" s="68" t="s">
        <v>44</v>
      </c>
      <c r="AT78" s="74" t="s">
        <v>44</v>
      </c>
      <c r="AU78" s="68" t="s">
        <v>44</v>
      </c>
      <c r="AV78" s="41" t="s">
        <v>44</v>
      </c>
      <c r="AW78" s="41" t="s">
        <v>44</v>
      </c>
      <c r="AX78" s="41" t="s">
        <v>44</v>
      </c>
      <c r="AY78" s="41" t="s">
        <v>44</v>
      </c>
      <c r="AZ78" s="41" t="s">
        <v>44</v>
      </c>
      <c r="BA78" s="41" t="s">
        <v>44</v>
      </c>
      <c r="BB78" s="41" t="s">
        <v>44</v>
      </c>
      <c r="BC78" s="41" t="s">
        <v>44</v>
      </c>
      <c r="BD78" s="68" t="s">
        <v>44</v>
      </c>
      <c r="BE78" s="74" t="s">
        <v>44</v>
      </c>
      <c r="BF78" s="68" t="s">
        <v>44</v>
      </c>
      <c r="BG78" s="41" t="s">
        <v>44</v>
      </c>
      <c r="BH78" s="41" t="s">
        <v>44</v>
      </c>
      <c r="BI78" s="41" t="s">
        <v>44</v>
      </c>
      <c r="BJ78" s="41" t="s">
        <v>44</v>
      </c>
      <c r="BK78" s="41" t="s">
        <v>44</v>
      </c>
      <c r="BL78" s="41" t="s">
        <v>44</v>
      </c>
      <c r="BM78" s="41" t="s">
        <v>44</v>
      </c>
      <c r="BN78" s="41" t="s">
        <v>44</v>
      </c>
    </row>
    <row r="79" spans="1:66" s="4" customFormat="1" ht="15.75" customHeight="1">
      <c r="A79" s="12">
        <v>66</v>
      </c>
      <c r="B79" s="13" t="s">
        <v>105</v>
      </c>
      <c r="C79" s="61">
        <v>1863000</v>
      </c>
      <c r="D79" s="70">
        <v>1800000</v>
      </c>
      <c r="E79" s="58">
        <v>1854000</v>
      </c>
      <c r="F79" s="5">
        <v>1620391.467735</v>
      </c>
      <c r="G79" s="5">
        <f t="shared" si="39"/>
        <v>166900.32117670501</v>
      </c>
      <c r="H79" s="5">
        <f t="shared" si="40"/>
        <v>1787291.7889117049</v>
      </c>
      <c r="I79" s="2">
        <v>1640262.9468281001</v>
      </c>
      <c r="J79" s="2">
        <f t="shared" si="41"/>
        <v>83653.410288233106</v>
      </c>
      <c r="K79" s="2">
        <f t="shared" si="42"/>
        <v>1723916.3571163332</v>
      </c>
      <c r="L79" s="5">
        <v>1748525.2221075953</v>
      </c>
      <c r="M79" s="5">
        <f t="shared" si="43"/>
        <v>1723916.3571163332</v>
      </c>
      <c r="N79" s="48">
        <f t="shared" si="44"/>
        <v>1796122.2280226054</v>
      </c>
      <c r="O79" s="5">
        <f t="shared" si="45"/>
        <v>51057.260959305517</v>
      </c>
      <c r="P79" s="20">
        <f t="shared" si="46"/>
        <v>2.842638444239716E-2</v>
      </c>
      <c r="Q79" s="63">
        <v>1863000</v>
      </c>
      <c r="R79" s="70">
        <v>1800000</v>
      </c>
      <c r="S79" s="58">
        <v>1836000</v>
      </c>
      <c r="T79" s="5">
        <v>1701412.2776879999</v>
      </c>
      <c r="U79" s="5">
        <f t="shared" si="47"/>
        <v>175245.46460186399</v>
      </c>
      <c r="V79" s="5">
        <f t="shared" si="48"/>
        <v>1876657.742289864</v>
      </c>
      <c r="W79" s="2">
        <v>1722277.3054058133</v>
      </c>
      <c r="X79" s="2">
        <f t="shared" si="49"/>
        <v>87836.142575696475</v>
      </c>
      <c r="Y79" s="2">
        <f t="shared" si="50"/>
        <v>1810113.4479815098</v>
      </c>
      <c r="Z79" s="5">
        <v>1835952.7743945131</v>
      </c>
      <c r="AA79" s="5">
        <f t="shared" si="51"/>
        <v>1800000</v>
      </c>
      <c r="AB79" s="48">
        <f t="shared" si="52"/>
        <v>1836953.994110981</v>
      </c>
      <c r="AC79" s="5">
        <f t="shared" si="53"/>
        <v>26130.419827802409</v>
      </c>
      <c r="AD79" s="20">
        <f t="shared" si="54"/>
        <v>1.422486350315408E-2</v>
      </c>
      <c r="AE79" s="65" t="s">
        <v>44</v>
      </c>
      <c r="AF79" s="70" t="s">
        <v>44</v>
      </c>
      <c r="AG79" s="58" t="s">
        <v>44</v>
      </c>
      <c r="AH79" s="5" t="s">
        <v>44</v>
      </c>
      <c r="AI79" s="5" t="s">
        <v>44</v>
      </c>
      <c r="AJ79" s="5" t="s">
        <v>44</v>
      </c>
      <c r="AK79" s="5" t="s">
        <v>44</v>
      </c>
      <c r="AL79" s="5" t="s">
        <v>44</v>
      </c>
      <c r="AM79" s="5" t="s">
        <v>44</v>
      </c>
      <c r="AN79" s="5" t="s">
        <v>44</v>
      </c>
      <c r="AO79" s="5" t="s">
        <v>44</v>
      </c>
      <c r="AP79" s="5" t="s">
        <v>44</v>
      </c>
      <c r="AQ79" s="5" t="s">
        <v>44</v>
      </c>
      <c r="AR79" s="5" t="s">
        <v>44</v>
      </c>
      <c r="AS79" s="67">
        <v>1872000</v>
      </c>
      <c r="AT79" s="70">
        <v>1800000</v>
      </c>
      <c r="AU79" s="58">
        <v>1845000</v>
      </c>
      <c r="AV79" s="38">
        <v>1980618.9012166853</v>
      </c>
      <c r="AW79" s="38">
        <f t="shared" si="55"/>
        <v>101011.56396205095</v>
      </c>
      <c r="AX79" s="38">
        <f t="shared" si="56"/>
        <v>2081630.4651787363</v>
      </c>
      <c r="AY79" s="36">
        <v>2203143.3292734157</v>
      </c>
      <c r="AZ79" s="5">
        <f t="shared" si="57"/>
        <v>1800000</v>
      </c>
      <c r="BA79" s="40">
        <f t="shared" si="58"/>
        <v>1960354.7588904307</v>
      </c>
      <c r="BB79" s="5">
        <f t="shared" ref="BB79:BB87" si="66">STDEVA(AZ79,BA79)</f>
        <v>113387.93740695735</v>
      </c>
      <c r="BC79" s="43">
        <f t="shared" si="59"/>
        <v>5.7840519371675066E-2</v>
      </c>
      <c r="BD79" s="72">
        <v>1872000</v>
      </c>
      <c r="BE79" s="70">
        <v>1800000</v>
      </c>
      <c r="BF79" s="58">
        <v>1845000</v>
      </c>
      <c r="BG79" s="38">
        <v>1886302.388852315</v>
      </c>
      <c r="BH79" s="38">
        <f t="shared" si="60"/>
        <v>96201.421831468062</v>
      </c>
      <c r="BI79" s="38">
        <f t="shared" si="61"/>
        <v>1982503.8106837831</v>
      </c>
      <c r="BJ79" s="36">
        <v>2098230.266529114</v>
      </c>
      <c r="BK79" s="36">
        <f t="shared" si="62"/>
        <v>1800000</v>
      </c>
      <c r="BL79" s="40">
        <f t="shared" si="63"/>
        <v>1919546.8154425793</v>
      </c>
      <c r="BM79" s="5">
        <f t="shared" si="64"/>
        <v>84532.363868704517</v>
      </c>
      <c r="BN79" s="20">
        <f t="shared" si="65"/>
        <v>4.4037667218454556E-2</v>
      </c>
    </row>
    <row r="80" spans="1:66" s="4" customFormat="1" ht="15.75" customHeight="1">
      <c r="A80" s="12">
        <v>67</v>
      </c>
      <c r="B80" s="13" t="s">
        <v>106</v>
      </c>
      <c r="C80" s="61">
        <v>4140000</v>
      </c>
      <c r="D80" s="70">
        <v>4000000</v>
      </c>
      <c r="E80" s="58">
        <v>4120000</v>
      </c>
      <c r="F80" s="5">
        <v>4504483.4060069993</v>
      </c>
      <c r="G80" s="5">
        <f t="shared" si="39"/>
        <v>463961.79081872094</v>
      </c>
      <c r="H80" s="5">
        <f t="shared" si="40"/>
        <v>4968445.1968257204</v>
      </c>
      <c r="I80" s="2">
        <v>4559723.7158838864</v>
      </c>
      <c r="J80" s="2">
        <f t="shared" si="41"/>
        <v>232545.9095100782</v>
      </c>
      <c r="K80" s="2">
        <f t="shared" si="42"/>
        <v>4792269.6253939644</v>
      </c>
      <c r="L80" s="5">
        <v>4860679.160303371</v>
      </c>
      <c r="M80" s="5">
        <f t="shared" si="43"/>
        <v>4000000</v>
      </c>
      <c r="N80" s="48">
        <f t="shared" si="44"/>
        <v>4480232.330420509</v>
      </c>
      <c r="O80" s="5">
        <f t="shared" si="45"/>
        <v>339575.53738536063</v>
      </c>
      <c r="P80" s="20">
        <f t="shared" si="46"/>
        <v>7.5794180377580664E-2</v>
      </c>
      <c r="Q80" s="63">
        <v>4140000</v>
      </c>
      <c r="R80" s="70">
        <v>4000000</v>
      </c>
      <c r="S80" s="58">
        <v>4080000</v>
      </c>
      <c r="T80" s="5">
        <v>4729708.6150230002</v>
      </c>
      <c r="U80" s="5">
        <f t="shared" si="47"/>
        <v>487159.98734736908</v>
      </c>
      <c r="V80" s="5">
        <f t="shared" si="48"/>
        <v>5216868.6023703692</v>
      </c>
      <c r="W80" s="2">
        <v>4787710.8701165812</v>
      </c>
      <c r="X80" s="2">
        <f t="shared" si="49"/>
        <v>244173.25437594563</v>
      </c>
      <c r="Y80" s="2">
        <f t="shared" si="50"/>
        <v>5031884.124492527</v>
      </c>
      <c r="Z80" s="5">
        <v>5103714.1506768856</v>
      </c>
      <c r="AA80" s="5">
        <f t="shared" si="51"/>
        <v>4000000</v>
      </c>
      <c r="AB80" s="48">
        <f t="shared" si="52"/>
        <v>4595411.1462566303</v>
      </c>
      <c r="AC80" s="5">
        <f t="shared" si="53"/>
        <v>421019.25911211851</v>
      </c>
      <c r="AD80" s="20">
        <f t="shared" si="54"/>
        <v>9.1617321217292172E-2</v>
      </c>
      <c r="AE80" s="65" t="s">
        <v>44</v>
      </c>
      <c r="AF80" s="70" t="s">
        <v>44</v>
      </c>
      <c r="AG80" s="58" t="s">
        <v>44</v>
      </c>
      <c r="AH80" s="5" t="s">
        <v>44</v>
      </c>
      <c r="AI80" s="5" t="s">
        <v>44</v>
      </c>
      <c r="AJ80" s="5" t="s">
        <v>44</v>
      </c>
      <c r="AK80" s="5" t="s">
        <v>44</v>
      </c>
      <c r="AL80" s="5" t="s">
        <v>44</v>
      </c>
      <c r="AM80" s="5" t="s">
        <v>44</v>
      </c>
      <c r="AN80" s="5" t="s">
        <v>44</v>
      </c>
      <c r="AO80" s="5" t="s">
        <v>44</v>
      </c>
      <c r="AP80" s="5" t="s">
        <v>44</v>
      </c>
      <c r="AQ80" s="5" t="s">
        <v>44</v>
      </c>
      <c r="AR80" s="5" t="s">
        <v>44</v>
      </c>
      <c r="AS80" s="67">
        <v>4160000</v>
      </c>
      <c r="AT80" s="70">
        <v>4000000</v>
      </c>
      <c r="AU80" s="58">
        <v>4100000</v>
      </c>
      <c r="AV80" s="38">
        <v>5505867.5006340686</v>
      </c>
      <c r="AW80" s="38">
        <f t="shared" si="55"/>
        <v>280799.24253233749</v>
      </c>
      <c r="AX80" s="38">
        <f t="shared" si="56"/>
        <v>5786666.7431664057</v>
      </c>
      <c r="AY80" s="36">
        <v>6124456.9808122627</v>
      </c>
      <c r="AZ80" s="5">
        <f t="shared" si="57"/>
        <v>4000000</v>
      </c>
      <c r="BA80" s="40">
        <f t="shared" si="58"/>
        <v>4834224.7447957341</v>
      </c>
      <c r="BB80" s="5">
        <f t="shared" si="66"/>
        <v>589885.97407868051</v>
      </c>
      <c r="BC80" s="20">
        <f t="shared" si="59"/>
        <v>0.12202286927468979</v>
      </c>
      <c r="BD80" s="72">
        <v>4160000</v>
      </c>
      <c r="BE80" s="70">
        <v>4000000</v>
      </c>
      <c r="BF80" s="58">
        <v>4100000</v>
      </c>
      <c r="BG80" s="38">
        <v>5243682.2732664691</v>
      </c>
      <c r="BH80" s="38">
        <f t="shared" si="60"/>
        <v>267427.79593658989</v>
      </c>
      <c r="BI80" s="38">
        <f t="shared" si="61"/>
        <v>5511110.0692030592</v>
      </c>
      <c r="BJ80" s="36">
        <v>5832814.9923640443</v>
      </c>
      <c r="BK80" s="36">
        <f t="shared" si="62"/>
        <v>4000000</v>
      </c>
      <c r="BL80" s="40">
        <f t="shared" si="63"/>
        <v>4720785.0123134209</v>
      </c>
      <c r="BM80" s="5">
        <f t="shared" si="64"/>
        <v>509671.9699844491</v>
      </c>
      <c r="BN80" s="20">
        <f t="shared" si="65"/>
        <v>0.10796339351507225</v>
      </c>
    </row>
    <row r="81" spans="1:66" s="4" customFormat="1" ht="15.75" customHeight="1">
      <c r="A81" s="12">
        <v>68</v>
      </c>
      <c r="B81" s="13" t="s">
        <v>107</v>
      </c>
      <c r="C81" s="61">
        <v>2277000</v>
      </c>
      <c r="D81" s="70">
        <v>2200000</v>
      </c>
      <c r="E81" s="58">
        <v>2266000</v>
      </c>
      <c r="F81" s="5">
        <v>783702.05464800005</v>
      </c>
      <c r="G81" s="5">
        <f t="shared" si="39"/>
        <v>80721.311628744006</v>
      </c>
      <c r="H81" s="5">
        <f t="shared" si="40"/>
        <v>864423.36627674405</v>
      </c>
      <c r="I81" s="2">
        <v>793312.86659408011</v>
      </c>
      <c r="J81" s="2">
        <f t="shared" si="41"/>
        <v>40458.956196298081</v>
      </c>
      <c r="K81" s="2">
        <f t="shared" si="42"/>
        <v>833771.82279037824</v>
      </c>
      <c r="L81" s="5">
        <v>845673.89572788915</v>
      </c>
      <c r="M81" s="5">
        <f t="shared" si="43"/>
        <v>833771.82279037824</v>
      </c>
      <c r="N81" s="48">
        <f t="shared" si="44"/>
        <v>1547811.5141325018</v>
      </c>
      <c r="O81" s="5">
        <f t="shared" si="45"/>
        <v>504902.30778436438</v>
      </c>
      <c r="P81" s="20">
        <f t="shared" si="46"/>
        <v>0.32620400040591879</v>
      </c>
      <c r="Q81" s="63">
        <v>2277000</v>
      </c>
      <c r="R81" s="70">
        <v>2200000</v>
      </c>
      <c r="S81" s="58">
        <v>2244000</v>
      </c>
      <c r="T81" s="5">
        <v>822886.36597799999</v>
      </c>
      <c r="U81" s="5">
        <f t="shared" si="47"/>
        <v>84757.295695734007</v>
      </c>
      <c r="V81" s="5">
        <f t="shared" si="48"/>
        <v>907643.66167373396</v>
      </c>
      <c r="W81" s="2">
        <v>832977.6693992134</v>
      </c>
      <c r="X81" s="2">
        <f t="shared" si="49"/>
        <v>42481.861139359884</v>
      </c>
      <c r="Y81" s="2">
        <f t="shared" si="50"/>
        <v>875459.53053857328</v>
      </c>
      <c r="Z81" s="5">
        <v>887956.69451256969</v>
      </c>
      <c r="AA81" s="5">
        <f t="shared" si="51"/>
        <v>875459.53053857328</v>
      </c>
      <c r="AB81" s="48">
        <f t="shared" si="52"/>
        <v>1565343.3144541464</v>
      </c>
      <c r="AC81" s="5">
        <f t="shared" si="53"/>
        <v>487821.50183733745</v>
      </c>
      <c r="AD81" s="20">
        <f t="shared" si="54"/>
        <v>0.31163866567344461</v>
      </c>
      <c r="AE81" s="65">
        <v>2277000</v>
      </c>
      <c r="AF81" s="70">
        <v>2200000</v>
      </c>
      <c r="AG81" s="58">
        <v>2233000</v>
      </c>
      <c r="AH81" s="5">
        <v>864031.37675399974</v>
      </c>
      <c r="AI81" s="5">
        <f t="shared" ref="AI81:AI136" si="67">AH81*10.3%</f>
        <v>88995.231805661984</v>
      </c>
      <c r="AJ81" s="5">
        <f t="shared" ref="AJ81:AJ136" si="68">AH81+AI81</f>
        <v>953026.60855966178</v>
      </c>
      <c r="AK81" s="2">
        <v>874627.36182817305</v>
      </c>
      <c r="AL81" s="2">
        <f t="shared" ref="AL81:AL136" si="69">AK81*5.1%</f>
        <v>44605.995453236821</v>
      </c>
      <c r="AM81" s="2">
        <f t="shared" ref="AM81:AM136" si="70">AK81+AL81</f>
        <v>919233.3572814099</v>
      </c>
      <c r="AN81" s="5">
        <v>932355.39159091807</v>
      </c>
      <c r="AO81" s="5">
        <f t="shared" ref="AO81:AO136" si="71">MIN(AJ81,AM81,AN81,AE81:AG81)</f>
        <v>919233.3572814099</v>
      </c>
      <c r="AP81" s="48">
        <f t="shared" ref="AP81:AP136" si="72">AVERAGE(AJ81,AM81,AN81,AE81:AG81)</f>
        <v>1585769.2262386649</v>
      </c>
      <c r="AQ81" s="5">
        <f t="shared" ref="AQ81:AQ136" si="73">STDEVA(AO81,AP81)</f>
        <v>471312.03284374275</v>
      </c>
      <c r="AR81" s="20">
        <f t="shared" ref="AR81:AR136" si="74">AQ81/AP81</f>
        <v>0.29721350688691467</v>
      </c>
      <c r="AS81" s="67">
        <v>2288000</v>
      </c>
      <c r="AT81" s="70">
        <v>2200000</v>
      </c>
      <c r="AU81" s="58">
        <v>2255000</v>
      </c>
      <c r="AV81" s="38">
        <v>957924.31980909535</v>
      </c>
      <c r="AW81" s="38">
        <f t="shared" si="55"/>
        <v>48854.140310263858</v>
      </c>
      <c r="AX81" s="38">
        <f t="shared" si="56"/>
        <v>1006778.4601193592</v>
      </c>
      <c r="AY81" s="36">
        <v>1065548.0334150838</v>
      </c>
      <c r="AZ81" s="5">
        <f t="shared" si="57"/>
        <v>1006778.4601193592</v>
      </c>
      <c r="BA81" s="40">
        <f t="shared" si="58"/>
        <v>1763065.2987068885</v>
      </c>
      <c r="BB81" s="5">
        <f t="shared" si="66"/>
        <v>534775.55208737834</v>
      </c>
      <c r="BC81" s="20">
        <f t="shared" si="59"/>
        <v>0.30332146658414005</v>
      </c>
      <c r="BD81" s="72">
        <v>2288000</v>
      </c>
      <c r="BE81" s="70">
        <v>2200000</v>
      </c>
      <c r="BF81" s="58">
        <v>2255000</v>
      </c>
      <c r="BG81" s="38">
        <v>912309.79658319219</v>
      </c>
      <c r="BH81" s="38">
        <f t="shared" si="60"/>
        <v>46527.799625742802</v>
      </c>
      <c r="BI81" s="38">
        <f t="shared" si="61"/>
        <v>958837.59620893502</v>
      </c>
      <c r="BJ81" s="36">
        <v>1014808.6748734671</v>
      </c>
      <c r="BK81" s="36">
        <f t="shared" si="62"/>
        <v>958837.59620893502</v>
      </c>
      <c r="BL81" s="40">
        <f t="shared" si="63"/>
        <v>1743329.2542164803</v>
      </c>
      <c r="BM81" s="5">
        <f t="shared" si="64"/>
        <v>554719.37116141338</v>
      </c>
      <c r="BN81" s="20">
        <f t="shared" si="65"/>
        <v>0.31819541249580291</v>
      </c>
    </row>
    <row r="82" spans="1:66" s="4" customFormat="1" ht="15.75" customHeight="1">
      <c r="A82" s="12">
        <v>69</v>
      </c>
      <c r="B82" s="13" t="s">
        <v>108</v>
      </c>
      <c r="C82" s="61">
        <v>724500</v>
      </c>
      <c r="D82" s="70">
        <v>700000</v>
      </c>
      <c r="E82" s="58">
        <v>721000</v>
      </c>
      <c r="F82" s="5">
        <v>186044.85469799998</v>
      </c>
      <c r="G82" s="5">
        <f t="shared" si="39"/>
        <v>19162.620033894</v>
      </c>
      <c r="H82" s="5">
        <f t="shared" si="40"/>
        <v>205207.47473189398</v>
      </c>
      <c r="I82" s="2">
        <v>188326.55405041331</v>
      </c>
      <c r="J82" s="2">
        <f t="shared" si="41"/>
        <v>9604.6542565710788</v>
      </c>
      <c r="K82" s="2">
        <f t="shared" si="42"/>
        <v>197931.20830698439</v>
      </c>
      <c r="L82" s="5">
        <v>200756.67159740275</v>
      </c>
      <c r="M82" s="5">
        <f t="shared" si="43"/>
        <v>197931.20830698439</v>
      </c>
      <c r="N82" s="48">
        <f t="shared" si="44"/>
        <v>458232.55910604686</v>
      </c>
      <c r="O82" s="5">
        <f t="shared" si="45"/>
        <v>184060.85030203534</v>
      </c>
      <c r="P82" s="20">
        <f t="shared" si="46"/>
        <v>0.40167562658819905</v>
      </c>
      <c r="Q82" s="63">
        <v>724500</v>
      </c>
      <c r="R82" s="70">
        <v>700000</v>
      </c>
      <c r="S82" s="58">
        <v>714000</v>
      </c>
      <c r="T82" s="5">
        <v>195346.80065699999</v>
      </c>
      <c r="U82" s="5">
        <f t="shared" si="47"/>
        <v>20120.720467670999</v>
      </c>
      <c r="V82" s="5">
        <f t="shared" si="48"/>
        <v>215467.52112467098</v>
      </c>
      <c r="W82" s="2">
        <v>197742.41138955331</v>
      </c>
      <c r="X82" s="2">
        <f t="shared" si="49"/>
        <v>10084.862980867218</v>
      </c>
      <c r="Y82" s="2">
        <f t="shared" si="50"/>
        <v>207827.27437042052</v>
      </c>
      <c r="Z82" s="5">
        <v>210794.00376849799</v>
      </c>
      <c r="AA82" s="5">
        <f t="shared" si="51"/>
        <v>207827.27437042052</v>
      </c>
      <c r="AB82" s="48">
        <f t="shared" si="52"/>
        <v>462098.13321059826</v>
      </c>
      <c r="AC82" s="5">
        <f t="shared" si="53"/>
        <v>179796.64854401717</v>
      </c>
      <c r="AD82" s="20">
        <f t="shared" si="54"/>
        <v>0.38908758902532936</v>
      </c>
      <c r="AE82" s="65">
        <v>724500</v>
      </c>
      <c r="AF82" s="70">
        <v>700000</v>
      </c>
      <c r="AG82" s="58">
        <v>710500</v>
      </c>
      <c r="AH82" s="5">
        <v>205114.684779</v>
      </c>
      <c r="AI82" s="5">
        <f t="shared" si="67"/>
        <v>21126.812532237003</v>
      </c>
      <c r="AJ82" s="5">
        <f t="shared" si="68"/>
        <v>226241.49731123701</v>
      </c>
      <c r="AK82" s="2">
        <v>207630.01590300666</v>
      </c>
      <c r="AL82" s="2">
        <f t="shared" si="69"/>
        <v>10589.130811053339</v>
      </c>
      <c r="AM82" s="2">
        <f t="shared" si="70"/>
        <v>218219.14671405999</v>
      </c>
      <c r="AN82" s="5">
        <v>221334.21984265279</v>
      </c>
      <c r="AO82" s="5">
        <f t="shared" si="71"/>
        <v>218219.14671405999</v>
      </c>
      <c r="AP82" s="48">
        <f t="shared" si="72"/>
        <v>466799.1439779916</v>
      </c>
      <c r="AQ82" s="5">
        <f t="shared" si="73"/>
        <v>175772.60173265933</v>
      </c>
      <c r="AR82" s="20">
        <f t="shared" si="74"/>
        <v>0.37654868051974527</v>
      </c>
      <c r="AS82" s="67">
        <v>728000</v>
      </c>
      <c r="AT82" s="70">
        <v>700000</v>
      </c>
      <c r="AU82" s="58">
        <v>717500</v>
      </c>
      <c r="AV82" s="38">
        <v>227403.7730979863</v>
      </c>
      <c r="AW82" s="38">
        <f t="shared" si="55"/>
        <v>11597.592427997301</v>
      </c>
      <c r="AX82" s="38">
        <f t="shared" si="56"/>
        <v>239001.36552598359</v>
      </c>
      <c r="AY82" s="36">
        <v>252952.80452219758</v>
      </c>
      <c r="AZ82" s="5">
        <f t="shared" si="57"/>
        <v>239001.36552598359</v>
      </c>
      <c r="BA82" s="40">
        <f t="shared" si="58"/>
        <v>527490.83400963619</v>
      </c>
      <c r="BB82" s="5">
        <f t="shared" si="66"/>
        <v>203992.85946569365</v>
      </c>
      <c r="BC82" s="20">
        <f t="shared" si="59"/>
        <v>0.38672304107177552</v>
      </c>
      <c r="BD82" s="72">
        <v>728000</v>
      </c>
      <c r="BE82" s="70">
        <v>700000</v>
      </c>
      <c r="BF82" s="58">
        <v>717500</v>
      </c>
      <c r="BG82" s="38">
        <v>216575.53715797531</v>
      </c>
      <c r="BH82" s="38">
        <f t="shared" si="60"/>
        <v>11045.35239505674</v>
      </c>
      <c r="BI82" s="38">
        <f t="shared" si="61"/>
        <v>227620.88955303206</v>
      </c>
      <c r="BJ82" s="36">
        <v>240908.00591688327</v>
      </c>
      <c r="BK82" s="36">
        <f t="shared" si="62"/>
        <v>227620.88955303206</v>
      </c>
      <c r="BL82" s="40">
        <f t="shared" si="63"/>
        <v>522805.779093983</v>
      </c>
      <c r="BM82" s="5">
        <f t="shared" si="64"/>
        <v>208727.23709820845</v>
      </c>
      <c r="BN82" s="20">
        <f t="shared" si="65"/>
        <v>0.3992443187218217</v>
      </c>
    </row>
    <row r="83" spans="1:66" s="4" customFormat="1" ht="15.75" customHeight="1">
      <c r="A83" s="12">
        <v>70</v>
      </c>
      <c r="B83" s="13" t="s">
        <v>109</v>
      </c>
      <c r="C83" s="61">
        <v>517500</v>
      </c>
      <c r="D83" s="70">
        <v>500000</v>
      </c>
      <c r="E83" s="58">
        <v>515000</v>
      </c>
      <c r="F83" s="5">
        <v>169878.48217199999</v>
      </c>
      <c r="G83" s="5">
        <f t="shared" si="39"/>
        <v>17497.483663716001</v>
      </c>
      <c r="H83" s="5">
        <f t="shared" si="40"/>
        <v>187375.96583571599</v>
      </c>
      <c r="I83" s="2">
        <v>171961.80838311999</v>
      </c>
      <c r="J83" s="2">
        <f t="shared" si="41"/>
        <v>8770.0522275391195</v>
      </c>
      <c r="K83" s="2">
        <f t="shared" si="42"/>
        <v>180731.86061065912</v>
      </c>
      <c r="L83" s="5">
        <v>183311.80362183106</v>
      </c>
      <c r="M83" s="5">
        <f t="shared" si="43"/>
        <v>180731.86061065912</v>
      </c>
      <c r="N83" s="48">
        <f t="shared" si="44"/>
        <v>347319.93834470102</v>
      </c>
      <c r="O83" s="5">
        <f t="shared" si="45"/>
        <v>117795.5594305727</v>
      </c>
      <c r="P83" s="20">
        <f t="shared" si="46"/>
        <v>0.33915576511955198</v>
      </c>
      <c r="Q83" s="63">
        <v>517500</v>
      </c>
      <c r="R83" s="70">
        <v>500000</v>
      </c>
      <c r="S83" s="58">
        <v>510000</v>
      </c>
      <c r="T83" s="5">
        <v>178372.20843</v>
      </c>
      <c r="U83" s="5">
        <f t="shared" si="47"/>
        <v>18372.337468290003</v>
      </c>
      <c r="V83" s="5">
        <f t="shared" si="48"/>
        <v>196744.54589829</v>
      </c>
      <c r="W83" s="2">
        <v>180559.54167113334</v>
      </c>
      <c r="X83" s="2">
        <f t="shared" si="49"/>
        <v>9208.5366252278</v>
      </c>
      <c r="Y83" s="2">
        <f t="shared" si="50"/>
        <v>189768.07829636114</v>
      </c>
      <c r="Z83" s="5">
        <v>192477.01310005315</v>
      </c>
      <c r="AA83" s="5">
        <f t="shared" si="51"/>
        <v>189768.07829636114</v>
      </c>
      <c r="AB83" s="48">
        <f t="shared" si="52"/>
        <v>351081.60621578404</v>
      </c>
      <c r="AC83" s="5">
        <f t="shared" si="53"/>
        <v>114065.88948894951</v>
      </c>
      <c r="AD83" s="20">
        <f t="shared" si="54"/>
        <v>0.32489850641403756</v>
      </c>
      <c r="AE83" s="65" t="s">
        <v>44</v>
      </c>
      <c r="AF83" s="70" t="s">
        <v>44</v>
      </c>
      <c r="AG83" s="58" t="s">
        <v>44</v>
      </c>
      <c r="AH83" s="5" t="s">
        <v>44</v>
      </c>
      <c r="AI83" s="5" t="s">
        <v>44</v>
      </c>
      <c r="AJ83" s="5" t="s">
        <v>44</v>
      </c>
      <c r="AK83" s="5" t="s">
        <v>44</v>
      </c>
      <c r="AL83" s="5" t="s">
        <v>44</v>
      </c>
      <c r="AM83" s="5" t="s">
        <v>44</v>
      </c>
      <c r="AN83" s="5" t="s">
        <v>44</v>
      </c>
      <c r="AO83" s="5" t="s">
        <v>44</v>
      </c>
      <c r="AP83" s="5" t="s">
        <v>44</v>
      </c>
      <c r="AQ83" s="5" t="s">
        <v>44</v>
      </c>
      <c r="AR83" s="5" t="s">
        <v>44</v>
      </c>
      <c r="AS83" s="67">
        <v>520000</v>
      </c>
      <c r="AT83" s="70">
        <v>500000</v>
      </c>
      <c r="AU83" s="58">
        <v>512500</v>
      </c>
      <c r="AV83" s="38">
        <v>207643.47292180333</v>
      </c>
      <c r="AW83" s="38">
        <f t="shared" si="55"/>
        <v>10589.81711901197</v>
      </c>
      <c r="AX83" s="38">
        <f t="shared" si="56"/>
        <v>218233.29004081531</v>
      </c>
      <c r="AY83" s="36">
        <v>230972.41572006379</v>
      </c>
      <c r="AZ83" s="5">
        <f t="shared" si="57"/>
        <v>218233.29004081531</v>
      </c>
      <c r="BA83" s="40">
        <f t="shared" si="58"/>
        <v>396341.14115217578</v>
      </c>
      <c r="BB83" s="5">
        <f t="shared" si="66"/>
        <v>125941.26930340692</v>
      </c>
      <c r="BC83" s="20">
        <f t="shared" si="59"/>
        <v>0.31775976861067667</v>
      </c>
      <c r="BD83" s="72">
        <v>520000</v>
      </c>
      <c r="BE83" s="70">
        <v>500000</v>
      </c>
      <c r="BF83" s="58">
        <v>512500</v>
      </c>
      <c r="BG83" s="38">
        <v>197756.079640588</v>
      </c>
      <c r="BH83" s="38">
        <f t="shared" si="60"/>
        <v>10085.560061669987</v>
      </c>
      <c r="BI83" s="38">
        <f t="shared" si="61"/>
        <v>207841.63970225799</v>
      </c>
      <c r="BJ83" s="36">
        <v>219974.16434619727</v>
      </c>
      <c r="BK83" s="36">
        <f t="shared" si="62"/>
        <v>207841.63970225799</v>
      </c>
      <c r="BL83" s="40">
        <f t="shared" si="63"/>
        <v>392063.16080969106</v>
      </c>
      <c r="BM83" s="5">
        <f t="shared" si="64"/>
        <v>130264.28681556675</v>
      </c>
      <c r="BN83" s="20">
        <f t="shared" si="65"/>
        <v>0.33225331996646718</v>
      </c>
    </row>
    <row r="84" spans="1:66" s="4" customFormat="1" ht="15.75" customHeight="1">
      <c r="A84" s="12">
        <v>71</v>
      </c>
      <c r="B84" s="13" t="s">
        <v>110</v>
      </c>
      <c r="C84" s="61">
        <v>724500</v>
      </c>
      <c r="D84" s="70">
        <v>700000</v>
      </c>
      <c r="E84" s="58">
        <v>721000</v>
      </c>
      <c r="F84" s="5">
        <v>233902.93633199998</v>
      </c>
      <c r="G84" s="5">
        <f t="shared" si="39"/>
        <v>24092.002442196001</v>
      </c>
      <c r="H84" s="5">
        <f t="shared" si="40"/>
        <v>257994.93877419599</v>
      </c>
      <c r="I84" s="2">
        <v>236771.3261500533</v>
      </c>
      <c r="J84" s="2">
        <f t="shared" si="41"/>
        <v>12075.337633652718</v>
      </c>
      <c r="K84" s="2">
        <f t="shared" si="42"/>
        <v>248846.66378370603</v>
      </c>
      <c r="L84" s="5">
        <v>252398.9439899353</v>
      </c>
      <c r="M84" s="5">
        <f t="shared" si="43"/>
        <v>248846.66378370603</v>
      </c>
      <c r="N84" s="48">
        <f t="shared" si="44"/>
        <v>484123.42442463961</v>
      </c>
      <c r="O84" s="5">
        <f t="shared" si="45"/>
        <v>166365.79290480827</v>
      </c>
      <c r="P84" s="20">
        <f t="shared" si="46"/>
        <v>0.34364334488158066</v>
      </c>
      <c r="Q84" s="63">
        <v>724500</v>
      </c>
      <c r="R84" s="70">
        <v>700000</v>
      </c>
      <c r="S84" s="58">
        <v>714000</v>
      </c>
      <c r="T84" s="5">
        <v>245598.87455099996</v>
      </c>
      <c r="U84" s="5">
        <f t="shared" si="47"/>
        <v>25296.684078752998</v>
      </c>
      <c r="V84" s="5">
        <f t="shared" si="48"/>
        <v>270895.55862975295</v>
      </c>
      <c r="W84" s="2">
        <v>248610.86364879334</v>
      </c>
      <c r="X84" s="2">
        <f t="shared" si="49"/>
        <v>12679.154046088459</v>
      </c>
      <c r="Y84" s="2">
        <f t="shared" si="50"/>
        <v>261290.0176948818</v>
      </c>
      <c r="Z84" s="5">
        <v>265019.92648220464</v>
      </c>
      <c r="AA84" s="5">
        <f t="shared" si="51"/>
        <v>261290.0176948818</v>
      </c>
      <c r="AB84" s="48">
        <f t="shared" si="52"/>
        <v>489284.25046780659</v>
      </c>
      <c r="AC84" s="5">
        <f t="shared" si="53"/>
        <v>161216.26806515947</v>
      </c>
      <c r="AD84" s="20">
        <f t="shared" si="54"/>
        <v>0.3294940883770936</v>
      </c>
      <c r="AE84" s="65" t="s">
        <v>44</v>
      </c>
      <c r="AF84" s="70" t="s">
        <v>44</v>
      </c>
      <c r="AG84" s="58" t="s">
        <v>44</v>
      </c>
      <c r="AH84" s="5" t="s">
        <v>44</v>
      </c>
      <c r="AI84" s="5" t="s">
        <v>44</v>
      </c>
      <c r="AJ84" s="5" t="s">
        <v>44</v>
      </c>
      <c r="AK84" s="5" t="s">
        <v>44</v>
      </c>
      <c r="AL84" s="5" t="s">
        <v>44</v>
      </c>
      <c r="AM84" s="5" t="s">
        <v>44</v>
      </c>
      <c r="AN84" s="5" t="s">
        <v>44</v>
      </c>
      <c r="AO84" s="5" t="s">
        <v>44</v>
      </c>
      <c r="AP84" s="5" t="s">
        <v>44</v>
      </c>
      <c r="AQ84" s="5" t="s">
        <v>44</v>
      </c>
      <c r="AR84" s="5" t="s">
        <v>44</v>
      </c>
      <c r="AS84" s="67">
        <v>728000</v>
      </c>
      <c r="AT84" s="70">
        <v>700000</v>
      </c>
      <c r="AU84" s="58">
        <v>717500</v>
      </c>
      <c r="AV84" s="38">
        <v>285902.49319611234</v>
      </c>
      <c r="AW84" s="38">
        <f t="shared" si="55"/>
        <v>14581.027153001729</v>
      </c>
      <c r="AX84" s="38">
        <f t="shared" si="56"/>
        <v>300483.52034911409</v>
      </c>
      <c r="AY84" s="36">
        <v>318023.91177864553</v>
      </c>
      <c r="AZ84" s="5">
        <f t="shared" si="57"/>
        <v>300483.52034911409</v>
      </c>
      <c r="BA84" s="40">
        <f t="shared" si="58"/>
        <v>552801.48642555194</v>
      </c>
      <c r="BB84" s="5">
        <f t="shared" si="66"/>
        <v>178415.74482784644</v>
      </c>
      <c r="BC84" s="42">
        <f t="shared" si="59"/>
        <v>0.32274830876720956</v>
      </c>
      <c r="BD84" s="72">
        <v>728000</v>
      </c>
      <c r="BE84" s="70">
        <v>700000</v>
      </c>
      <c r="BF84" s="58">
        <v>717500</v>
      </c>
      <c r="BG84" s="38">
        <v>272287.02507256134</v>
      </c>
      <c r="BH84" s="38">
        <f t="shared" si="60"/>
        <v>13886.638278700628</v>
      </c>
      <c r="BI84" s="38">
        <f t="shared" si="61"/>
        <v>286173.66335126199</v>
      </c>
      <c r="BJ84" s="36">
        <v>302878.73278792237</v>
      </c>
      <c r="BK84" s="36">
        <f t="shared" si="62"/>
        <v>286173.66335126199</v>
      </c>
      <c r="BL84" s="40">
        <f t="shared" si="63"/>
        <v>546910.47922783694</v>
      </c>
      <c r="BM84" s="5">
        <f t="shared" si="64"/>
        <v>184368.77061131442</v>
      </c>
      <c r="BN84" s="20">
        <f t="shared" si="65"/>
        <v>0.33710959583663125</v>
      </c>
    </row>
    <row r="85" spans="1:66" s="4" customFormat="1" ht="15.75" customHeight="1">
      <c r="A85" s="12">
        <v>72</v>
      </c>
      <c r="B85" s="13" t="s">
        <v>111</v>
      </c>
      <c r="C85" s="61">
        <v>310500</v>
      </c>
      <c r="D85" s="70">
        <v>300000</v>
      </c>
      <c r="E85" s="58">
        <v>309000</v>
      </c>
      <c r="F85" s="5">
        <v>83398.974164999992</v>
      </c>
      <c r="G85" s="5">
        <f t="shared" si="39"/>
        <v>8590.0943389950007</v>
      </c>
      <c r="H85" s="5">
        <f t="shared" si="40"/>
        <v>91989.068503994989</v>
      </c>
      <c r="I85" s="2">
        <v>84421.881579233319</v>
      </c>
      <c r="J85" s="2">
        <f t="shared" si="41"/>
        <v>4305.515960540899</v>
      </c>
      <c r="K85" s="2">
        <f t="shared" si="42"/>
        <v>88727.397539774218</v>
      </c>
      <c r="L85" s="5">
        <v>89993.979029107461</v>
      </c>
      <c r="M85" s="5">
        <f t="shared" si="43"/>
        <v>88727.397539774218</v>
      </c>
      <c r="N85" s="48">
        <f t="shared" si="44"/>
        <v>198368.40751214614</v>
      </c>
      <c r="O85" s="5">
        <f t="shared" si="45"/>
        <v>77527.901647606035</v>
      </c>
      <c r="P85" s="20">
        <f t="shared" si="46"/>
        <v>0.39082786729968072</v>
      </c>
      <c r="Q85" s="63">
        <v>310500</v>
      </c>
      <c r="R85" s="70">
        <v>300000</v>
      </c>
      <c r="S85" s="58">
        <v>306000</v>
      </c>
      <c r="T85" s="5">
        <v>87568.675560000003</v>
      </c>
      <c r="U85" s="5">
        <f t="shared" si="47"/>
        <v>9019.573582680001</v>
      </c>
      <c r="V85" s="5">
        <f t="shared" si="48"/>
        <v>96588.249142679997</v>
      </c>
      <c r="W85" s="2">
        <v>88642.717077599998</v>
      </c>
      <c r="X85" s="2">
        <f t="shared" si="49"/>
        <v>4520.7785709575992</v>
      </c>
      <c r="Y85" s="2">
        <f t="shared" si="50"/>
        <v>93163.495648557597</v>
      </c>
      <c r="Z85" s="5">
        <v>94493.402332872836</v>
      </c>
      <c r="AA85" s="5">
        <f t="shared" si="51"/>
        <v>93163.495648557597</v>
      </c>
      <c r="AB85" s="48">
        <f t="shared" si="52"/>
        <v>200124.19118735174</v>
      </c>
      <c r="AC85" s="5">
        <f t="shared" si="53"/>
        <v>75632.633135911063</v>
      </c>
      <c r="AD85" s="20">
        <f t="shared" si="54"/>
        <v>0.37792848874080148</v>
      </c>
      <c r="AE85" s="65">
        <v>310500</v>
      </c>
      <c r="AF85" s="70">
        <v>300000</v>
      </c>
      <c r="AG85" s="58">
        <v>304500</v>
      </c>
      <c r="AH85" s="5">
        <v>91948.098590999987</v>
      </c>
      <c r="AI85" s="5">
        <f t="shared" si="67"/>
        <v>9470.6541548730002</v>
      </c>
      <c r="AJ85" s="5">
        <f t="shared" si="68"/>
        <v>101418.75274587299</v>
      </c>
      <c r="AK85" s="2">
        <v>93075.838253859998</v>
      </c>
      <c r="AL85" s="2">
        <f t="shared" si="69"/>
        <v>4746.8677509468598</v>
      </c>
      <c r="AM85" s="2">
        <f t="shared" si="70"/>
        <v>97822.706004806852</v>
      </c>
      <c r="AN85" s="5">
        <v>99219.122806129511</v>
      </c>
      <c r="AO85" s="5">
        <f t="shared" si="71"/>
        <v>97822.706004806852</v>
      </c>
      <c r="AP85" s="48">
        <f t="shared" si="72"/>
        <v>202243.43025946824</v>
      </c>
      <c r="AQ85" s="5">
        <f t="shared" si="73"/>
        <v>73836.602216881714</v>
      </c>
      <c r="AR85" s="20">
        <f t="shared" si="74"/>
        <v>0.36508776637220319</v>
      </c>
      <c r="AS85" s="67">
        <v>312000</v>
      </c>
      <c r="AT85" s="70">
        <v>300000</v>
      </c>
      <c r="AU85" s="58">
        <v>307500</v>
      </c>
      <c r="AV85" s="38">
        <v>2500</v>
      </c>
      <c r="AW85" s="38">
        <f t="shared" si="55"/>
        <v>127.49999999999999</v>
      </c>
      <c r="AX85" s="38">
        <f t="shared" si="56"/>
        <v>2627.5</v>
      </c>
      <c r="AY85" s="36">
        <v>292817.69906249997</v>
      </c>
      <c r="AZ85" s="5">
        <f t="shared" si="57"/>
        <v>2627.5</v>
      </c>
      <c r="BA85" s="40">
        <f t="shared" si="58"/>
        <v>242989.03981249998</v>
      </c>
      <c r="BB85" s="5">
        <f t="shared" si="66"/>
        <v>169961.27473785906</v>
      </c>
      <c r="BC85" s="20">
        <f t="shared" si="59"/>
        <v>0.69946066237805604</v>
      </c>
      <c r="BD85" s="72">
        <v>312000</v>
      </c>
      <c r="BE85" s="70">
        <v>300000</v>
      </c>
      <c r="BF85" s="58">
        <v>307500</v>
      </c>
      <c r="BG85" s="38">
        <v>2500</v>
      </c>
      <c r="BH85" s="38">
        <f t="shared" si="60"/>
        <v>127.49999999999999</v>
      </c>
      <c r="BI85" s="38">
        <f t="shared" si="61"/>
        <v>2627.5</v>
      </c>
      <c r="BJ85" s="36">
        <v>234520.66</v>
      </c>
      <c r="BK85" s="36">
        <f t="shared" si="62"/>
        <v>2627.5</v>
      </c>
      <c r="BL85" s="40">
        <f t="shared" si="63"/>
        <v>231329.63200000004</v>
      </c>
      <c r="BM85" s="5">
        <f t="shared" si="64"/>
        <v>161716.82840902093</v>
      </c>
      <c r="BN85" s="20">
        <f t="shared" si="65"/>
        <v>0.69907528495537008</v>
      </c>
    </row>
    <row r="86" spans="1:66" s="4" customFormat="1" ht="15.75" customHeight="1">
      <c r="A86" s="12">
        <v>73</v>
      </c>
      <c r="B86" s="13" t="s">
        <v>112</v>
      </c>
      <c r="C86" s="61">
        <v>207000</v>
      </c>
      <c r="D86" s="70">
        <v>200000</v>
      </c>
      <c r="E86" s="58">
        <v>206000</v>
      </c>
      <c r="F86" s="5">
        <v>41570.389565999998</v>
      </c>
      <c r="G86" s="5">
        <f t="shared" si="39"/>
        <v>4281.7501252980001</v>
      </c>
      <c r="H86" s="5">
        <f t="shared" si="40"/>
        <v>45852.139691297998</v>
      </c>
      <c r="I86" s="2">
        <v>42080.077719026667</v>
      </c>
      <c r="J86" s="2">
        <f t="shared" si="41"/>
        <v>2146.0839636703599</v>
      </c>
      <c r="K86" s="2">
        <f t="shared" si="42"/>
        <v>44226.161682697028</v>
      </c>
      <c r="L86" s="5">
        <v>44857.489088715585</v>
      </c>
      <c r="M86" s="5">
        <f t="shared" si="43"/>
        <v>44226.161682697028</v>
      </c>
      <c r="N86" s="48">
        <f t="shared" si="44"/>
        <v>124655.96507711844</v>
      </c>
      <c r="O86" s="5">
        <f t="shared" si="45"/>
        <v>56872.45938969616</v>
      </c>
      <c r="P86" s="20">
        <f t="shared" si="46"/>
        <v>0.45623536229904443</v>
      </c>
      <c r="Q86" s="63">
        <v>207000</v>
      </c>
      <c r="R86" s="70">
        <v>200000</v>
      </c>
      <c r="S86" s="58">
        <v>204000</v>
      </c>
      <c r="T86" s="5">
        <v>43649.799371999994</v>
      </c>
      <c r="U86" s="5">
        <f t="shared" si="47"/>
        <v>4495.9293353160001</v>
      </c>
      <c r="V86" s="5">
        <f t="shared" si="48"/>
        <v>48145.728707315997</v>
      </c>
      <c r="W86" s="2">
        <v>44185.166028453328</v>
      </c>
      <c r="X86" s="2">
        <f t="shared" si="49"/>
        <v>2253.4434674511194</v>
      </c>
      <c r="Y86" s="2">
        <f t="shared" si="50"/>
        <v>46438.609495904449</v>
      </c>
      <c r="Z86" s="5">
        <v>47101.51954182933</v>
      </c>
      <c r="AA86" s="5">
        <f t="shared" si="51"/>
        <v>46438.609495904449</v>
      </c>
      <c r="AB86" s="48">
        <f t="shared" si="52"/>
        <v>125447.64295750829</v>
      </c>
      <c r="AC86" s="5">
        <f t="shared" si="53"/>
        <v>55867.823335694884</v>
      </c>
      <c r="AD86" s="20">
        <f t="shared" si="54"/>
        <v>0.44534773247687459</v>
      </c>
      <c r="AE86" s="65">
        <v>207000</v>
      </c>
      <c r="AF86" s="70">
        <v>200000</v>
      </c>
      <c r="AG86" s="58">
        <v>203000</v>
      </c>
      <c r="AH86" s="5">
        <v>45832.091489999999</v>
      </c>
      <c r="AI86" s="5">
        <f t="shared" si="67"/>
        <v>4720.7054234699999</v>
      </c>
      <c r="AJ86" s="5">
        <f t="shared" si="68"/>
        <v>50552.796913469996</v>
      </c>
      <c r="AK86" s="2">
        <v>46394.295865399996</v>
      </c>
      <c r="AL86" s="2">
        <f t="shared" si="69"/>
        <v>2366.1090891353997</v>
      </c>
      <c r="AM86" s="2">
        <f t="shared" si="70"/>
        <v>48760.404954535392</v>
      </c>
      <c r="AN86" s="5">
        <v>49456.458575404002</v>
      </c>
      <c r="AO86" s="5">
        <f t="shared" si="71"/>
        <v>48760.404954535392</v>
      </c>
      <c r="AP86" s="48">
        <f t="shared" si="72"/>
        <v>126461.61007390155</v>
      </c>
      <c r="AQ86" s="5">
        <f t="shared" si="73"/>
        <v>54943.049046270666</v>
      </c>
      <c r="AR86" s="20">
        <f t="shared" si="74"/>
        <v>0.43446425373014846</v>
      </c>
      <c r="AS86" s="67">
        <v>208000</v>
      </c>
      <c r="AT86" s="70">
        <v>200000</v>
      </c>
      <c r="AU86" s="58">
        <v>205000</v>
      </c>
      <c r="AV86" s="38">
        <v>50812.940932721329</v>
      </c>
      <c r="AW86" s="38">
        <f t="shared" si="55"/>
        <v>2591.4599875687877</v>
      </c>
      <c r="AX86" s="38">
        <f t="shared" si="56"/>
        <v>53404.400920290114</v>
      </c>
      <c r="AY86" s="36">
        <v>56521.823450195196</v>
      </c>
      <c r="AZ86" s="5">
        <f t="shared" si="57"/>
        <v>53404.400920290114</v>
      </c>
      <c r="BA86" s="40">
        <f t="shared" si="58"/>
        <v>144585.24487409706</v>
      </c>
      <c r="BB86" s="5">
        <f t="shared" si="66"/>
        <v>64474.593074049277</v>
      </c>
      <c r="BC86" s="44">
        <f t="shared" si="59"/>
        <v>0.44592788932365063</v>
      </c>
      <c r="BD86" s="72">
        <v>208000</v>
      </c>
      <c r="BE86" s="70">
        <v>200000</v>
      </c>
      <c r="BF86" s="58">
        <v>205000</v>
      </c>
      <c r="BG86" s="38">
        <v>50812.940932721329</v>
      </c>
      <c r="BH86" s="38">
        <f t="shared" si="60"/>
        <v>2591.4599875687877</v>
      </c>
      <c r="BI86" s="38">
        <f t="shared" si="61"/>
        <v>53404.400920290114</v>
      </c>
      <c r="BJ86" s="36">
        <v>55119.304416999112</v>
      </c>
      <c r="BK86" s="36">
        <f t="shared" si="62"/>
        <v>53404.400920290114</v>
      </c>
      <c r="BL86" s="40">
        <f t="shared" si="63"/>
        <v>144304.74106745786</v>
      </c>
      <c r="BM86" s="5">
        <f t="shared" si="64"/>
        <v>64276.246930226058</v>
      </c>
      <c r="BN86" s="20">
        <f t="shared" si="65"/>
        <v>0.44542020209979771</v>
      </c>
    </row>
    <row r="87" spans="1:66" s="4" customFormat="1" ht="15.75" customHeight="1">
      <c r="A87" s="12">
        <v>74</v>
      </c>
      <c r="B87" s="13" t="s">
        <v>113</v>
      </c>
      <c r="C87" s="61">
        <v>517500</v>
      </c>
      <c r="D87" s="70">
        <v>500000</v>
      </c>
      <c r="E87" s="58">
        <v>515000</v>
      </c>
      <c r="F87" s="5">
        <v>58507.390179000002</v>
      </c>
      <c r="G87" s="5">
        <f t="shared" si="39"/>
        <v>6026.2611884370008</v>
      </c>
      <c r="H87" s="5">
        <f t="shared" si="40"/>
        <v>64533.651367437</v>
      </c>
      <c r="I87" s="2">
        <v>59224.819187006666</v>
      </c>
      <c r="J87" s="2">
        <f t="shared" si="41"/>
        <v>3020.4657785373397</v>
      </c>
      <c r="K87" s="2">
        <f t="shared" si="42"/>
        <v>62245.284965544008</v>
      </c>
      <c r="L87" s="5">
        <v>63133.834927806667</v>
      </c>
      <c r="M87" s="5">
        <f t="shared" si="43"/>
        <v>62245.284965544008</v>
      </c>
      <c r="N87" s="48">
        <f t="shared" si="44"/>
        <v>287068.79521013127</v>
      </c>
      <c r="O87" s="5">
        <f t="shared" si="45"/>
        <v>158974.22866411088</v>
      </c>
      <c r="P87" s="20">
        <f t="shared" si="46"/>
        <v>0.55378442839021724</v>
      </c>
      <c r="Q87" s="63">
        <v>517500</v>
      </c>
      <c r="R87" s="70">
        <v>500000</v>
      </c>
      <c r="S87" s="58">
        <v>510000</v>
      </c>
      <c r="T87" s="5">
        <v>61432.611299999997</v>
      </c>
      <c r="U87" s="5">
        <f t="shared" si="47"/>
        <v>6327.5589639</v>
      </c>
      <c r="V87" s="5">
        <f t="shared" si="48"/>
        <v>67760.1702639</v>
      </c>
      <c r="W87" s="2">
        <v>62185.833131333333</v>
      </c>
      <c r="X87" s="2">
        <f t="shared" si="49"/>
        <v>3171.4774896979998</v>
      </c>
      <c r="Y87" s="2">
        <f t="shared" si="50"/>
        <v>65357.310621031334</v>
      </c>
      <c r="Z87" s="5">
        <v>66290.284675500719</v>
      </c>
      <c r="AA87" s="5">
        <f t="shared" si="51"/>
        <v>65357.310621031334</v>
      </c>
      <c r="AB87" s="48">
        <f t="shared" si="52"/>
        <v>287817.96092673868</v>
      </c>
      <c r="AC87" s="5">
        <f t="shared" si="53"/>
        <v>157303.43437833487</v>
      </c>
      <c r="AD87" s="20">
        <f t="shared" si="54"/>
        <v>0.54653793624218938</v>
      </c>
      <c r="AE87" s="65">
        <v>517500</v>
      </c>
      <c r="AF87" s="70">
        <v>500000</v>
      </c>
      <c r="AG87" s="58">
        <v>507500</v>
      </c>
      <c r="AH87" s="5">
        <v>64504.241865000004</v>
      </c>
      <c r="AI87" s="5">
        <f t="shared" si="67"/>
        <v>6643.9369120950005</v>
      </c>
      <c r="AJ87" s="5">
        <f t="shared" si="68"/>
        <v>71148.178777095003</v>
      </c>
      <c r="AK87" s="2">
        <v>65295.157454566652</v>
      </c>
      <c r="AL87" s="2">
        <f t="shared" si="69"/>
        <v>3330.053030182899</v>
      </c>
      <c r="AM87" s="2">
        <f t="shared" si="70"/>
        <v>68625.21048474955</v>
      </c>
      <c r="AN87" s="5">
        <v>69604.833732040424</v>
      </c>
      <c r="AO87" s="5">
        <f t="shared" si="71"/>
        <v>68625.21048474955</v>
      </c>
      <c r="AP87" s="48">
        <f t="shared" si="72"/>
        <v>289063.03716564749</v>
      </c>
      <c r="AQ87" s="5">
        <f t="shared" si="73"/>
        <v>155873.08207608777</v>
      </c>
      <c r="AR87" s="20">
        <f t="shared" si="74"/>
        <v>0.53923560620019617</v>
      </c>
      <c r="AS87" s="67">
        <v>520000</v>
      </c>
      <c r="AT87" s="70">
        <v>500000</v>
      </c>
      <c r="AU87" s="58">
        <v>512500</v>
      </c>
      <c r="AV87" s="38">
        <v>2300</v>
      </c>
      <c r="AW87" s="38">
        <f t="shared" si="55"/>
        <v>117.3</v>
      </c>
      <c r="AX87" s="38">
        <f t="shared" si="56"/>
        <v>2417.3000000000002</v>
      </c>
      <c r="AY87" s="36">
        <v>167788.87220000001</v>
      </c>
      <c r="AZ87" s="5">
        <f t="shared" si="57"/>
        <v>2417.3000000000002</v>
      </c>
      <c r="BA87" s="40">
        <f t="shared" si="58"/>
        <v>340541.23443999997</v>
      </c>
      <c r="BB87" s="5">
        <f t="shared" si="66"/>
        <v>239089.72692399961</v>
      </c>
      <c r="BC87" s="20">
        <f t="shared" si="59"/>
        <v>0.70208745004747697</v>
      </c>
      <c r="BD87" s="72">
        <v>520000</v>
      </c>
      <c r="BE87" s="70">
        <v>500000</v>
      </c>
      <c r="BF87" s="58">
        <v>512500</v>
      </c>
      <c r="BG87" s="38">
        <v>2300</v>
      </c>
      <c r="BH87" s="38">
        <f t="shared" si="60"/>
        <v>117.3</v>
      </c>
      <c r="BI87" s="38">
        <f t="shared" si="61"/>
        <v>2417.3000000000002</v>
      </c>
      <c r="BJ87" s="36">
        <v>134476.27845000001</v>
      </c>
      <c r="BK87" s="36">
        <f t="shared" si="62"/>
        <v>2417.3000000000002</v>
      </c>
      <c r="BL87" s="40">
        <f t="shared" si="63"/>
        <v>333878.71568999998</v>
      </c>
      <c r="BM87" s="5">
        <f t="shared" si="64"/>
        <v>234378.61473609207</v>
      </c>
      <c r="BN87" s="20">
        <f t="shared" si="65"/>
        <v>0.70198728976095659</v>
      </c>
    </row>
    <row r="88" spans="1:66" s="4" customFormat="1" ht="15.75" customHeight="1">
      <c r="A88" s="15" t="s">
        <v>114</v>
      </c>
      <c r="B88" s="16"/>
      <c r="C88" s="61" t="s">
        <v>34</v>
      </c>
      <c r="D88" s="70" t="s">
        <v>34</v>
      </c>
      <c r="E88" s="58" t="s">
        <v>34</v>
      </c>
      <c r="F88" s="5" t="s">
        <v>34</v>
      </c>
      <c r="G88" s="5" t="s">
        <v>34</v>
      </c>
      <c r="H88" s="5" t="s">
        <v>34</v>
      </c>
      <c r="I88" s="5" t="s">
        <v>34</v>
      </c>
      <c r="J88" s="5" t="s">
        <v>34</v>
      </c>
      <c r="K88" s="5" t="s">
        <v>34</v>
      </c>
      <c r="L88" s="5" t="s">
        <v>34</v>
      </c>
      <c r="M88" s="5">
        <f t="shared" si="43"/>
        <v>0</v>
      </c>
      <c r="N88" s="48"/>
      <c r="O88" s="5" t="s">
        <v>34</v>
      </c>
      <c r="P88" s="5" t="s">
        <v>34</v>
      </c>
      <c r="Q88" s="63" t="s">
        <v>34</v>
      </c>
      <c r="R88" s="70" t="s">
        <v>34</v>
      </c>
      <c r="S88" s="58" t="s">
        <v>34</v>
      </c>
      <c r="T88" s="5" t="s">
        <v>34</v>
      </c>
      <c r="U88" s="5" t="s">
        <v>34</v>
      </c>
      <c r="V88" s="5" t="s">
        <v>34</v>
      </c>
      <c r="W88" s="5" t="s">
        <v>34</v>
      </c>
      <c r="X88" s="5" t="s">
        <v>34</v>
      </c>
      <c r="Y88" s="5" t="s">
        <v>34</v>
      </c>
      <c r="Z88" s="5" t="s">
        <v>34</v>
      </c>
      <c r="AA88" s="5">
        <f t="shared" si="51"/>
        <v>0</v>
      </c>
      <c r="AB88" s="48"/>
      <c r="AC88" s="5" t="s">
        <v>34</v>
      </c>
      <c r="AD88" s="5" t="s">
        <v>34</v>
      </c>
      <c r="AE88" s="65" t="s">
        <v>34</v>
      </c>
      <c r="AF88" s="70" t="s">
        <v>34</v>
      </c>
      <c r="AG88" s="58" t="s">
        <v>34</v>
      </c>
      <c r="AH88" s="5" t="s">
        <v>34</v>
      </c>
      <c r="AI88" s="5" t="s">
        <v>34</v>
      </c>
      <c r="AJ88" s="5" t="s">
        <v>34</v>
      </c>
      <c r="AK88" s="5" t="s">
        <v>34</v>
      </c>
      <c r="AL88" s="5" t="s">
        <v>34</v>
      </c>
      <c r="AM88" s="5" t="s">
        <v>34</v>
      </c>
      <c r="AN88" s="5" t="s">
        <v>34</v>
      </c>
      <c r="AO88" s="5">
        <f t="shared" si="71"/>
        <v>0</v>
      </c>
      <c r="AP88" s="48"/>
      <c r="AQ88" s="5" t="s">
        <v>34</v>
      </c>
      <c r="AR88" s="5" t="s">
        <v>34</v>
      </c>
      <c r="AS88" s="67" t="s">
        <v>34</v>
      </c>
      <c r="AT88" s="70" t="s">
        <v>34</v>
      </c>
      <c r="AU88" s="58" t="s">
        <v>34</v>
      </c>
      <c r="AV88" s="36" t="s">
        <v>34</v>
      </c>
      <c r="AW88" s="36" t="s">
        <v>34</v>
      </c>
      <c r="AX88" s="36" t="s">
        <v>34</v>
      </c>
      <c r="AY88" s="36" t="s">
        <v>34</v>
      </c>
      <c r="AZ88" s="5">
        <f t="shared" si="57"/>
        <v>0</v>
      </c>
      <c r="BA88" s="40"/>
      <c r="BB88" s="36" t="s">
        <v>34</v>
      </c>
      <c r="BC88" s="36" t="s">
        <v>34</v>
      </c>
      <c r="BD88" s="72" t="s">
        <v>34</v>
      </c>
      <c r="BE88" s="70" t="s">
        <v>34</v>
      </c>
      <c r="BF88" s="58" t="s">
        <v>34</v>
      </c>
      <c r="BG88" s="36" t="s">
        <v>34</v>
      </c>
      <c r="BH88" s="36" t="s">
        <v>34</v>
      </c>
      <c r="BI88" s="36" t="s">
        <v>34</v>
      </c>
      <c r="BJ88" s="36" t="s">
        <v>34</v>
      </c>
      <c r="BK88" s="36">
        <f t="shared" si="62"/>
        <v>0</v>
      </c>
      <c r="BL88" s="40"/>
      <c r="BM88" s="36" t="s">
        <v>34</v>
      </c>
      <c r="BN88" s="36" t="s">
        <v>34</v>
      </c>
    </row>
    <row r="89" spans="1:66" s="4" customFormat="1" ht="15.75" customHeight="1">
      <c r="A89" s="12">
        <v>75</v>
      </c>
      <c r="B89" s="13" t="s">
        <v>115</v>
      </c>
      <c r="C89" s="61">
        <v>124200</v>
      </c>
      <c r="D89" s="70">
        <v>120000</v>
      </c>
      <c r="E89" s="58">
        <v>123600</v>
      </c>
      <c r="F89" s="5">
        <v>41056.96725899999</v>
      </c>
      <c r="G89" s="5">
        <f t="shared" si="39"/>
        <v>4228.8676276769993</v>
      </c>
      <c r="H89" s="5">
        <f t="shared" si="40"/>
        <v>45285.834886676988</v>
      </c>
      <c r="I89" s="2">
        <v>41560.512403806664</v>
      </c>
      <c r="J89" s="2">
        <f t="shared" si="41"/>
        <v>2119.5861325941396</v>
      </c>
      <c r="K89" s="2">
        <f t="shared" si="42"/>
        <v>43680.098536400801</v>
      </c>
      <c r="L89" s="5">
        <v>44303.630903995116</v>
      </c>
      <c r="M89" s="5">
        <f t="shared" si="43"/>
        <v>43680.098536400801</v>
      </c>
      <c r="N89" s="48">
        <f t="shared" si="44"/>
        <v>83511.594054512156</v>
      </c>
      <c r="O89" s="5">
        <f t="shared" si="45"/>
        <v>28165.12058565814</v>
      </c>
      <c r="P89" s="20">
        <f t="shared" si="46"/>
        <v>0.33726000448839916</v>
      </c>
      <c r="Q89" s="63">
        <v>124200</v>
      </c>
      <c r="R89" s="70">
        <v>120000</v>
      </c>
      <c r="S89" s="58">
        <v>122400</v>
      </c>
      <c r="T89" s="5">
        <v>43110.656487</v>
      </c>
      <c r="U89" s="5">
        <f t="shared" si="47"/>
        <v>4440.3976181610005</v>
      </c>
      <c r="V89" s="5">
        <f t="shared" si="48"/>
        <v>47551.054105160998</v>
      </c>
      <c r="W89" s="2">
        <v>43639.426998019997</v>
      </c>
      <c r="X89" s="2">
        <f t="shared" si="49"/>
        <v>2225.6107768990196</v>
      </c>
      <c r="Y89" s="2">
        <f t="shared" si="50"/>
        <v>45865.037774919016</v>
      </c>
      <c r="Z89" s="5">
        <v>46519.760098170314</v>
      </c>
      <c r="AA89" s="5">
        <f t="shared" si="51"/>
        <v>45865.037774919016</v>
      </c>
      <c r="AB89" s="48">
        <f t="shared" si="52"/>
        <v>84422.641996375052</v>
      </c>
      <c r="AC89" s="5">
        <f t="shared" si="53"/>
        <v>27264.343411298636</v>
      </c>
      <c r="AD89" s="20">
        <f t="shared" si="54"/>
        <v>0.32295060621852267</v>
      </c>
      <c r="AE89" s="65">
        <v>124200</v>
      </c>
      <c r="AF89" s="70">
        <v>120000</v>
      </c>
      <c r="AG89" s="58">
        <v>121800</v>
      </c>
      <c r="AH89" s="5">
        <v>45265.249521000005</v>
      </c>
      <c r="AI89" s="5">
        <f t="shared" si="67"/>
        <v>4662.3207006630009</v>
      </c>
      <c r="AJ89" s="5">
        <f t="shared" si="68"/>
        <v>49927.570221663009</v>
      </c>
      <c r="AK89" s="2">
        <v>45820.445141659999</v>
      </c>
      <c r="AL89" s="2">
        <f t="shared" si="69"/>
        <v>2336.8427022246597</v>
      </c>
      <c r="AM89" s="2">
        <f t="shared" si="70"/>
        <v>48157.28784388466</v>
      </c>
      <c r="AN89" s="5">
        <v>48844.73198234498</v>
      </c>
      <c r="AO89" s="5">
        <f t="shared" si="71"/>
        <v>48157.28784388466</v>
      </c>
      <c r="AP89" s="48">
        <f t="shared" si="72"/>
        <v>85488.265007982103</v>
      </c>
      <c r="AQ89" s="5">
        <f t="shared" si="73"/>
        <v>26396.987101053441</v>
      </c>
      <c r="AR89" s="20">
        <f t="shared" si="74"/>
        <v>0.30877907159057133</v>
      </c>
      <c r="AS89" s="67">
        <v>124800</v>
      </c>
      <c r="AT89" s="70">
        <v>120000</v>
      </c>
      <c r="AU89" s="58">
        <v>123000</v>
      </c>
      <c r="AV89" s="38">
        <v>52897</v>
      </c>
      <c r="AW89" s="38">
        <f t="shared" si="55"/>
        <v>2697.7469999999998</v>
      </c>
      <c r="AX89" s="38">
        <f t="shared" si="56"/>
        <v>55594.747000000003</v>
      </c>
      <c r="AY89" s="36">
        <v>94819.367845500004</v>
      </c>
      <c r="AZ89" s="5">
        <f t="shared" si="57"/>
        <v>55594.747000000003</v>
      </c>
      <c r="BA89" s="40">
        <f t="shared" si="58"/>
        <v>103642.8229691</v>
      </c>
      <c r="BB89" s="5">
        <f t="shared" ref="BB89:BB94" si="75">STDEVA(AZ89,BA89)</f>
        <v>33975.120340717011</v>
      </c>
      <c r="BC89" s="44">
        <f t="shared" si="59"/>
        <v>0.32780967719150539</v>
      </c>
      <c r="BD89" s="72">
        <v>124800</v>
      </c>
      <c r="BE89" s="70">
        <v>120000</v>
      </c>
      <c r="BF89" s="58">
        <v>123000</v>
      </c>
      <c r="BG89" s="38">
        <v>49800</v>
      </c>
      <c r="BH89" s="38">
        <f t="shared" si="60"/>
        <v>2539.7999999999997</v>
      </c>
      <c r="BI89" s="38">
        <f t="shared" si="61"/>
        <v>52339.8</v>
      </c>
      <c r="BJ89" s="36">
        <v>79843.6247</v>
      </c>
      <c r="BK89" s="36">
        <f t="shared" si="62"/>
        <v>52339.8</v>
      </c>
      <c r="BL89" s="40">
        <f t="shared" si="63"/>
        <v>99996.684939999992</v>
      </c>
      <c r="BM89" s="5">
        <f t="shared" si="64"/>
        <v>33698.506511301079</v>
      </c>
      <c r="BN89" s="20">
        <f t="shared" si="65"/>
        <v>0.33699623674045648</v>
      </c>
    </row>
    <row r="90" spans="1:66" s="4" customFormat="1" ht="15.75" customHeight="1">
      <c r="A90" s="12">
        <v>76</v>
      </c>
      <c r="B90" s="13" t="s">
        <v>116</v>
      </c>
      <c r="C90" s="61">
        <v>124200</v>
      </c>
      <c r="D90" s="70">
        <v>120000</v>
      </c>
      <c r="E90" s="58">
        <v>123600</v>
      </c>
      <c r="F90" s="5">
        <v>83527.577055000002</v>
      </c>
      <c r="G90" s="5">
        <f t="shared" si="39"/>
        <v>8603.3404366650011</v>
      </c>
      <c r="H90" s="5">
        <f t="shared" si="40"/>
        <v>92130.917491665008</v>
      </c>
      <c r="I90" s="2">
        <v>84551.770155300008</v>
      </c>
      <c r="J90" s="2">
        <f t="shared" si="41"/>
        <v>4312.1402779202999</v>
      </c>
      <c r="K90" s="2">
        <f t="shared" si="42"/>
        <v>88863.910433220313</v>
      </c>
      <c r="L90" s="5">
        <v>90132.440640860266</v>
      </c>
      <c r="M90" s="5">
        <f t="shared" si="43"/>
        <v>88863.910433220313</v>
      </c>
      <c r="N90" s="48">
        <f t="shared" si="44"/>
        <v>106487.87809429092</v>
      </c>
      <c r="O90" s="5">
        <f t="shared" si="45"/>
        <v>12462.027044555445</v>
      </c>
      <c r="P90" s="20">
        <f t="shared" si="46"/>
        <v>0.11702765861782689</v>
      </c>
      <c r="Q90" s="63">
        <v>124200</v>
      </c>
      <c r="R90" s="70">
        <v>120000</v>
      </c>
      <c r="S90" s="58">
        <v>122400</v>
      </c>
      <c r="T90" s="5">
        <v>87704.203220999989</v>
      </c>
      <c r="U90" s="5">
        <f t="shared" si="47"/>
        <v>9033.5329317630003</v>
      </c>
      <c r="V90" s="5">
        <f t="shared" si="48"/>
        <v>96737.736152762984</v>
      </c>
      <c r="W90" s="2">
        <v>88779.715243659972</v>
      </c>
      <c r="X90" s="2">
        <f t="shared" si="49"/>
        <v>4527.7654774266584</v>
      </c>
      <c r="Y90" s="2">
        <f t="shared" si="50"/>
        <v>93307.480721086627</v>
      </c>
      <c r="Z90" s="5">
        <v>94639.44278888726</v>
      </c>
      <c r="AA90" s="5">
        <f t="shared" si="51"/>
        <v>93307.480721086627</v>
      </c>
      <c r="AB90" s="48">
        <f t="shared" si="52"/>
        <v>108547.4432771228</v>
      </c>
      <c r="AC90" s="5">
        <f t="shared" si="53"/>
        <v>10776.280868402249</v>
      </c>
      <c r="AD90" s="20">
        <f t="shared" si="54"/>
        <v>9.9277150553332583E-2</v>
      </c>
      <c r="AE90" s="65" t="s">
        <v>44</v>
      </c>
      <c r="AF90" s="70" t="s">
        <v>44</v>
      </c>
      <c r="AG90" s="58" t="s">
        <v>44</v>
      </c>
      <c r="AH90" s="5" t="s">
        <v>44</v>
      </c>
      <c r="AI90" s="5" t="s">
        <v>44</v>
      </c>
      <c r="AJ90" s="5" t="s">
        <v>44</v>
      </c>
      <c r="AK90" s="5" t="s">
        <v>44</v>
      </c>
      <c r="AL90" s="5" t="s">
        <v>44</v>
      </c>
      <c r="AM90" s="5" t="s">
        <v>44</v>
      </c>
      <c r="AN90" s="5" t="s">
        <v>44</v>
      </c>
      <c r="AO90" s="5" t="s">
        <v>44</v>
      </c>
      <c r="AP90" s="5" t="s">
        <v>44</v>
      </c>
      <c r="AQ90" s="5" t="s">
        <v>44</v>
      </c>
      <c r="AR90" s="5" t="s">
        <v>44</v>
      </c>
      <c r="AS90" s="67">
        <v>124800</v>
      </c>
      <c r="AT90" s="70">
        <v>120000</v>
      </c>
      <c r="AU90" s="58">
        <v>123000</v>
      </c>
      <c r="AV90" s="38">
        <v>35000</v>
      </c>
      <c r="AW90" s="38">
        <f t="shared" si="55"/>
        <v>1784.9999999999998</v>
      </c>
      <c r="AX90" s="38">
        <f t="shared" si="56"/>
        <v>36785</v>
      </c>
      <c r="AY90" s="36">
        <v>101936.53687500001</v>
      </c>
      <c r="AZ90" s="5">
        <f t="shared" si="57"/>
        <v>36785</v>
      </c>
      <c r="BA90" s="40">
        <f t="shared" si="58"/>
        <v>101304.307375</v>
      </c>
      <c r="BB90" s="5">
        <f t="shared" si="75"/>
        <v>45622.039762321714</v>
      </c>
      <c r="BC90" s="20">
        <f t="shared" si="59"/>
        <v>0.45034649507490115</v>
      </c>
      <c r="BD90" s="72">
        <v>124800</v>
      </c>
      <c r="BE90" s="70">
        <v>120000</v>
      </c>
      <c r="BF90" s="58">
        <v>123000</v>
      </c>
      <c r="BG90" s="38">
        <v>35698</v>
      </c>
      <c r="BH90" s="38">
        <f t="shared" si="60"/>
        <v>1820.598</v>
      </c>
      <c r="BI90" s="38">
        <f t="shared" si="61"/>
        <v>37518.597999999998</v>
      </c>
      <c r="BJ90" s="36">
        <v>85652.275047000003</v>
      </c>
      <c r="BK90" s="36">
        <f t="shared" si="62"/>
        <v>37518.597999999998</v>
      </c>
      <c r="BL90" s="40">
        <f t="shared" si="63"/>
        <v>98194.174609400012</v>
      </c>
      <c r="BM90" s="5">
        <f t="shared" si="64"/>
        <v>42904.1116729106</v>
      </c>
      <c r="BN90" s="20">
        <f t="shared" si="65"/>
        <v>0.43693133369241072</v>
      </c>
    </row>
    <row r="91" spans="1:66" s="4" customFormat="1" ht="15.75" customHeight="1">
      <c r="A91" s="12">
        <v>77</v>
      </c>
      <c r="B91" s="13" t="s">
        <v>117</v>
      </c>
      <c r="C91" s="61">
        <v>124200</v>
      </c>
      <c r="D91" s="70">
        <v>120000</v>
      </c>
      <c r="E91" s="58">
        <v>123600</v>
      </c>
      <c r="F91" s="5">
        <v>113438.63076299996</v>
      </c>
      <c r="G91" s="5">
        <f t="shared" si="39"/>
        <v>11684.178968588998</v>
      </c>
      <c r="H91" s="5">
        <f t="shared" si="40"/>
        <v>125122.80973158896</v>
      </c>
      <c r="I91" s="2">
        <v>114829.79630364664</v>
      </c>
      <c r="J91" s="2">
        <f t="shared" si="41"/>
        <v>5856.3196114859784</v>
      </c>
      <c r="K91" s="2">
        <f t="shared" si="42"/>
        <v>120686.11591513261</v>
      </c>
      <c r="L91" s="5">
        <v>122408.90734907622</v>
      </c>
      <c r="M91" s="5">
        <f t="shared" si="43"/>
        <v>120000</v>
      </c>
      <c r="N91" s="48">
        <f t="shared" si="44"/>
        <v>122669.63883263296</v>
      </c>
      <c r="O91" s="5">
        <f t="shared" si="45"/>
        <v>1887.7197218737056</v>
      </c>
      <c r="P91" s="20">
        <f t="shared" si="46"/>
        <v>1.538864661083137E-2</v>
      </c>
      <c r="Q91" s="63">
        <v>124200</v>
      </c>
      <c r="R91" s="70">
        <v>120000</v>
      </c>
      <c r="S91" s="58">
        <v>122400</v>
      </c>
      <c r="T91" s="5">
        <v>114769.17604799998</v>
      </c>
      <c r="U91" s="5">
        <f t="shared" si="47"/>
        <v>11821.225132943999</v>
      </c>
      <c r="V91" s="5">
        <f t="shared" si="48"/>
        <v>126590.40118094398</v>
      </c>
      <c r="W91" s="2">
        <v>116176.53323807998</v>
      </c>
      <c r="X91" s="2">
        <f t="shared" si="49"/>
        <v>5925.0031951420788</v>
      </c>
      <c r="Y91" s="2">
        <f t="shared" si="50"/>
        <v>122101.53643322206</v>
      </c>
      <c r="Z91" s="5">
        <v>123844.53296139298</v>
      </c>
      <c r="AA91" s="5">
        <f t="shared" si="51"/>
        <v>120000</v>
      </c>
      <c r="AB91" s="48">
        <f t="shared" si="52"/>
        <v>123189.41176259318</v>
      </c>
      <c r="AC91" s="5">
        <f t="shared" si="53"/>
        <v>2255.2546853257791</v>
      </c>
      <c r="AD91" s="20">
        <f t="shared" si="54"/>
        <v>1.8307212065206024E-2</v>
      </c>
      <c r="AE91" s="65">
        <v>124200</v>
      </c>
      <c r="AF91" s="70">
        <v>120000</v>
      </c>
      <c r="AG91" s="58">
        <v>121800</v>
      </c>
      <c r="AH91" s="5">
        <v>116134.34518799998</v>
      </c>
      <c r="AI91" s="5">
        <f t="shared" si="67"/>
        <v>11961.837554364</v>
      </c>
      <c r="AJ91" s="5">
        <f t="shared" si="68"/>
        <v>128096.18274236398</v>
      </c>
      <c r="AK91" s="2">
        <v>117558.49145581332</v>
      </c>
      <c r="AL91" s="2">
        <f t="shared" si="69"/>
        <v>5995.4830642464785</v>
      </c>
      <c r="AM91" s="2">
        <f t="shared" si="70"/>
        <v>123553.9745200598</v>
      </c>
      <c r="AN91" s="5">
        <v>125317.70456737136</v>
      </c>
      <c r="AO91" s="5">
        <f t="shared" si="71"/>
        <v>120000</v>
      </c>
      <c r="AP91" s="48">
        <f t="shared" si="72"/>
        <v>123827.97697163252</v>
      </c>
      <c r="AQ91" s="5">
        <f t="shared" si="73"/>
        <v>2706.7884748673023</v>
      </c>
      <c r="AR91" s="20">
        <f t="shared" si="74"/>
        <v>2.1859264287967771E-2</v>
      </c>
      <c r="AS91" s="67">
        <v>124800</v>
      </c>
      <c r="AT91" s="70">
        <v>120000</v>
      </c>
      <c r="AU91" s="58">
        <v>123000</v>
      </c>
      <c r="AV91" s="38">
        <v>55000</v>
      </c>
      <c r="AW91" s="38">
        <f t="shared" si="55"/>
        <v>2805</v>
      </c>
      <c r="AX91" s="38">
        <f t="shared" si="56"/>
        <v>57805</v>
      </c>
      <c r="AY91" s="36">
        <v>83448.047343750004</v>
      </c>
      <c r="AZ91" s="5">
        <f t="shared" si="57"/>
        <v>57805</v>
      </c>
      <c r="BA91" s="40">
        <f t="shared" si="58"/>
        <v>101810.60946875</v>
      </c>
      <c r="BB91" s="5">
        <f t="shared" si="75"/>
        <v>31116.664865600018</v>
      </c>
      <c r="BC91" s="44">
        <f t="shared" si="59"/>
        <v>0.30563283166624244</v>
      </c>
      <c r="BD91" s="72">
        <v>124800</v>
      </c>
      <c r="BE91" s="70">
        <v>120000</v>
      </c>
      <c r="BF91" s="58">
        <v>123000</v>
      </c>
      <c r="BG91" s="38">
        <v>55000</v>
      </c>
      <c r="BH91" s="38">
        <f t="shared" si="60"/>
        <v>2805</v>
      </c>
      <c r="BI91" s="38">
        <f t="shared" si="61"/>
        <v>57805</v>
      </c>
      <c r="BJ91" s="36">
        <v>72621.454375000001</v>
      </c>
      <c r="BK91" s="36">
        <f t="shared" si="62"/>
        <v>57805</v>
      </c>
      <c r="BL91" s="40">
        <f t="shared" si="63"/>
        <v>99645.290874999992</v>
      </c>
      <c r="BM91" s="5">
        <f t="shared" si="64"/>
        <v>29585.553404530092</v>
      </c>
      <c r="BN91" s="20">
        <f t="shared" si="65"/>
        <v>0.29690869628393862</v>
      </c>
    </row>
    <row r="92" spans="1:66" s="4" customFormat="1" ht="15.75" customHeight="1">
      <c r="A92" s="12">
        <v>78</v>
      </c>
      <c r="B92" s="13" t="s">
        <v>118</v>
      </c>
      <c r="C92" s="61">
        <v>362250</v>
      </c>
      <c r="D92" s="70">
        <v>350000</v>
      </c>
      <c r="E92" s="58">
        <v>360500</v>
      </c>
      <c r="F92" s="5">
        <v>316785.52043099998</v>
      </c>
      <c r="G92" s="5">
        <f t="shared" si="39"/>
        <v>32628.908604393</v>
      </c>
      <c r="H92" s="5">
        <f t="shared" si="40"/>
        <v>349414.429035393</v>
      </c>
      <c r="I92" s="2">
        <v>320670.40878026001</v>
      </c>
      <c r="J92" s="2">
        <f t="shared" si="41"/>
        <v>16354.190847793259</v>
      </c>
      <c r="K92" s="2">
        <f t="shared" si="42"/>
        <v>337024.59962805326</v>
      </c>
      <c r="L92" s="5">
        <v>341835.61777098349</v>
      </c>
      <c r="M92" s="5">
        <f t="shared" si="43"/>
        <v>337024.59962805326</v>
      </c>
      <c r="N92" s="48">
        <f t="shared" si="44"/>
        <v>350170.77440573828</v>
      </c>
      <c r="O92" s="5">
        <f t="shared" si="45"/>
        <v>9295.7493319646346</v>
      </c>
      <c r="P92" s="20">
        <f t="shared" si="46"/>
        <v>2.6546331137257538E-2</v>
      </c>
      <c r="Q92" s="63">
        <v>362250</v>
      </c>
      <c r="R92" s="70">
        <v>350000</v>
      </c>
      <c r="S92" s="58">
        <v>357000</v>
      </c>
      <c r="T92" s="5">
        <v>332624.45021400001</v>
      </c>
      <c r="U92" s="5">
        <f t="shared" si="47"/>
        <v>34260.318372042006</v>
      </c>
      <c r="V92" s="5">
        <f t="shared" si="48"/>
        <v>366884.76858604199</v>
      </c>
      <c r="W92" s="2">
        <v>336703.63907310663</v>
      </c>
      <c r="X92" s="2">
        <f t="shared" si="49"/>
        <v>17171.885592728438</v>
      </c>
      <c r="Y92" s="2">
        <f t="shared" si="50"/>
        <v>353875.52466583508</v>
      </c>
      <c r="Z92" s="5">
        <v>358927.0893628489</v>
      </c>
      <c r="AA92" s="5">
        <f t="shared" si="51"/>
        <v>350000</v>
      </c>
      <c r="AB92" s="48">
        <f t="shared" si="52"/>
        <v>358156.2304357877</v>
      </c>
      <c r="AC92" s="5">
        <f t="shared" si="53"/>
        <v>5767.325850065592</v>
      </c>
      <c r="AD92" s="20">
        <f t="shared" si="54"/>
        <v>1.610282150626887E-2</v>
      </c>
      <c r="AE92" s="65" t="s">
        <v>44</v>
      </c>
      <c r="AF92" s="70" t="s">
        <v>44</v>
      </c>
      <c r="AG92" s="58" t="s">
        <v>44</v>
      </c>
      <c r="AH92" s="5" t="s">
        <v>44</v>
      </c>
      <c r="AI92" s="5" t="s">
        <v>44</v>
      </c>
      <c r="AJ92" s="5" t="s">
        <v>44</v>
      </c>
      <c r="AK92" s="5" t="s">
        <v>44</v>
      </c>
      <c r="AL92" s="5" t="s">
        <v>44</v>
      </c>
      <c r="AM92" s="5" t="s">
        <v>44</v>
      </c>
      <c r="AN92" s="5" t="s">
        <v>44</v>
      </c>
      <c r="AO92" s="5" t="s">
        <v>44</v>
      </c>
      <c r="AP92" s="5" t="s">
        <v>44</v>
      </c>
      <c r="AQ92" s="5" t="s">
        <v>44</v>
      </c>
      <c r="AR92" s="5" t="s">
        <v>44</v>
      </c>
      <c r="AS92" s="67">
        <v>364000</v>
      </c>
      <c r="AT92" s="70">
        <v>350000</v>
      </c>
      <c r="AU92" s="58">
        <v>358750</v>
      </c>
      <c r="AV92" s="38">
        <v>23584</v>
      </c>
      <c r="AW92" s="38">
        <f t="shared" si="55"/>
        <v>1202.7839999999999</v>
      </c>
      <c r="AX92" s="38">
        <f t="shared" si="56"/>
        <v>24786.784</v>
      </c>
      <c r="AY92" s="36">
        <v>332371.20737600001</v>
      </c>
      <c r="AZ92" s="5">
        <f t="shared" si="57"/>
        <v>24786.784</v>
      </c>
      <c r="BA92" s="40">
        <f t="shared" si="58"/>
        <v>285981.5982752</v>
      </c>
      <c r="BB92" s="5">
        <f t="shared" si="75"/>
        <v>184692.62438475477</v>
      </c>
      <c r="BC92" s="20">
        <f t="shared" si="59"/>
        <v>0.64581996009066678</v>
      </c>
      <c r="BD92" s="72">
        <v>364000</v>
      </c>
      <c r="BE92" s="70">
        <v>350000</v>
      </c>
      <c r="BF92" s="58">
        <v>358750</v>
      </c>
      <c r="BG92" s="38">
        <v>23584</v>
      </c>
      <c r="BH92" s="38">
        <f t="shared" si="60"/>
        <v>1202.7839999999999</v>
      </c>
      <c r="BI92" s="38">
        <f t="shared" si="61"/>
        <v>24786.784</v>
      </c>
      <c r="BJ92" s="36">
        <v>492271.65737600002</v>
      </c>
      <c r="BK92" s="36">
        <f t="shared" si="62"/>
        <v>24786.784</v>
      </c>
      <c r="BL92" s="40">
        <f t="shared" si="63"/>
        <v>317961.68827519997</v>
      </c>
      <c r="BM92" s="5">
        <f t="shared" si="64"/>
        <v>207305.96288671083</v>
      </c>
      <c r="BN92" s="20">
        <f t="shared" si="65"/>
        <v>0.65198409283600489</v>
      </c>
    </row>
    <row r="93" spans="1:66" s="4" customFormat="1" ht="15.75" customHeight="1">
      <c r="A93" s="12">
        <v>79</v>
      </c>
      <c r="B93" s="13" t="s">
        <v>119</v>
      </c>
      <c r="C93" s="61">
        <v>124200</v>
      </c>
      <c r="D93" s="70">
        <v>120000</v>
      </c>
      <c r="E93" s="58">
        <v>123600</v>
      </c>
      <c r="F93" s="5">
        <v>45383.959881000002</v>
      </c>
      <c r="G93" s="5">
        <f t="shared" si="39"/>
        <v>4674.547867743001</v>
      </c>
      <c r="H93" s="5">
        <f t="shared" si="40"/>
        <v>50058.507748743003</v>
      </c>
      <c r="I93" s="2">
        <v>45940.643827259999</v>
      </c>
      <c r="J93" s="2">
        <f t="shared" si="41"/>
        <v>2342.97283519026</v>
      </c>
      <c r="K93" s="2">
        <f t="shared" si="42"/>
        <v>48283.616662450258</v>
      </c>
      <c r="L93" s="5">
        <v>48972.86414179064</v>
      </c>
      <c r="M93" s="5">
        <f t="shared" si="43"/>
        <v>48283.616662450258</v>
      </c>
      <c r="N93" s="48">
        <f t="shared" si="44"/>
        <v>85852.49809216398</v>
      </c>
      <c r="O93" s="5">
        <f t="shared" si="45"/>
        <v>26565.210820543911</v>
      </c>
      <c r="P93" s="20">
        <f t="shared" si="46"/>
        <v>0.30942851298311375</v>
      </c>
      <c r="Q93" s="63">
        <v>124200</v>
      </c>
      <c r="R93" s="70">
        <v>120000</v>
      </c>
      <c r="S93" s="58">
        <v>122400</v>
      </c>
      <c r="T93" s="5">
        <v>47653.306262999999</v>
      </c>
      <c r="U93" s="5">
        <f t="shared" si="47"/>
        <v>4908.2905450890003</v>
      </c>
      <c r="V93" s="5">
        <f t="shared" si="48"/>
        <v>52561.596808089002</v>
      </c>
      <c r="W93" s="2">
        <v>48237.658033646672</v>
      </c>
      <c r="X93" s="2">
        <f t="shared" si="49"/>
        <v>2460.1205597159801</v>
      </c>
      <c r="Y93" s="2">
        <f t="shared" si="50"/>
        <v>50697.778593362651</v>
      </c>
      <c r="Z93" s="5">
        <v>51421.488176841456</v>
      </c>
      <c r="AA93" s="5">
        <f t="shared" si="51"/>
        <v>50697.778593362651</v>
      </c>
      <c r="AB93" s="48">
        <f t="shared" si="52"/>
        <v>86880.143929715516</v>
      </c>
      <c r="AC93" s="5">
        <f t="shared" si="53"/>
        <v>25584.795888704222</v>
      </c>
      <c r="AD93" s="20">
        <f t="shared" si="54"/>
        <v>0.29448381104665139</v>
      </c>
      <c r="AE93" s="65">
        <v>62100</v>
      </c>
      <c r="AF93" s="70">
        <v>60000</v>
      </c>
      <c r="AG93" s="58">
        <v>60900</v>
      </c>
      <c r="AH93" s="5">
        <v>64332.111842999991</v>
      </c>
      <c r="AI93" s="5">
        <f t="shared" si="67"/>
        <v>6626.2075198289995</v>
      </c>
      <c r="AJ93" s="5">
        <f t="shared" si="68"/>
        <v>70958.319362828988</v>
      </c>
      <c r="AK93" s="2">
        <v>65121.000027113332</v>
      </c>
      <c r="AL93" s="2">
        <f t="shared" si="69"/>
        <v>3321.1710013827797</v>
      </c>
      <c r="AM93" s="2">
        <f t="shared" si="70"/>
        <v>68442.171028496115</v>
      </c>
      <c r="AN93" s="5">
        <v>69419.181391902894</v>
      </c>
      <c r="AO93" s="5">
        <f t="shared" si="71"/>
        <v>60000</v>
      </c>
      <c r="AP93" s="48">
        <f t="shared" si="72"/>
        <v>65303.278630538</v>
      </c>
      <c r="AQ93" s="5">
        <f t="shared" si="73"/>
        <v>3749.9842821751267</v>
      </c>
      <c r="AR93" s="20">
        <f t="shared" si="74"/>
        <v>5.7424134910456219E-2</v>
      </c>
      <c r="AS93" s="67">
        <v>124800</v>
      </c>
      <c r="AT93" s="70">
        <v>120000</v>
      </c>
      <c r="AU93" s="58">
        <v>123000</v>
      </c>
      <c r="AV93" s="38">
        <v>55473.306738693675</v>
      </c>
      <c r="AW93" s="38">
        <f t="shared" si="55"/>
        <v>2829.1386436733774</v>
      </c>
      <c r="AX93" s="38">
        <f t="shared" si="56"/>
        <v>58302.445382367048</v>
      </c>
      <c r="AY93" s="36">
        <v>117512.60320168383</v>
      </c>
      <c r="AZ93" s="5">
        <f t="shared" si="57"/>
        <v>58302.445382367048</v>
      </c>
      <c r="BA93" s="40">
        <f t="shared" si="58"/>
        <v>108723.00971681016</v>
      </c>
      <c r="BB93" s="5">
        <f t="shared" si="75"/>
        <v>35652.722952137345</v>
      </c>
      <c r="BC93" s="20">
        <f t="shared" si="59"/>
        <v>0.32792251653998239</v>
      </c>
      <c r="BD93" s="72">
        <v>124800</v>
      </c>
      <c r="BE93" s="70">
        <v>120000</v>
      </c>
      <c r="BF93" s="58">
        <v>123000</v>
      </c>
      <c r="BG93" s="38">
        <v>55473.306738693675</v>
      </c>
      <c r="BH93" s="38">
        <f t="shared" si="60"/>
        <v>2829.1386436733774</v>
      </c>
      <c r="BI93" s="38">
        <f t="shared" si="61"/>
        <v>58302.445382367048</v>
      </c>
      <c r="BJ93" s="36">
        <v>162817.73070168385</v>
      </c>
      <c r="BK93" s="36">
        <f t="shared" si="62"/>
        <v>58302.445382367048</v>
      </c>
      <c r="BL93" s="40">
        <f t="shared" si="63"/>
        <v>117784.03521681018</v>
      </c>
      <c r="BM93" s="5">
        <f t="shared" si="64"/>
        <v>42059.83552769151</v>
      </c>
      <c r="BN93" s="20">
        <f t="shared" si="65"/>
        <v>0.35709283902754857</v>
      </c>
    </row>
    <row r="94" spans="1:66" s="4" customFormat="1" ht="15.75" customHeight="1">
      <c r="A94" s="12">
        <v>80</v>
      </c>
      <c r="B94" s="13" t="s">
        <v>120</v>
      </c>
      <c r="C94" s="61">
        <v>62100</v>
      </c>
      <c r="D94" s="70">
        <v>60000</v>
      </c>
      <c r="E94" s="58">
        <v>61800</v>
      </c>
      <c r="F94" s="5">
        <v>56143.075508999995</v>
      </c>
      <c r="G94" s="5">
        <f t="shared" si="39"/>
        <v>5782.7367774269997</v>
      </c>
      <c r="H94" s="5">
        <f t="shared" si="40"/>
        <v>61925.812286426997</v>
      </c>
      <c r="I94" s="2">
        <v>56831.515365473322</v>
      </c>
      <c r="J94" s="2">
        <f t="shared" si="41"/>
        <v>2898.4072836391392</v>
      </c>
      <c r="K94" s="2">
        <f t="shared" si="42"/>
        <v>59729.922649112465</v>
      </c>
      <c r="L94" s="5">
        <v>60582.565874140659</v>
      </c>
      <c r="M94" s="5">
        <f t="shared" si="43"/>
        <v>59729.922649112465</v>
      </c>
      <c r="N94" s="48">
        <f t="shared" si="44"/>
        <v>61023.050134946687</v>
      </c>
      <c r="O94" s="5">
        <f t="shared" si="45"/>
        <v>914.37921417208963</v>
      </c>
      <c r="P94" s="20">
        <f t="shared" si="46"/>
        <v>1.4984161102239674E-2</v>
      </c>
      <c r="Q94" s="63">
        <v>62100</v>
      </c>
      <c r="R94" s="70">
        <v>60000</v>
      </c>
      <c r="S94" s="58">
        <v>61200</v>
      </c>
      <c r="T94" s="5">
        <v>58949.586269999993</v>
      </c>
      <c r="U94" s="5">
        <f t="shared" si="47"/>
        <v>6071.8073858099997</v>
      </c>
      <c r="V94" s="5">
        <f t="shared" si="48"/>
        <v>65021.393655809996</v>
      </c>
      <c r="W94" s="2">
        <v>59672.657290866664</v>
      </c>
      <c r="X94" s="2">
        <f t="shared" si="49"/>
        <v>3043.3055218341997</v>
      </c>
      <c r="Y94" s="2">
        <f t="shared" si="50"/>
        <v>62715.962812700862</v>
      </c>
      <c r="Z94" s="5">
        <v>63611.231690035733</v>
      </c>
      <c r="AA94" s="5">
        <f t="shared" si="51"/>
        <v>60000</v>
      </c>
      <c r="AB94" s="48">
        <f t="shared" si="52"/>
        <v>62441.431359757764</v>
      </c>
      <c r="AC94" s="5">
        <f t="shared" si="53"/>
        <v>1726.3526702862082</v>
      </c>
      <c r="AD94" s="20">
        <f t="shared" si="54"/>
        <v>2.7647551196252805E-2</v>
      </c>
      <c r="AE94" s="65" t="s">
        <v>44</v>
      </c>
      <c r="AF94" s="70" t="s">
        <v>44</v>
      </c>
      <c r="AG94" s="58" t="s">
        <v>44</v>
      </c>
      <c r="AH94" s="5" t="s">
        <v>44</v>
      </c>
      <c r="AI94" s="5" t="s">
        <v>44</v>
      </c>
      <c r="AJ94" s="5" t="s">
        <v>44</v>
      </c>
      <c r="AK94" s="5" t="s">
        <v>44</v>
      </c>
      <c r="AL94" s="5" t="s">
        <v>44</v>
      </c>
      <c r="AM94" s="5" t="s">
        <v>44</v>
      </c>
      <c r="AN94" s="5" t="s">
        <v>44</v>
      </c>
      <c r="AO94" s="5" t="s">
        <v>44</v>
      </c>
      <c r="AP94" s="5" t="s">
        <v>44</v>
      </c>
      <c r="AQ94" s="5" t="s">
        <v>44</v>
      </c>
      <c r="AR94" s="5" t="s">
        <v>44</v>
      </c>
      <c r="AS94" s="67">
        <v>62400</v>
      </c>
      <c r="AT94" s="70">
        <v>60000</v>
      </c>
      <c r="AU94" s="58">
        <v>61500</v>
      </c>
      <c r="AV94" s="38">
        <v>68623.555884496658</v>
      </c>
      <c r="AW94" s="38">
        <f t="shared" si="55"/>
        <v>3499.8013501093292</v>
      </c>
      <c r="AX94" s="38">
        <f t="shared" si="56"/>
        <v>72123.357234605981</v>
      </c>
      <c r="AY94" s="36">
        <v>143176.75822177055</v>
      </c>
      <c r="AZ94" s="5">
        <f t="shared" si="57"/>
        <v>60000</v>
      </c>
      <c r="BA94" s="40">
        <f t="shared" si="58"/>
        <v>79840.023091275303</v>
      </c>
      <c r="BB94" s="5">
        <f t="shared" si="75"/>
        <v>14029.014866738447</v>
      </c>
      <c r="BC94" s="20">
        <f t="shared" si="59"/>
        <v>0.17571406324244288</v>
      </c>
      <c r="BD94" s="72">
        <v>62400</v>
      </c>
      <c r="BE94" s="70">
        <v>60000</v>
      </c>
      <c r="BF94" s="58">
        <v>61500</v>
      </c>
      <c r="BG94" s="38">
        <v>68623.555884496658</v>
      </c>
      <c r="BH94" s="38">
        <f t="shared" si="60"/>
        <v>3499.8013501093292</v>
      </c>
      <c r="BI94" s="38">
        <f t="shared" si="61"/>
        <v>72123.357234605981</v>
      </c>
      <c r="BJ94" s="36">
        <v>74440.561893108461</v>
      </c>
      <c r="BK94" s="36">
        <f t="shared" si="62"/>
        <v>60000</v>
      </c>
      <c r="BL94" s="40">
        <f t="shared" si="63"/>
        <v>66092.783825542894</v>
      </c>
      <c r="BM94" s="5">
        <f t="shared" si="64"/>
        <v>4308.2487593450951</v>
      </c>
      <c r="BN94" s="20">
        <f t="shared" si="65"/>
        <v>6.5184858466804135E-2</v>
      </c>
    </row>
    <row r="95" spans="1:66" s="4" customFormat="1" ht="15.75" customHeight="1">
      <c r="A95" s="15" t="s">
        <v>121</v>
      </c>
      <c r="B95" s="16"/>
      <c r="C95" s="61" t="s">
        <v>34</v>
      </c>
      <c r="D95" s="70" t="s">
        <v>34</v>
      </c>
      <c r="E95" s="58" t="s">
        <v>34</v>
      </c>
      <c r="F95" s="5" t="s">
        <v>34</v>
      </c>
      <c r="G95" s="5" t="s">
        <v>34</v>
      </c>
      <c r="H95" s="5" t="s">
        <v>34</v>
      </c>
      <c r="I95" s="5" t="s">
        <v>34</v>
      </c>
      <c r="J95" s="5" t="s">
        <v>34</v>
      </c>
      <c r="K95" s="5" t="s">
        <v>34</v>
      </c>
      <c r="L95" s="5" t="s">
        <v>34</v>
      </c>
      <c r="M95" s="5">
        <f t="shared" si="43"/>
        <v>0</v>
      </c>
      <c r="N95" s="48"/>
      <c r="O95" s="5" t="s">
        <v>34</v>
      </c>
      <c r="P95" s="5" t="s">
        <v>34</v>
      </c>
      <c r="Q95" s="63" t="s">
        <v>34</v>
      </c>
      <c r="R95" s="70" t="s">
        <v>34</v>
      </c>
      <c r="S95" s="58" t="s">
        <v>34</v>
      </c>
      <c r="T95" s="5" t="s">
        <v>34</v>
      </c>
      <c r="U95" s="5" t="s">
        <v>34</v>
      </c>
      <c r="V95" s="5" t="s">
        <v>34</v>
      </c>
      <c r="W95" s="5" t="s">
        <v>34</v>
      </c>
      <c r="X95" s="5" t="s">
        <v>34</v>
      </c>
      <c r="Y95" s="5" t="s">
        <v>34</v>
      </c>
      <c r="Z95" s="5" t="s">
        <v>34</v>
      </c>
      <c r="AA95" s="5">
        <f t="shared" si="51"/>
        <v>0</v>
      </c>
      <c r="AB95" s="48"/>
      <c r="AC95" s="5" t="s">
        <v>34</v>
      </c>
      <c r="AD95" s="5" t="s">
        <v>34</v>
      </c>
      <c r="AE95" s="65" t="s">
        <v>34</v>
      </c>
      <c r="AF95" s="70" t="s">
        <v>34</v>
      </c>
      <c r="AG95" s="58" t="s">
        <v>34</v>
      </c>
      <c r="AH95" s="5" t="s">
        <v>34</v>
      </c>
      <c r="AI95" s="5" t="s">
        <v>34</v>
      </c>
      <c r="AJ95" s="5" t="s">
        <v>34</v>
      </c>
      <c r="AK95" s="5" t="s">
        <v>34</v>
      </c>
      <c r="AL95" s="5" t="s">
        <v>34</v>
      </c>
      <c r="AM95" s="5" t="s">
        <v>34</v>
      </c>
      <c r="AN95" s="5" t="s">
        <v>34</v>
      </c>
      <c r="AO95" s="5">
        <f t="shared" si="71"/>
        <v>0</v>
      </c>
      <c r="AP95" s="48"/>
      <c r="AQ95" s="5" t="s">
        <v>34</v>
      </c>
      <c r="AR95" s="5" t="s">
        <v>34</v>
      </c>
      <c r="AS95" s="67" t="s">
        <v>34</v>
      </c>
      <c r="AT95" s="70" t="s">
        <v>34</v>
      </c>
      <c r="AU95" s="58" t="s">
        <v>34</v>
      </c>
      <c r="AV95" s="36" t="s">
        <v>34</v>
      </c>
      <c r="AW95" s="36" t="s">
        <v>34</v>
      </c>
      <c r="AX95" s="36" t="s">
        <v>34</v>
      </c>
      <c r="AY95" s="36" t="s">
        <v>34</v>
      </c>
      <c r="AZ95" s="5">
        <f t="shared" si="57"/>
        <v>0</v>
      </c>
      <c r="BA95" s="40"/>
      <c r="BB95" s="36" t="s">
        <v>34</v>
      </c>
      <c r="BC95" s="36" t="s">
        <v>34</v>
      </c>
      <c r="BD95" s="72" t="s">
        <v>34</v>
      </c>
      <c r="BE95" s="70" t="s">
        <v>34</v>
      </c>
      <c r="BF95" s="58" t="s">
        <v>34</v>
      </c>
      <c r="BG95" s="36" t="s">
        <v>34</v>
      </c>
      <c r="BH95" s="36" t="s">
        <v>34</v>
      </c>
      <c r="BI95" s="36" t="s">
        <v>34</v>
      </c>
      <c r="BJ95" s="36" t="s">
        <v>34</v>
      </c>
      <c r="BK95" s="36">
        <f t="shared" si="62"/>
        <v>0</v>
      </c>
      <c r="BL95" s="40"/>
      <c r="BM95" s="36" t="s">
        <v>34</v>
      </c>
      <c r="BN95" s="36" t="s">
        <v>34</v>
      </c>
    </row>
    <row r="96" spans="1:66" s="4" customFormat="1" ht="15.75" customHeight="1">
      <c r="A96" s="12">
        <v>81</v>
      </c>
      <c r="B96" s="13" t="s">
        <v>122</v>
      </c>
      <c r="C96" s="61">
        <v>155250</v>
      </c>
      <c r="D96" s="70">
        <v>150000</v>
      </c>
      <c r="E96" s="58">
        <v>154500</v>
      </c>
      <c r="F96" s="5">
        <v>69541.518141000008</v>
      </c>
      <c r="G96" s="5">
        <f t="shared" si="39"/>
        <v>7162.7763685230011</v>
      </c>
      <c r="H96" s="5">
        <f t="shared" si="40"/>
        <v>76704.29450952301</v>
      </c>
      <c r="I96" s="2">
        <v>70394.21634685999</v>
      </c>
      <c r="J96" s="2">
        <f t="shared" si="41"/>
        <v>3590.1050336898593</v>
      </c>
      <c r="K96" s="2">
        <f t="shared" si="42"/>
        <v>73984.321380549853</v>
      </c>
      <c r="L96" s="5">
        <v>75040.445808401797</v>
      </c>
      <c r="M96" s="5">
        <f t="shared" si="43"/>
        <v>73984.321380549853</v>
      </c>
      <c r="N96" s="48">
        <f t="shared" si="44"/>
        <v>114246.51028307911</v>
      </c>
      <c r="O96" s="5">
        <f t="shared" si="45"/>
        <v>28469.666798392162</v>
      </c>
      <c r="P96" s="20">
        <f t="shared" si="46"/>
        <v>0.24919506712152734</v>
      </c>
      <c r="Q96" s="63">
        <v>155250</v>
      </c>
      <c r="R96" s="70">
        <v>150000</v>
      </c>
      <c r="S96" s="58">
        <v>153000</v>
      </c>
      <c r="T96" s="5">
        <v>73017.753182999993</v>
      </c>
      <c r="U96" s="5">
        <f t="shared" si="47"/>
        <v>7520.8285778489999</v>
      </c>
      <c r="V96" s="5">
        <f t="shared" si="48"/>
        <v>80538.581760848989</v>
      </c>
      <c r="W96" s="2">
        <v>73913.250523513329</v>
      </c>
      <c r="X96" s="2">
        <f t="shared" si="49"/>
        <v>3769.5757766991796</v>
      </c>
      <c r="Y96" s="2">
        <f t="shared" si="50"/>
        <v>77682.826300212502</v>
      </c>
      <c r="Z96" s="5">
        <v>78791.746797816784</v>
      </c>
      <c r="AA96" s="5">
        <f t="shared" si="51"/>
        <v>77682.826300212502</v>
      </c>
      <c r="AB96" s="48">
        <f t="shared" si="52"/>
        <v>115877.19247647973</v>
      </c>
      <c r="AC96" s="5">
        <f t="shared" si="53"/>
        <v>27007.495326360688</v>
      </c>
      <c r="AD96" s="20">
        <f t="shared" si="54"/>
        <v>0.23306998339507196</v>
      </c>
      <c r="AE96" s="65" t="s">
        <v>44</v>
      </c>
      <c r="AF96" s="70" t="s">
        <v>44</v>
      </c>
      <c r="AG96" s="58" t="s">
        <v>44</v>
      </c>
      <c r="AH96" s="5" t="s">
        <v>44</v>
      </c>
      <c r="AI96" s="5" t="s">
        <v>44</v>
      </c>
      <c r="AJ96" s="5" t="s">
        <v>44</v>
      </c>
      <c r="AK96" s="5" t="s">
        <v>44</v>
      </c>
      <c r="AL96" s="5" t="s">
        <v>44</v>
      </c>
      <c r="AM96" s="5" t="s">
        <v>44</v>
      </c>
      <c r="AN96" s="5" t="s">
        <v>44</v>
      </c>
      <c r="AO96" s="5" t="s">
        <v>44</v>
      </c>
      <c r="AP96" s="5" t="s">
        <v>44</v>
      </c>
      <c r="AQ96" s="5" t="s">
        <v>44</v>
      </c>
      <c r="AR96" s="5" t="s">
        <v>44</v>
      </c>
      <c r="AS96" s="67">
        <v>156000</v>
      </c>
      <c r="AT96" s="70">
        <v>150000</v>
      </c>
      <c r="AU96" s="58">
        <v>153750</v>
      </c>
      <c r="AV96" s="38">
        <v>1250</v>
      </c>
      <c r="AW96" s="38">
        <f t="shared" si="55"/>
        <v>63.749999999999993</v>
      </c>
      <c r="AX96" s="38">
        <f t="shared" si="56"/>
        <v>1313.75</v>
      </c>
      <c r="AY96" s="36">
        <v>208869.96281249999</v>
      </c>
      <c r="AZ96" s="5">
        <f t="shared" si="57"/>
        <v>1313.75</v>
      </c>
      <c r="BA96" s="40">
        <f t="shared" si="58"/>
        <v>133986.7425625</v>
      </c>
      <c r="BB96" s="5">
        <f t="shared" ref="BB96:BB117" si="76">STDEVA(AZ96,BA96)</f>
        <v>93813.972721256141</v>
      </c>
      <c r="BC96" s="20">
        <f t="shared" si="59"/>
        <v>0.70017354647975927</v>
      </c>
      <c r="BD96" s="72">
        <v>156000</v>
      </c>
      <c r="BE96" s="70">
        <v>150000</v>
      </c>
      <c r="BF96" s="58">
        <v>153750</v>
      </c>
      <c r="BG96" s="38">
        <v>1325</v>
      </c>
      <c r="BH96" s="38">
        <f t="shared" si="60"/>
        <v>67.574999999999989</v>
      </c>
      <c r="BI96" s="38">
        <f t="shared" si="61"/>
        <v>1392.575</v>
      </c>
      <c r="BJ96" s="36">
        <v>167269.19573750001</v>
      </c>
      <c r="BK96" s="36">
        <f t="shared" si="62"/>
        <v>1392.575</v>
      </c>
      <c r="BL96" s="40">
        <f t="shared" si="63"/>
        <v>125682.35414750001</v>
      </c>
      <c r="BM96" s="5">
        <f t="shared" si="64"/>
        <v>87886.145667375618</v>
      </c>
      <c r="BN96" s="20">
        <f t="shared" si="65"/>
        <v>0.69927195638166517</v>
      </c>
    </row>
    <row r="97" spans="1:66" s="4" customFormat="1" ht="15.75" customHeight="1">
      <c r="A97" s="12">
        <v>82</v>
      </c>
      <c r="B97" s="14" t="s">
        <v>123</v>
      </c>
      <c r="C97" s="61">
        <v>1242000</v>
      </c>
      <c r="D97" s="70">
        <v>1200000</v>
      </c>
      <c r="E97" s="58">
        <v>1236000</v>
      </c>
      <c r="F97" s="5">
        <v>681081.89469300001</v>
      </c>
      <c r="G97" s="5">
        <f t="shared" si="39"/>
        <v>70151.435153379003</v>
      </c>
      <c r="H97" s="5">
        <f t="shared" si="40"/>
        <v>751233.329846379</v>
      </c>
      <c r="I97" s="2">
        <v>689434.36783811334</v>
      </c>
      <c r="J97" s="2">
        <f t="shared" si="41"/>
        <v>35161.152759743774</v>
      </c>
      <c r="K97" s="2">
        <f t="shared" si="42"/>
        <v>724595.52059785707</v>
      </c>
      <c r="L97" s="5">
        <v>734939.10441853234</v>
      </c>
      <c r="M97" s="5">
        <f t="shared" si="43"/>
        <v>724595.52059785707</v>
      </c>
      <c r="N97" s="48">
        <f t="shared" si="44"/>
        <v>981461.32581046131</v>
      </c>
      <c r="O97" s="5">
        <f t="shared" si="45"/>
        <v>181631.55272077527</v>
      </c>
      <c r="P97" s="20">
        <f t="shared" si="46"/>
        <v>0.1850623635840051</v>
      </c>
      <c r="Q97" s="63">
        <v>1242000</v>
      </c>
      <c r="R97" s="70">
        <v>1200000</v>
      </c>
      <c r="S97" s="58">
        <v>1224000</v>
      </c>
      <c r="T97" s="5">
        <v>687892.90159799997</v>
      </c>
      <c r="U97" s="5">
        <f t="shared" si="47"/>
        <v>70852.968864594004</v>
      </c>
      <c r="V97" s="5">
        <f t="shared" si="48"/>
        <v>758745.87046259397</v>
      </c>
      <c r="W97" s="2">
        <v>696328.64409107994</v>
      </c>
      <c r="X97" s="2">
        <f t="shared" si="49"/>
        <v>35512.760848645077</v>
      </c>
      <c r="Y97" s="2">
        <f t="shared" si="50"/>
        <v>731841.40493972506</v>
      </c>
      <c r="Z97" s="5">
        <v>742288.42358702363</v>
      </c>
      <c r="AA97" s="5">
        <f t="shared" si="51"/>
        <v>731841.40493972506</v>
      </c>
      <c r="AB97" s="48">
        <f t="shared" si="52"/>
        <v>983145.94983155711</v>
      </c>
      <c r="AC97" s="5">
        <f t="shared" si="53"/>
        <v>177699.14783601384</v>
      </c>
      <c r="AD97" s="20">
        <f t="shared" si="54"/>
        <v>0.18074544055891104</v>
      </c>
      <c r="AE97" s="65">
        <v>1242000</v>
      </c>
      <c r="AF97" s="70">
        <v>1200000</v>
      </c>
      <c r="AG97" s="58">
        <v>1218000</v>
      </c>
      <c r="AH97" s="5">
        <v>694772.16695999983</v>
      </c>
      <c r="AI97" s="5">
        <f t="shared" si="67"/>
        <v>71561.533196879987</v>
      </c>
      <c r="AJ97" s="5">
        <f t="shared" si="68"/>
        <v>766333.70015687984</v>
      </c>
      <c r="AK97" s="2">
        <v>703292.39392159972</v>
      </c>
      <c r="AL97" s="2">
        <f t="shared" si="69"/>
        <v>35867.912090001584</v>
      </c>
      <c r="AM97" s="2">
        <f t="shared" si="70"/>
        <v>739160.30601160135</v>
      </c>
      <c r="AN97" s="5">
        <v>749711.80179760722</v>
      </c>
      <c r="AO97" s="5">
        <f t="shared" si="71"/>
        <v>739160.30601160135</v>
      </c>
      <c r="AP97" s="48">
        <f t="shared" si="72"/>
        <v>985867.63466101477</v>
      </c>
      <c r="AQ97" s="5">
        <f t="shared" si="73"/>
        <v>174448.42505641902</v>
      </c>
      <c r="AR97" s="20">
        <f t="shared" si="74"/>
        <v>0.17694913487691699</v>
      </c>
      <c r="AS97" s="67">
        <v>1248000</v>
      </c>
      <c r="AT97" s="70">
        <v>1200000</v>
      </c>
      <c r="AU97" s="58">
        <v>1230000</v>
      </c>
      <c r="AV97" s="38">
        <v>800777.9407047421</v>
      </c>
      <c r="AW97" s="38">
        <f t="shared" si="55"/>
        <v>40839.674975941845</v>
      </c>
      <c r="AX97" s="38">
        <f t="shared" si="56"/>
        <v>841617.61568068399</v>
      </c>
      <c r="AY97" s="36">
        <v>890746.10830442829</v>
      </c>
      <c r="AZ97" s="5">
        <f t="shared" si="57"/>
        <v>841617.61568068399</v>
      </c>
      <c r="BA97" s="40">
        <f t="shared" si="58"/>
        <v>1082072.7447970225</v>
      </c>
      <c r="BB97" s="5">
        <f t="shared" si="76"/>
        <v>170027.45236925047</v>
      </c>
      <c r="BC97" s="43">
        <f t="shared" si="59"/>
        <v>0.15713125867627742</v>
      </c>
      <c r="BD97" s="72">
        <v>1248000</v>
      </c>
      <c r="BE97" s="70">
        <v>1200000</v>
      </c>
      <c r="BF97" s="58">
        <v>1230000</v>
      </c>
      <c r="BG97" s="38">
        <v>792849.5230138303</v>
      </c>
      <c r="BH97" s="38">
        <f t="shared" si="60"/>
        <v>40435.325673705345</v>
      </c>
      <c r="BI97" s="38">
        <f t="shared" si="61"/>
        <v>833284.84868753562</v>
      </c>
      <c r="BJ97" s="36">
        <v>881926.92530223879</v>
      </c>
      <c r="BK97" s="36">
        <f t="shared" si="62"/>
        <v>833284.84868753562</v>
      </c>
      <c r="BL97" s="40">
        <f t="shared" si="63"/>
        <v>1078642.3547979549</v>
      </c>
      <c r="BM97" s="5">
        <f t="shared" si="64"/>
        <v>173493.9563856968</v>
      </c>
      <c r="BN97" s="20">
        <f t="shared" si="65"/>
        <v>0.16084474674480467</v>
      </c>
    </row>
    <row r="98" spans="1:66" s="4" customFormat="1" ht="15.75" customHeight="1">
      <c r="A98" s="12">
        <v>83</v>
      </c>
      <c r="B98" s="13" t="s">
        <v>124</v>
      </c>
      <c r="C98" s="61">
        <v>517500</v>
      </c>
      <c r="D98" s="70">
        <v>500000</v>
      </c>
      <c r="E98" s="58">
        <v>515000</v>
      </c>
      <c r="F98" s="5">
        <v>255203.53192800001</v>
      </c>
      <c r="G98" s="5">
        <f t="shared" si="39"/>
        <v>26285.963788584002</v>
      </c>
      <c r="H98" s="5">
        <f t="shared" si="40"/>
        <v>281489.49571658403</v>
      </c>
      <c r="I98" s="2">
        <v>258333.03163621333</v>
      </c>
      <c r="J98" s="2">
        <f t="shared" si="41"/>
        <v>13174.984613446879</v>
      </c>
      <c r="K98" s="2">
        <f t="shared" si="42"/>
        <v>271508.01624966023</v>
      </c>
      <c r="L98" s="5">
        <v>275383.78672329837</v>
      </c>
      <c r="M98" s="5">
        <f t="shared" si="43"/>
        <v>271508.01624966023</v>
      </c>
      <c r="N98" s="48">
        <f t="shared" si="44"/>
        <v>393480.21644825715</v>
      </c>
      <c r="O98" s="5">
        <f t="shared" si="45"/>
        <v>86247.369876670913</v>
      </c>
      <c r="P98" s="20">
        <f t="shared" si="46"/>
        <v>0.21919112136102142</v>
      </c>
      <c r="Q98" s="63">
        <v>517500</v>
      </c>
      <c r="R98" s="70">
        <v>500000</v>
      </c>
      <c r="S98" s="58">
        <v>510000</v>
      </c>
      <c r="T98" s="5">
        <v>267963.90637500002</v>
      </c>
      <c r="U98" s="5">
        <f t="shared" si="47"/>
        <v>27600.282356625004</v>
      </c>
      <c r="V98" s="5">
        <f t="shared" si="48"/>
        <v>295564.18873162504</v>
      </c>
      <c r="W98" s="2">
        <v>271250.1546825</v>
      </c>
      <c r="X98" s="2">
        <f t="shared" si="49"/>
        <v>13833.757888807499</v>
      </c>
      <c r="Y98" s="2">
        <f t="shared" si="50"/>
        <v>285083.9125713075</v>
      </c>
      <c r="Z98" s="5">
        <v>289153.47864200902</v>
      </c>
      <c r="AA98" s="5">
        <f t="shared" si="51"/>
        <v>285083.9125713075</v>
      </c>
      <c r="AB98" s="48">
        <f t="shared" si="52"/>
        <v>399550.26332415687</v>
      </c>
      <c r="AC98" s="5">
        <f t="shared" si="53"/>
        <v>80939.932835017782</v>
      </c>
      <c r="AD98" s="20">
        <f t="shared" si="54"/>
        <v>0.20257759852694895</v>
      </c>
      <c r="AE98" s="65" t="s">
        <v>44</v>
      </c>
      <c r="AF98" s="70" t="s">
        <v>44</v>
      </c>
      <c r="AG98" s="58" t="s">
        <v>44</v>
      </c>
      <c r="AH98" s="5" t="s">
        <v>44</v>
      </c>
      <c r="AI98" s="5" t="s">
        <v>44</v>
      </c>
      <c r="AJ98" s="5" t="s">
        <v>44</v>
      </c>
      <c r="AK98" s="5" t="s">
        <v>44</v>
      </c>
      <c r="AL98" s="5" t="s">
        <v>44</v>
      </c>
      <c r="AM98" s="5" t="s">
        <v>44</v>
      </c>
      <c r="AN98" s="5" t="s">
        <v>44</v>
      </c>
      <c r="AO98" s="5" t="s">
        <v>44</v>
      </c>
      <c r="AP98" s="5" t="s">
        <v>44</v>
      </c>
      <c r="AQ98" s="5" t="s">
        <v>44</v>
      </c>
      <c r="AR98" s="5" t="s">
        <v>44</v>
      </c>
      <c r="AS98" s="67">
        <v>520000</v>
      </c>
      <c r="AT98" s="70">
        <v>500000</v>
      </c>
      <c r="AU98" s="58">
        <v>512500</v>
      </c>
      <c r="AV98" s="38">
        <v>311937.67788487498</v>
      </c>
      <c r="AW98" s="38">
        <f t="shared" si="55"/>
        <v>15908.821572128623</v>
      </c>
      <c r="AX98" s="38">
        <f t="shared" si="56"/>
        <v>327846.49945700361</v>
      </c>
      <c r="AY98" s="36">
        <v>346984.17437041085</v>
      </c>
      <c r="AZ98" s="5">
        <f t="shared" si="57"/>
        <v>327846.49945700361</v>
      </c>
      <c r="BA98" s="40">
        <f t="shared" si="58"/>
        <v>441466.13476548286</v>
      </c>
      <c r="BB98" s="5">
        <f t="shared" si="76"/>
        <v>80341.214602568201</v>
      </c>
      <c r="BC98" s="20">
        <f t="shared" si="59"/>
        <v>0.18198726533179568</v>
      </c>
      <c r="BD98" s="72">
        <v>520000</v>
      </c>
      <c r="BE98" s="70">
        <v>500000</v>
      </c>
      <c r="BF98" s="58">
        <v>512500</v>
      </c>
      <c r="BG98" s="38">
        <v>297082.98638164537</v>
      </c>
      <c r="BH98" s="38">
        <f t="shared" si="60"/>
        <v>15151.232305463913</v>
      </c>
      <c r="BI98" s="38">
        <f t="shared" si="61"/>
        <v>312234.2186871093</v>
      </c>
      <c r="BJ98" s="36">
        <v>330460.54406795802</v>
      </c>
      <c r="BK98" s="36">
        <f t="shared" si="62"/>
        <v>312234.2186871093</v>
      </c>
      <c r="BL98" s="40">
        <f t="shared" si="63"/>
        <v>435038.95255101344</v>
      </c>
      <c r="BM98" s="5">
        <f t="shared" si="64"/>
        <v>86836.060076975729</v>
      </c>
      <c r="BN98" s="20">
        <f t="shared" si="65"/>
        <v>0.19960525274295565</v>
      </c>
    </row>
    <row r="99" spans="1:66" s="4" customFormat="1" ht="15.75" customHeight="1">
      <c r="A99" s="12">
        <v>84</v>
      </c>
      <c r="B99" s="13" t="s">
        <v>125</v>
      </c>
      <c r="C99" s="61">
        <v>517500</v>
      </c>
      <c r="D99" s="70">
        <v>500000</v>
      </c>
      <c r="E99" s="58">
        <v>515000</v>
      </c>
      <c r="F99" s="5">
        <v>379407.21383699996</v>
      </c>
      <c r="G99" s="5">
        <f t="shared" si="39"/>
        <v>39078.943025210996</v>
      </c>
      <c r="H99" s="5">
        <f t="shared" si="40"/>
        <v>418486.15686221095</v>
      </c>
      <c r="I99" s="2">
        <v>384060.16674568667</v>
      </c>
      <c r="J99" s="2">
        <f t="shared" si="41"/>
        <v>19587.06850403002</v>
      </c>
      <c r="K99" s="2">
        <f t="shared" si="42"/>
        <v>403647.23524971667</v>
      </c>
      <c r="L99" s="5">
        <v>409409.28993140225</v>
      </c>
      <c r="M99" s="5">
        <f t="shared" si="43"/>
        <v>403647.23524971667</v>
      </c>
      <c r="N99" s="48">
        <f t="shared" si="44"/>
        <v>460673.78034055495</v>
      </c>
      <c r="O99" s="5">
        <f t="shared" si="45"/>
        <v>40323.856741372168</v>
      </c>
      <c r="P99" s="20">
        <f t="shared" si="46"/>
        <v>8.7532346016225615E-2</v>
      </c>
      <c r="Q99" s="63">
        <v>517500</v>
      </c>
      <c r="R99" s="70">
        <v>500000</v>
      </c>
      <c r="S99" s="58">
        <v>510000</v>
      </c>
      <c r="T99" s="5">
        <v>398378.11861799995</v>
      </c>
      <c r="U99" s="5">
        <f t="shared" si="47"/>
        <v>41032.946217653996</v>
      </c>
      <c r="V99" s="5">
        <f t="shared" si="48"/>
        <v>439411.06483565393</v>
      </c>
      <c r="W99" s="2">
        <v>403263.46302694664</v>
      </c>
      <c r="X99" s="2">
        <f t="shared" si="49"/>
        <v>20566.436614374277</v>
      </c>
      <c r="Y99" s="2">
        <f t="shared" si="50"/>
        <v>423829.89964132092</v>
      </c>
      <c r="Z99" s="5">
        <v>429880.06137711421</v>
      </c>
      <c r="AA99" s="5">
        <f t="shared" si="51"/>
        <v>423829.89964132092</v>
      </c>
      <c r="AB99" s="48">
        <f t="shared" si="52"/>
        <v>470103.50430901488</v>
      </c>
      <c r="AC99" s="5">
        <f t="shared" si="53"/>
        <v>32720.379650471874</v>
      </c>
      <c r="AD99" s="20">
        <f t="shared" si="54"/>
        <v>6.9602501046160392E-2</v>
      </c>
      <c r="AE99" s="65" t="s">
        <v>44</v>
      </c>
      <c r="AF99" s="70" t="s">
        <v>44</v>
      </c>
      <c r="AG99" s="58" t="s">
        <v>44</v>
      </c>
      <c r="AH99" s="5" t="s">
        <v>44</v>
      </c>
      <c r="AI99" s="5" t="s">
        <v>44</v>
      </c>
      <c r="AJ99" s="5" t="s">
        <v>44</v>
      </c>
      <c r="AK99" s="5" t="s">
        <v>44</v>
      </c>
      <c r="AL99" s="5" t="s">
        <v>44</v>
      </c>
      <c r="AM99" s="5" t="s">
        <v>44</v>
      </c>
      <c r="AN99" s="5" t="s">
        <v>44</v>
      </c>
      <c r="AO99" s="5" t="s">
        <v>44</v>
      </c>
      <c r="AP99" s="5" t="s">
        <v>44</v>
      </c>
      <c r="AQ99" s="5" t="s">
        <v>44</v>
      </c>
      <c r="AR99" s="5" t="s">
        <v>44</v>
      </c>
      <c r="AS99" s="67">
        <v>520000</v>
      </c>
      <c r="AT99" s="70">
        <v>500000</v>
      </c>
      <c r="AU99" s="58">
        <v>512500</v>
      </c>
      <c r="AV99" s="38">
        <v>463752.9824809886</v>
      </c>
      <c r="AW99" s="38">
        <f t="shared" si="55"/>
        <v>23651.402106530419</v>
      </c>
      <c r="AX99" s="38">
        <f t="shared" si="56"/>
        <v>487404.38458751905</v>
      </c>
      <c r="AY99" s="36">
        <v>515856.07365253702</v>
      </c>
      <c r="AZ99" s="5">
        <f t="shared" si="57"/>
        <v>487404.38458751905</v>
      </c>
      <c r="BA99" s="40">
        <f t="shared" si="58"/>
        <v>507152.09164801118</v>
      </c>
      <c r="BB99" s="5">
        <f t="shared" si="76"/>
        <v>13963.73757535945</v>
      </c>
      <c r="BC99" s="20">
        <f t="shared" si="59"/>
        <v>2.7533629073644796E-2</v>
      </c>
      <c r="BD99" s="72">
        <v>520000</v>
      </c>
      <c r="BE99" s="70">
        <v>500000</v>
      </c>
      <c r="BF99" s="58">
        <v>512500</v>
      </c>
      <c r="BG99" s="38">
        <v>441669.19175753969</v>
      </c>
      <c r="BH99" s="38">
        <f t="shared" si="60"/>
        <v>22525.128779634524</v>
      </c>
      <c r="BI99" s="38">
        <f t="shared" si="61"/>
        <v>464194.32053717424</v>
      </c>
      <c r="BJ99" s="36">
        <v>491291.14791768265</v>
      </c>
      <c r="BK99" s="36">
        <f t="shared" si="62"/>
        <v>464194.32053717424</v>
      </c>
      <c r="BL99" s="40">
        <f t="shared" si="63"/>
        <v>497597.09369097138</v>
      </c>
      <c r="BM99" s="5">
        <f t="shared" si="64"/>
        <v>23619.327407485918</v>
      </c>
      <c r="BN99" s="20">
        <f t="shared" si="65"/>
        <v>4.7466771223054025E-2</v>
      </c>
    </row>
    <row r="100" spans="1:66" s="4" customFormat="1" ht="15.75" customHeight="1">
      <c r="A100" s="12">
        <v>85</v>
      </c>
      <c r="B100" s="13" t="s">
        <v>126</v>
      </c>
      <c r="C100" s="61">
        <v>517500</v>
      </c>
      <c r="D100" s="70">
        <v>500000</v>
      </c>
      <c r="E100" s="58">
        <v>515000</v>
      </c>
      <c r="F100" s="5">
        <v>255976.13852099999</v>
      </c>
      <c r="G100" s="5">
        <f t="shared" si="39"/>
        <v>26365.542267663001</v>
      </c>
      <c r="H100" s="5">
        <f t="shared" si="40"/>
        <v>282341.68078866298</v>
      </c>
      <c r="I100" s="2">
        <v>259115.29208166004</v>
      </c>
      <c r="J100" s="2">
        <f t="shared" si="41"/>
        <v>13214.879896164661</v>
      </c>
      <c r="K100" s="2">
        <f t="shared" si="42"/>
        <v>272330.17197782471</v>
      </c>
      <c r="L100" s="5">
        <v>276217.67870492581</v>
      </c>
      <c r="M100" s="5">
        <f t="shared" si="43"/>
        <v>272330.17197782471</v>
      </c>
      <c r="N100" s="48">
        <f t="shared" si="44"/>
        <v>393898.25524523557</v>
      </c>
      <c r="O100" s="5">
        <f t="shared" si="45"/>
        <v>85961.616054237064</v>
      </c>
      <c r="P100" s="20">
        <f t="shared" si="46"/>
        <v>0.2182330459948815</v>
      </c>
      <c r="Q100" s="63">
        <v>517500</v>
      </c>
      <c r="R100" s="70">
        <v>500000</v>
      </c>
      <c r="S100" s="58">
        <v>510000</v>
      </c>
      <c r="T100" s="5">
        <v>268775.09383499995</v>
      </c>
      <c r="U100" s="5">
        <f t="shared" si="47"/>
        <v>27683.834665004997</v>
      </c>
      <c r="V100" s="5">
        <f t="shared" si="48"/>
        <v>296458.92850000493</v>
      </c>
      <c r="W100" s="2">
        <v>272071.18570076668</v>
      </c>
      <c r="X100" s="2">
        <f t="shared" si="49"/>
        <v>13875.630470739099</v>
      </c>
      <c r="Y100" s="2">
        <f t="shared" si="50"/>
        <v>285946.81617150578</v>
      </c>
      <c r="Z100" s="5">
        <v>290028.70017057436</v>
      </c>
      <c r="AA100" s="5">
        <f t="shared" si="51"/>
        <v>285946.81617150578</v>
      </c>
      <c r="AB100" s="48">
        <f t="shared" si="52"/>
        <v>399989.07414034754</v>
      </c>
      <c r="AC100" s="5">
        <f t="shared" si="53"/>
        <v>80640.053951593931</v>
      </c>
      <c r="AD100" s="20">
        <f t="shared" si="54"/>
        <v>0.20160564166634981</v>
      </c>
      <c r="AE100" s="65" t="s">
        <v>44</v>
      </c>
      <c r="AF100" s="70" t="s">
        <v>44</v>
      </c>
      <c r="AG100" s="58" t="s">
        <v>44</v>
      </c>
      <c r="AH100" s="5" t="s">
        <v>44</v>
      </c>
      <c r="AI100" s="5" t="s">
        <v>44</v>
      </c>
      <c r="AJ100" s="5" t="s">
        <v>44</v>
      </c>
      <c r="AK100" s="5" t="s">
        <v>44</v>
      </c>
      <c r="AL100" s="5" t="s">
        <v>44</v>
      </c>
      <c r="AM100" s="5" t="s">
        <v>44</v>
      </c>
      <c r="AN100" s="5" t="s">
        <v>44</v>
      </c>
      <c r="AO100" s="5" t="s">
        <v>44</v>
      </c>
      <c r="AP100" s="5" t="s">
        <v>44</v>
      </c>
      <c r="AQ100" s="5" t="s">
        <v>44</v>
      </c>
      <c r="AR100" s="5" t="s">
        <v>44</v>
      </c>
      <c r="AS100" s="67">
        <v>520000</v>
      </c>
      <c r="AT100" s="70">
        <v>500000</v>
      </c>
      <c r="AU100" s="58">
        <v>512500</v>
      </c>
      <c r="AV100" s="38">
        <v>312881.86355588166</v>
      </c>
      <c r="AW100" s="38">
        <f t="shared" si="55"/>
        <v>15956.975041349964</v>
      </c>
      <c r="AX100" s="38">
        <f t="shared" si="56"/>
        <v>328838.8385972316</v>
      </c>
      <c r="AY100" s="36">
        <v>348034.44020468928</v>
      </c>
      <c r="AZ100" s="5">
        <f t="shared" si="57"/>
        <v>328838.8385972316</v>
      </c>
      <c r="BA100" s="40">
        <f t="shared" si="58"/>
        <v>441874.65576038416</v>
      </c>
      <c r="BB100" s="5">
        <f t="shared" si="76"/>
        <v>79928.392833028047</v>
      </c>
      <c r="BC100" s="20">
        <f t="shared" si="59"/>
        <v>0.18088476401862455</v>
      </c>
      <c r="BD100" s="72">
        <v>520000</v>
      </c>
      <c r="BE100" s="70">
        <v>500000</v>
      </c>
      <c r="BF100" s="58">
        <v>512500</v>
      </c>
      <c r="BG100" s="38">
        <v>297982.58589390904</v>
      </c>
      <c r="BH100" s="38">
        <f t="shared" si="60"/>
        <v>15197.11188058936</v>
      </c>
      <c r="BI100" s="38">
        <f t="shared" si="61"/>
        <v>313179.69777449837</v>
      </c>
      <c r="BJ100" s="36">
        <v>331461.214445911</v>
      </c>
      <c r="BK100" s="36">
        <f t="shared" si="62"/>
        <v>313179.69777449837</v>
      </c>
      <c r="BL100" s="40">
        <f t="shared" si="63"/>
        <v>435428.18244408182</v>
      </c>
      <c r="BM100" s="5">
        <f t="shared" si="64"/>
        <v>86442.73249964221</v>
      </c>
      <c r="BN100" s="20">
        <f t="shared" si="65"/>
        <v>0.19852351314155758</v>
      </c>
    </row>
    <row r="101" spans="1:66" s="4" customFormat="1" ht="15.75" customHeight="1">
      <c r="A101" s="12">
        <v>86</v>
      </c>
      <c r="B101" s="13" t="s">
        <v>127</v>
      </c>
      <c r="C101" s="61">
        <v>517500</v>
      </c>
      <c r="D101" s="70">
        <v>500000</v>
      </c>
      <c r="E101" s="58">
        <v>515000</v>
      </c>
      <c r="F101" s="5">
        <v>219518.20845900002</v>
      </c>
      <c r="G101" s="5">
        <f t="shared" si="39"/>
        <v>22610.375471277002</v>
      </c>
      <c r="H101" s="5">
        <f t="shared" si="40"/>
        <v>242128.58393027703</v>
      </c>
      <c r="I101" s="2">
        <v>222210.20308913998</v>
      </c>
      <c r="J101" s="2">
        <f t="shared" si="41"/>
        <v>11332.720357546139</v>
      </c>
      <c r="K101" s="2">
        <f t="shared" si="42"/>
        <v>233542.92344668612</v>
      </c>
      <c r="L101" s="5">
        <v>236876.74312363248</v>
      </c>
      <c r="M101" s="5">
        <f t="shared" si="43"/>
        <v>233542.92344668612</v>
      </c>
      <c r="N101" s="48">
        <f t="shared" si="44"/>
        <v>374174.70841676596</v>
      </c>
      <c r="O101" s="5">
        <f t="shared" si="45"/>
        <v>99441.688802711884</v>
      </c>
      <c r="P101" s="20">
        <f t="shared" si="46"/>
        <v>0.265762721439609</v>
      </c>
      <c r="Q101" s="63">
        <v>517500</v>
      </c>
      <c r="R101" s="70">
        <v>500000</v>
      </c>
      <c r="S101" s="58">
        <v>510000</v>
      </c>
      <c r="T101" s="5">
        <v>230493.97049399995</v>
      </c>
      <c r="U101" s="5">
        <f t="shared" si="47"/>
        <v>23740.878960881997</v>
      </c>
      <c r="V101" s="5">
        <f t="shared" si="48"/>
        <v>254234.84945488194</v>
      </c>
      <c r="W101" s="2">
        <v>233320.46989523998</v>
      </c>
      <c r="X101" s="2">
        <f t="shared" si="49"/>
        <v>11899.343964657239</v>
      </c>
      <c r="Y101" s="2">
        <f t="shared" si="50"/>
        <v>245219.81385989723</v>
      </c>
      <c r="Z101" s="5">
        <v>248720.3208697355</v>
      </c>
      <c r="AA101" s="5">
        <f t="shared" si="51"/>
        <v>245219.81385989723</v>
      </c>
      <c r="AB101" s="48">
        <f t="shared" si="52"/>
        <v>379279.16403075244</v>
      </c>
      <c r="AC101" s="5">
        <f t="shared" si="53"/>
        <v>94794.275587273558</v>
      </c>
      <c r="AD101" s="20">
        <f t="shared" si="54"/>
        <v>0.24993272654331078</v>
      </c>
      <c r="AE101" s="65" t="s">
        <v>44</v>
      </c>
      <c r="AF101" s="70" t="s">
        <v>44</v>
      </c>
      <c r="AG101" s="58" t="s">
        <v>44</v>
      </c>
      <c r="AH101" s="5" t="s">
        <v>44</v>
      </c>
      <c r="AI101" s="5" t="s">
        <v>44</v>
      </c>
      <c r="AJ101" s="5" t="s">
        <v>44</v>
      </c>
      <c r="AK101" s="5" t="s">
        <v>44</v>
      </c>
      <c r="AL101" s="5" t="s">
        <v>44</v>
      </c>
      <c r="AM101" s="5" t="s">
        <v>44</v>
      </c>
      <c r="AN101" s="5" t="s">
        <v>44</v>
      </c>
      <c r="AO101" s="5" t="s">
        <v>44</v>
      </c>
      <c r="AP101" s="5" t="s">
        <v>44</v>
      </c>
      <c r="AQ101" s="5" t="s">
        <v>44</v>
      </c>
      <c r="AR101" s="5" t="s">
        <v>44</v>
      </c>
      <c r="AS101" s="67">
        <v>520000</v>
      </c>
      <c r="AT101" s="70">
        <v>500000</v>
      </c>
      <c r="AU101" s="58">
        <v>512500</v>
      </c>
      <c r="AV101" s="38">
        <v>268318.54037952598</v>
      </c>
      <c r="AW101" s="38">
        <f t="shared" si="55"/>
        <v>13684.245559355824</v>
      </c>
      <c r="AX101" s="38">
        <f t="shared" si="56"/>
        <v>282002.7859388818</v>
      </c>
      <c r="AY101" s="36">
        <v>298464.38504368265</v>
      </c>
      <c r="AZ101" s="5">
        <f t="shared" si="57"/>
        <v>282002.7859388818</v>
      </c>
      <c r="BA101" s="40">
        <f t="shared" si="58"/>
        <v>422593.43419651286</v>
      </c>
      <c r="BB101" s="5">
        <f t="shared" si="76"/>
        <v>99412.600754383224</v>
      </c>
      <c r="BC101" s="20">
        <f t="shared" si="59"/>
        <v>0.23524407316786361</v>
      </c>
      <c r="BD101" s="72">
        <v>520000</v>
      </c>
      <c r="BE101" s="70">
        <v>500000</v>
      </c>
      <c r="BF101" s="58">
        <v>512500</v>
      </c>
      <c r="BG101" s="38">
        <v>255541.73355251097</v>
      </c>
      <c r="BH101" s="38">
        <f t="shared" si="60"/>
        <v>13032.628411178059</v>
      </c>
      <c r="BI101" s="38">
        <f t="shared" si="61"/>
        <v>268574.36196368904</v>
      </c>
      <c r="BJ101" s="36">
        <v>284252.09174835897</v>
      </c>
      <c r="BK101" s="36">
        <f t="shared" si="62"/>
        <v>268574.36196368904</v>
      </c>
      <c r="BL101" s="40">
        <f t="shared" si="63"/>
        <v>417065.29074240959</v>
      </c>
      <c r="BM101" s="5">
        <f t="shared" si="64"/>
        <v>104998.94268412201</v>
      </c>
      <c r="BN101" s="20">
        <f t="shared" si="65"/>
        <v>0.25175660745399236</v>
      </c>
    </row>
    <row r="102" spans="1:66" s="4" customFormat="1" ht="15.75" customHeight="1">
      <c r="A102" s="12">
        <v>87</v>
      </c>
      <c r="B102" s="13" t="s">
        <v>128</v>
      </c>
      <c r="C102" s="61">
        <v>517500</v>
      </c>
      <c r="D102" s="70">
        <v>500000</v>
      </c>
      <c r="E102" s="58">
        <v>515000</v>
      </c>
      <c r="F102" s="5">
        <v>131309.48620799999</v>
      </c>
      <c r="G102" s="5">
        <f t="shared" si="39"/>
        <v>13524.877079423999</v>
      </c>
      <c r="H102" s="5">
        <f t="shared" si="40"/>
        <v>144834.363287424</v>
      </c>
      <c r="I102" s="2">
        <v>132919.64343168002</v>
      </c>
      <c r="J102" s="2">
        <f t="shared" si="41"/>
        <v>6778.9018150156808</v>
      </c>
      <c r="K102" s="2">
        <f t="shared" si="42"/>
        <v>139698.54524669569</v>
      </c>
      <c r="L102" s="5">
        <v>141692.7386571012</v>
      </c>
      <c r="M102" s="5">
        <f t="shared" si="43"/>
        <v>139698.54524669569</v>
      </c>
      <c r="N102" s="48">
        <f t="shared" si="44"/>
        <v>326454.27453187015</v>
      </c>
      <c r="O102" s="5">
        <f t="shared" si="45"/>
        <v>132056.24260298596</v>
      </c>
      <c r="P102" s="20">
        <f t="shared" si="46"/>
        <v>0.40451681262973921</v>
      </c>
      <c r="Q102" s="63">
        <v>517500</v>
      </c>
      <c r="R102" s="70">
        <v>500000</v>
      </c>
      <c r="S102" s="58">
        <v>510000</v>
      </c>
      <c r="T102" s="5">
        <v>137874.16911599998</v>
      </c>
      <c r="U102" s="5">
        <f t="shared" si="47"/>
        <v>14201.039418947999</v>
      </c>
      <c r="V102" s="5">
        <f t="shared" si="48"/>
        <v>152075.20853494797</v>
      </c>
      <c r="W102" s="2">
        <v>139565.12807869332</v>
      </c>
      <c r="X102" s="2">
        <f t="shared" si="49"/>
        <v>7117.8215320133586</v>
      </c>
      <c r="Y102" s="2">
        <f t="shared" si="50"/>
        <v>146682.94961070668</v>
      </c>
      <c r="Z102" s="5">
        <v>148776.84522727132</v>
      </c>
      <c r="AA102" s="5">
        <f t="shared" si="51"/>
        <v>146682.94961070668</v>
      </c>
      <c r="AB102" s="48">
        <f t="shared" si="52"/>
        <v>329172.50056215434</v>
      </c>
      <c r="AC102" s="5">
        <f t="shared" si="53"/>
        <v>129039.59897345665</v>
      </c>
      <c r="AD102" s="20">
        <f t="shared" si="54"/>
        <v>0.39201208713694297</v>
      </c>
      <c r="AE102" s="65" t="s">
        <v>44</v>
      </c>
      <c r="AF102" s="70" t="s">
        <v>44</v>
      </c>
      <c r="AG102" s="58" t="s">
        <v>44</v>
      </c>
      <c r="AH102" s="5" t="s">
        <v>44</v>
      </c>
      <c r="AI102" s="5" t="s">
        <v>44</v>
      </c>
      <c r="AJ102" s="5" t="s">
        <v>44</v>
      </c>
      <c r="AK102" s="5" t="s">
        <v>44</v>
      </c>
      <c r="AL102" s="5" t="s">
        <v>44</v>
      </c>
      <c r="AM102" s="5" t="s">
        <v>44</v>
      </c>
      <c r="AN102" s="5" t="s">
        <v>44</v>
      </c>
      <c r="AO102" s="5" t="s">
        <v>44</v>
      </c>
      <c r="AP102" s="5" t="s">
        <v>44</v>
      </c>
      <c r="AQ102" s="5" t="s">
        <v>44</v>
      </c>
      <c r="AR102" s="5" t="s">
        <v>44</v>
      </c>
      <c r="AS102" s="67">
        <v>520000</v>
      </c>
      <c r="AT102" s="70">
        <v>500000</v>
      </c>
      <c r="AU102" s="58">
        <v>512500</v>
      </c>
      <c r="AV102" s="38">
        <v>160499.89729049732</v>
      </c>
      <c r="AW102" s="38">
        <f t="shared" si="55"/>
        <v>8185.4947618153628</v>
      </c>
      <c r="AX102" s="38">
        <f t="shared" si="56"/>
        <v>168685.39205231267</v>
      </c>
      <c r="AY102" s="36">
        <v>178532.2142727256</v>
      </c>
      <c r="AZ102" s="5">
        <f t="shared" si="57"/>
        <v>168685.39205231267</v>
      </c>
      <c r="BA102" s="40">
        <f t="shared" si="58"/>
        <v>375943.52126500767</v>
      </c>
      <c r="BB102" s="5">
        <f t="shared" si="76"/>
        <v>146553.62862233419</v>
      </c>
      <c r="BC102" s="20">
        <f t="shared" si="59"/>
        <v>0.38982884484668789</v>
      </c>
      <c r="BD102" s="72">
        <v>520000</v>
      </c>
      <c r="BE102" s="70">
        <v>500000</v>
      </c>
      <c r="BF102" s="58">
        <v>512500</v>
      </c>
      <c r="BG102" s="38">
        <v>152857.58994643201</v>
      </c>
      <c r="BH102" s="38">
        <f t="shared" si="60"/>
        <v>7795.7370872680322</v>
      </c>
      <c r="BI102" s="38">
        <f t="shared" si="61"/>
        <v>160653.32703370004</v>
      </c>
      <c r="BJ102" s="36">
        <v>170031.28638852143</v>
      </c>
      <c r="BK102" s="36">
        <f t="shared" si="62"/>
        <v>160653.32703370004</v>
      </c>
      <c r="BL102" s="40">
        <f t="shared" si="63"/>
        <v>372636.92268444429</v>
      </c>
      <c r="BM102" s="5">
        <f t="shared" si="64"/>
        <v>149895.0379849484</v>
      </c>
      <c r="BN102" s="20">
        <f t="shared" si="65"/>
        <v>0.40225492660554801</v>
      </c>
    </row>
    <row r="103" spans="1:66" s="4" customFormat="1" ht="15.75" customHeight="1">
      <c r="A103" s="12">
        <v>88</v>
      </c>
      <c r="B103" s="13" t="s">
        <v>129</v>
      </c>
      <c r="C103" s="61">
        <v>517500</v>
      </c>
      <c r="D103" s="70">
        <v>500000</v>
      </c>
      <c r="E103" s="58">
        <v>515000</v>
      </c>
      <c r="F103" s="5">
        <v>147684.59111699997</v>
      </c>
      <c r="G103" s="5">
        <f t="shared" si="39"/>
        <v>15211.512885050999</v>
      </c>
      <c r="H103" s="5">
        <f t="shared" si="40"/>
        <v>162896.10400205097</v>
      </c>
      <c r="I103" s="2">
        <v>149495.70578781998</v>
      </c>
      <c r="J103" s="2">
        <f t="shared" si="41"/>
        <v>7624.2809951788186</v>
      </c>
      <c r="K103" s="2">
        <f t="shared" si="42"/>
        <v>157119.98678299881</v>
      </c>
      <c r="L103" s="5">
        <v>159362.87085693347</v>
      </c>
      <c r="M103" s="5">
        <f t="shared" si="43"/>
        <v>157119.98678299881</v>
      </c>
      <c r="N103" s="48">
        <f t="shared" si="44"/>
        <v>335313.16027366387</v>
      </c>
      <c r="O103" s="5">
        <f t="shared" si="45"/>
        <v>126001.60133640014</v>
      </c>
      <c r="P103" s="20">
        <f t="shared" si="46"/>
        <v>0.37577290802891444</v>
      </c>
      <c r="Q103" s="63">
        <v>517500</v>
      </c>
      <c r="R103" s="70">
        <v>500000</v>
      </c>
      <c r="S103" s="58">
        <v>510000</v>
      </c>
      <c r="T103" s="5">
        <v>155068.375509</v>
      </c>
      <c r="U103" s="5">
        <f t="shared" si="47"/>
        <v>15972.042677427002</v>
      </c>
      <c r="V103" s="5">
        <f t="shared" si="48"/>
        <v>171040.41818642701</v>
      </c>
      <c r="W103" s="2">
        <v>156969.97336547336</v>
      </c>
      <c r="X103" s="2">
        <f t="shared" si="49"/>
        <v>8005.4686416391405</v>
      </c>
      <c r="Y103" s="2">
        <f t="shared" si="50"/>
        <v>164975.44200711249</v>
      </c>
      <c r="Z103" s="5">
        <v>167330.46251751471</v>
      </c>
      <c r="AA103" s="5">
        <f t="shared" si="51"/>
        <v>164975.44200711249</v>
      </c>
      <c r="AB103" s="48">
        <f t="shared" si="52"/>
        <v>338474.38711850904</v>
      </c>
      <c r="AC103" s="5">
        <f t="shared" si="53"/>
        <v>122682.28061698104</v>
      </c>
      <c r="AD103" s="20">
        <f t="shared" si="54"/>
        <v>0.36245661499351989</v>
      </c>
      <c r="AE103" s="65" t="s">
        <v>44</v>
      </c>
      <c r="AF103" s="70" t="s">
        <v>44</v>
      </c>
      <c r="AG103" s="58" t="s">
        <v>44</v>
      </c>
      <c r="AH103" s="5" t="s">
        <v>44</v>
      </c>
      <c r="AI103" s="5" t="s">
        <v>44</v>
      </c>
      <c r="AJ103" s="5" t="s">
        <v>44</v>
      </c>
      <c r="AK103" s="5" t="s">
        <v>44</v>
      </c>
      <c r="AL103" s="5" t="s">
        <v>44</v>
      </c>
      <c r="AM103" s="5" t="s">
        <v>44</v>
      </c>
      <c r="AN103" s="5" t="s">
        <v>44</v>
      </c>
      <c r="AO103" s="5" t="s">
        <v>44</v>
      </c>
      <c r="AP103" s="5" t="s">
        <v>44</v>
      </c>
      <c r="AQ103" s="5" t="s">
        <v>44</v>
      </c>
      <c r="AR103" s="5" t="s">
        <v>44</v>
      </c>
      <c r="AS103" s="67">
        <v>520000</v>
      </c>
      <c r="AT103" s="70">
        <v>500000</v>
      </c>
      <c r="AU103" s="58">
        <v>512500</v>
      </c>
      <c r="AV103" s="38">
        <v>180515.46937029436</v>
      </c>
      <c r="AW103" s="38">
        <f t="shared" si="55"/>
        <v>9206.2889378850123</v>
      </c>
      <c r="AX103" s="38">
        <f t="shared" si="56"/>
        <v>189721.75830817939</v>
      </c>
      <c r="AY103" s="36">
        <v>200796.55502101764</v>
      </c>
      <c r="AZ103" s="5">
        <f t="shared" si="57"/>
        <v>189721.75830817939</v>
      </c>
      <c r="BA103" s="40">
        <f t="shared" si="58"/>
        <v>384603.66266583942</v>
      </c>
      <c r="BB103" s="5">
        <f t="shared" si="76"/>
        <v>137802.31610184975</v>
      </c>
      <c r="BC103" s="20">
        <f t="shared" si="59"/>
        <v>0.35829694170535881</v>
      </c>
      <c r="BD103" s="72">
        <v>520000</v>
      </c>
      <c r="BE103" s="70">
        <v>500000</v>
      </c>
      <c r="BF103" s="58">
        <v>512500</v>
      </c>
      <c r="BG103" s="38">
        <v>171920.06165599299</v>
      </c>
      <c r="BH103" s="38">
        <f t="shared" si="60"/>
        <v>8767.9231444556426</v>
      </c>
      <c r="BI103" s="38">
        <f t="shared" si="61"/>
        <v>180687.98480044864</v>
      </c>
      <c r="BJ103" s="36">
        <v>191235.44502832016</v>
      </c>
      <c r="BK103" s="36">
        <f t="shared" si="62"/>
        <v>180687.98480044864</v>
      </c>
      <c r="BL103" s="40">
        <f t="shared" si="63"/>
        <v>380884.68596575374</v>
      </c>
      <c r="BM103" s="5">
        <f t="shared" si="64"/>
        <v>141560.444965164</v>
      </c>
      <c r="BN103" s="20">
        <f t="shared" si="65"/>
        <v>0.37166221216332135</v>
      </c>
    </row>
    <row r="104" spans="1:66" s="4" customFormat="1" ht="15.75" customHeight="1">
      <c r="A104" s="12">
        <v>89</v>
      </c>
      <c r="B104" s="13" t="s">
        <v>130</v>
      </c>
      <c r="C104" s="61">
        <v>517500</v>
      </c>
      <c r="D104" s="70">
        <v>500000</v>
      </c>
      <c r="E104" s="58">
        <v>515000</v>
      </c>
      <c r="F104" s="5">
        <v>160969.269654</v>
      </c>
      <c r="G104" s="5">
        <f t="shared" si="39"/>
        <v>16579.834774362003</v>
      </c>
      <c r="H104" s="5">
        <f t="shared" si="40"/>
        <v>177549.10442836201</v>
      </c>
      <c r="I104" s="2">
        <v>162943.37969550668</v>
      </c>
      <c r="J104" s="2">
        <f t="shared" si="41"/>
        <v>8310.1123644708405</v>
      </c>
      <c r="K104" s="2">
        <f t="shared" si="42"/>
        <v>171253.49205997752</v>
      </c>
      <c r="L104" s="5">
        <v>173698.13158554921</v>
      </c>
      <c r="M104" s="5">
        <f t="shared" si="43"/>
        <v>171253.49205997752</v>
      </c>
      <c r="N104" s="48">
        <f t="shared" si="44"/>
        <v>342500.12134564813</v>
      </c>
      <c r="O104" s="5">
        <f t="shared" si="45"/>
        <v>121089.65282323642</v>
      </c>
      <c r="P104" s="20">
        <f t="shared" si="46"/>
        <v>0.3535463063414036</v>
      </c>
      <c r="Q104" s="63">
        <v>517500</v>
      </c>
      <c r="R104" s="70">
        <v>500000</v>
      </c>
      <c r="S104" s="58">
        <v>510000</v>
      </c>
      <c r="T104" s="5">
        <v>169017.832062</v>
      </c>
      <c r="U104" s="5">
        <f t="shared" si="47"/>
        <v>17408.836702386001</v>
      </c>
      <c r="V104" s="5">
        <f t="shared" si="48"/>
        <v>186426.66876438601</v>
      </c>
      <c r="W104" s="2">
        <v>171090.69457918667</v>
      </c>
      <c r="X104" s="2">
        <f t="shared" si="49"/>
        <v>8725.6254235385204</v>
      </c>
      <c r="Y104" s="2">
        <f t="shared" si="50"/>
        <v>179816.3200027252</v>
      </c>
      <c r="Z104" s="5">
        <v>182383.19369349672</v>
      </c>
      <c r="AA104" s="5">
        <f t="shared" si="51"/>
        <v>179816.3200027252</v>
      </c>
      <c r="AB104" s="48">
        <f t="shared" si="52"/>
        <v>346021.03041010135</v>
      </c>
      <c r="AC104" s="5">
        <f t="shared" si="53"/>
        <v>117524.47779420207</v>
      </c>
      <c r="AD104" s="20">
        <f t="shared" si="54"/>
        <v>0.3396454766200569</v>
      </c>
      <c r="AE104" s="65" t="s">
        <v>44</v>
      </c>
      <c r="AF104" s="70" t="s">
        <v>44</v>
      </c>
      <c r="AG104" s="58" t="s">
        <v>44</v>
      </c>
      <c r="AH104" s="5" t="s">
        <v>44</v>
      </c>
      <c r="AI104" s="5" t="s">
        <v>44</v>
      </c>
      <c r="AJ104" s="5" t="s">
        <v>44</v>
      </c>
      <c r="AK104" s="5" t="s">
        <v>44</v>
      </c>
      <c r="AL104" s="5" t="s">
        <v>44</v>
      </c>
      <c r="AM104" s="5" t="s">
        <v>44</v>
      </c>
      <c r="AN104" s="5" t="s">
        <v>44</v>
      </c>
      <c r="AO104" s="5" t="s">
        <v>44</v>
      </c>
      <c r="AP104" s="5" t="s">
        <v>44</v>
      </c>
      <c r="AQ104" s="5" t="s">
        <v>44</v>
      </c>
      <c r="AR104" s="5" t="s">
        <v>44</v>
      </c>
      <c r="AS104" s="67">
        <v>520000</v>
      </c>
      <c r="AT104" s="70">
        <v>500000</v>
      </c>
      <c r="AU104" s="58">
        <v>512500</v>
      </c>
      <c r="AV104" s="38">
        <v>196754.29876606469</v>
      </c>
      <c r="AW104" s="38">
        <f t="shared" si="55"/>
        <v>10034.469237069299</v>
      </c>
      <c r="AX104" s="38">
        <f t="shared" si="56"/>
        <v>206788.768003134</v>
      </c>
      <c r="AY104" s="36">
        <v>218859.83243219607</v>
      </c>
      <c r="AZ104" s="5">
        <f t="shared" si="57"/>
        <v>206788.768003134</v>
      </c>
      <c r="BA104" s="40">
        <f t="shared" si="58"/>
        <v>391629.720087066</v>
      </c>
      <c r="BB104" s="5">
        <f t="shared" si="76"/>
        <v>130702.290659526</v>
      </c>
      <c r="BC104" s="20">
        <f t="shared" si="59"/>
        <v>0.33373945835997493</v>
      </c>
      <c r="BD104" s="72">
        <v>520000</v>
      </c>
      <c r="BE104" s="70">
        <v>500000</v>
      </c>
      <c r="BF104" s="58">
        <v>512500</v>
      </c>
      <c r="BG104" s="38">
        <v>187384.88664983268</v>
      </c>
      <c r="BH104" s="38">
        <f t="shared" si="60"/>
        <v>9556.6292191414668</v>
      </c>
      <c r="BI104" s="38">
        <f t="shared" si="61"/>
        <v>196941.51586897415</v>
      </c>
      <c r="BJ104" s="36">
        <v>208437.75790265907</v>
      </c>
      <c r="BK104" s="36">
        <f t="shared" si="62"/>
        <v>196941.51586897415</v>
      </c>
      <c r="BL104" s="40">
        <f t="shared" si="63"/>
        <v>387575.85475432663</v>
      </c>
      <c r="BM104" s="5">
        <f t="shared" si="64"/>
        <v>134798.83375284701</v>
      </c>
      <c r="BN104" s="20">
        <f t="shared" si="65"/>
        <v>0.34779987478397534</v>
      </c>
    </row>
    <row r="105" spans="1:66" s="4" customFormat="1" ht="15.75" customHeight="1">
      <c r="A105" s="12">
        <v>90</v>
      </c>
      <c r="B105" s="13" t="s">
        <v>131</v>
      </c>
      <c r="C105" s="61">
        <v>517500</v>
      </c>
      <c r="D105" s="70">
        <v>500000</v>
      </c>
      <c r="E105" s="58">
        <v>515000</v>
      </c>
      <c r="F105" s="5">
        <v>255976.13852099999</v>
      </c>
      <c r="G105" s="5">
        <f t="shared" si="39"/>
        <v>26365.542267663001</v>
      </c>
      <c r="H105" s="5">
        <f t="shared" si="40"/>
        <v>282341.68078866298</v>
      </c>
      <c r="I105" s="2">
        <v>259115.29208166004</v>
      </c>
      <c r="J105" s="2">
        <f t="shared" si="41"/>
        <v>13214.879896164661</v>
      </c>
      <c r="K105" s="2">
        <f t="shared" si="42"/>
        <v>272330.17197782471</v>
      </c>
      <c r="L105" s="5">
        <v>276217.67870492581</v>
      </c>
      <c r="M105" s="5">
        <f t="shared" si="43"/>
        <v>272330.17197782471</v>
      </c>
      <c r="N105" s="48">
        <f t="shared" si="44"/>
        <v>393898.25524523557</v>
      </c>
      <c r="O105" s="5">
        <f t="shared" si="45"/>
        <v>85961.616054237064</v>
      </c>
      <c r="P105" s="20">
        <f t="shared" si="46"/>
        <v>0.2182330459948815</v>
      </c>
      <c r="Q105" s="63">
        <v>517500</v>
      </c>
      <c r="R105" s="70">
        <v>500000</v>
      </c>
      <c r="S105" s="58">
        <v>510000</v>
      </c>
      <c r="T105" s="5">
        <v>268775.09383499995</v>
      </c>
      <c r="U105" s="5">
        <f t="shared" si="47"/>
        <v>27683.834665004997</v>
      </c>
      <c r="V105" s="5">
        <f t="shared" si="48"/>
        <v>296458.92850000493</v>
      </c>
      <c r="W105" s="2">
        <v>272071.18570076668</v>
      </c>
      <c r="X105" s="2">
        <f t="shared" si="49"/>
        <v>13875.630470739099</v>
      </c>
      <c r="Y105" s="2">
        <f t="shared" si="50"/>
        <v>285946.81617150578</v>
      </c>
      <c r="Z105" s="5">
        <v>290028.70017057436</v>
      </c>
      <c r="AA105" s="5">
        <f t="shared" si="51"/>
        <v>285946.81617150578</v>
      </c>
      <c r="AB105" s="48">
        <f t="shared" si="52"/>
        <v>399989.07414034754</v>
      </c>
      <c r="AC105" s="5">
        <f t="shared" si="53"/>
        <v>80640.053951593931</v>
      </c>
      <c r="AD105" s="20">
        <f t="shared" si="54"/>
        <v>0.20160564166634981</v>
      </c>
      <c r="AE105" s="65" t="s">
        <v>44</v>
      </c>
      <c r="AF105" s="70" t="s">
        <v>44</v>
      </c>
      <c r="AG105" s="58" t="s">
        <v>44</v>
      </c>
      <c r="AH105" s="5" t="s">
        <v>44</v>
      </c>
      <c r="AI105" s="5" t="s">
        <v>44</v>
      </c>
      <c r="AJ105" s="5" t="s">
        <v>44</v>
      </c>
      <c r="AK105" s="5" t="s">
        <v>44</v>
      </c>
      <c r="AL105" s="5" t="s">
        <v>44</v>
      </c>
      <c r="AM105" s="5" t="s">
        <v>44</v>
      </c>
      <c r="AN105" s="5" t="s">
        <v>44</v>
      </c>
      <c r="AO105" s="5" t="s">
        <v>44</v>
      </c>
      <c r="AP105" s="5" t="s">
        <v>44</v>
      </c>
      <c r="AQ105" s="5" t="s">
        <v>44</v>
      </c>
      <c r="AR105" s="5" t="s">
        <v>44</v>
      </c>
      <c r="AS105" s="67">
        <v>520000</v>
      </c>
      <c r="AT105" s="70">
        <v>500000</v>
      </c>
      <c r="AU105" s="58">
        <v>512500</v>
      </c>
      <c r="AV105" s="38">
        <v>312881.86355588166</v>
      </c>
      <c r="AW105" s="38">
        <f t="shared" si="55"/>
        <v>15956.975041349964</v>
      </c>
      <c r="AX105" s="38">
        <f t="shared" si="56"/>
        <v>328838.8385972316</v>
      </c>
      <c r="AY105" s="36">
        <v>348034.44020468928</v>
      </c>
      <c r="AZ105" s="5">
        <f t="shared" si="57"/>
        <v>328838.8385972316</v>
      </c>
      <c r="BA105" s="40">
        <f t="shared" si="58"/>
        <v>441874.65576038416</v>
      </c>
      <c r="BB105" s="5">
        <f t="shared" si="76"/>
        <v>79928.392833028047</v>
      </c>
      <c r="BC105" s="20">
        <f t="shared" si="59"/>
        <v>0.18088476401862455</v>
      </c>
      <c r="BD105" s="72">
        <v>520000</v>
      </c>
      <c r="BE105" s="70">
        <v>500000</v>
      </c>
      <c r="BF105" s="58">
        <v>512500</v>
      </c>
      <c r="BG105" s="38">
        <v>297982.58589390904</v>
      </c>
      <c r="BH105" s="38">
        <f t="shared" si="60"/>
        <v>15197.11188058936</v>
      </c>
      <c r="BI105" s="38">
        <f t="shared" si="61"/>
        <v>313179.69777449837</v>
      </c>
      <c r="BJ105" s="36">
        <v>331461.214445911</v>
      </c>
      <c r="BK105" s="36">
        <f t="shared" si="62"/>
        <v>313179.69777449837</v>
      </c>
      <c r="BL105" s="40">
        <f t="shared" si="63"/>
        <v>435428.18244408182</v>
      </c>
      <c r="BM105" s="5">
        <f t="shared" si="64"/>
        <v>86442.73249964221</v>
      </c>
      <c r="BN105" s="20">
        <f t="shared" si="65"/>
        <v>0.19852351314155758</v>
      </c>
    </row>
    <row r="106" spans="1:66" s="4" customFormat="1" ht="15.75" customHeight="1">
      <c r="A106" s="12">
        <v>91</v>
      </c>
      <c r="B106" s="13" t="s">
        <v>132</v>
      </c>
      <c r="C106" s="61">
        <v>517500</v>
      </c>
      <c r="D106" s="70">
        <v>500000</v>
      </c>
      <c r="E106" s="58">
        <v>515000</v>
      </c>
      <c r="F106" s="5">
        <v>325492.92533699994</v>
      </c>
      <c r="G106" s="5">
        <f t="shared" si="39"/>
        <v>33525.771309710995</v>
      </c>
      <c r="H106" s="5">
        <f t="shared" si="40"/>
        <v>359018.69664671092</v>
      </c>
      <c r="I106" s="2">
        <v>329484.63036901993</v>
      </c>
      <c r="J106" s="2">
        <f t="shared" si="41"/>
        <v>16803.716148820014</v>
      </c>
      <c r="K106" s="2">
        <f t="shared" si="42"/>
        <v>346288.34651783993</v>
      </c>
      <c r="L106" s="5">
        <v>351231.60442726634</v>
      </c>
      <c r="M106" s="5">
        <f t="shared" si="43"/>
        <v>346288.34651783993</v>
      </c>
      <c r="N106" s="48">
        <f t="shared" si="44"/>
        <v>431506.44126530288</v>
      </c>
      <c r="O106" s="5">
        <f t="shared" si="45"/>
        <v>60258.292675728255</v>
      </c>
      <c r="P106" s="20">
        <f t="shared" si="46"/>
        <v>0.13964633412894914</v>
      </c>
      <c r="Q106" s="63">
        <v>517500</v>
      </c>
      <c r="R106" s="70">
        <v>500000</v>
      </c>
      <c r="S106" s="58">
        <v>510000</v>
      </c>
      <c r="T106" s="5">
        <v>341768.11569300003</v>
      </c>
      <c r="U106" s="5">
        <f t="shared" si="47"/>
        <v>35202.115916379007</v>
      </c>
      <c r="V106" s="5">
        <f t="shared" si="48"/>
        <v>376970.23160937906</v>
      </c>
      <c r="W106" s="2">
        <v>345959.23149811337</v>
      </c>
      <c r="X106" s="2">
        <f t="shared" si="49"/>
        <v>17643.920806403781</v>
      </c>
      <c r="Y106" s="2">
        <f t="shared" si="50"/>
        <v>363603.15230451716</v>
      </c>
      <c r="Z106" s="5">
        <v>368793.57865468337</v>
      </c>
      <c r="AA106" s="5">
        <f t="shared" si="51"/>
        <v>363603.15230451716</v>
      </c>
      <c r="AB106" s="48">
        <f t="shared" si="52"/>
        <v>439477.82709476328</v>
      </c>
      <c r="AC106" s="5">
        <f t="shared" si="53"/>
        <v>53651.497064507013</v>
      </c>
      <c r="AD106" s="20">
        <f t="shared" si="54"/>
        <v>0.12208009996585859</v>
      </c>
      <c r="AE106" s="65" t="s">
        <v>44</v>
      </c>
      <c r="AF106" s="70" t="s">
        <v>44</v>
      </c>
      <c r="AG106" s="58" t="s">
        <v>44</v>
      </c>
      <c r="AH106" s="5" t="s">
        <v>44</v>
      </c>
      <c r="AI106" s="5" t="s">
        <v>44</v>
      </c>
      <c r="AJ106" s="5" t="s">
        <v>44</v>
      </c>
      <c r="AK106" s="5" t="s">
        <v>44</v>
      </c>
      <c r="AL106" s="5" t="s">
        <v>44</v>
      </c>
      <c r="AM106" s="5" t="s">
        <v>44</v>
      </c>
      <c r="AN106" s="5" t="s">
        <v>44</v>
      </c>
      <c r="AO106" s="5" t="s">
        <v>44</v>
      </c>
      <c r="AP106" s="5" t="s">
        <v>44</v>
      </c>
      <c r="AQ106" s="5" t="s">
        <v>44</v>
      </c>
      <c r="AR106" s="5" t="s">
        <v>44</v>
      </c>
      <c r="AS106" s="67">
        <v>520000</v>
      </c>
      <c r="AT106" s="70">
        <v>500000</v>
      </c>
      <c r="AU106" s="58">
        <v>512500</v>
      </c>
      <c r="AV106" s="38">
        <v>397853.11622283037</v>
      </c>
      <c r="AW106" s="38">
        <f t="shared" si="55"/>
        <v>20290.508927364346</v>
      </c>
      <c r="AX106" s="38">
        <f t="shared" si="56"/>
        <v>418143.62515019474</v>
      </c>
      <c r="AY106" s="36">
        <v>442552.29438561999</v>
      </c>
      <c r="AZ106" s="5">
        <f t="shared" si="57"/>
        <v>418143.62515019474</v>
      </c>
      <c r="BA106" s="40">
        <f t="shared" si="58"/>
        <v>478639.18390716298</v>
      </c>
      <c r="BB106" s="5">
        <f t="shared" si="76"/>
        <v>42776.819828721469</v>
      </c>
      <c r="BC106" s="20">
        <f t="shared" si="59"/>
        <v>8.9371746540956989E-2</v>
      </c>
      <c r="BD106" s="72">
        <v>520000</v>
      </c>
      <c r="BE106" s="70">
        <v>500000</v>
      </c>
      <c r="BF106" s="58">
        <v>512500</v>
      </c>
      <c r="BG106" s="38">
        <v>378907.32492437289</v>
      </c>
      <c r="BH106" s="38">
        <f t="shared" si="60"/>
        <v>19324.273571143018</v>
      </c>
      <c r="BI106" s="38">
        <f t="shared" si="61"/>
        <v>398231.59849551594</v>
      </c>
      <c r="BJ106" s="36">
        <v>421477.9253127196</v>
      </c>
      <c r="BK106" s="36">
        <f t="shared" si="62"/>
        <v>398231.59849551594</v>
      </c>
      <c r="BL106" s="40">
        <f t="shared" si="63"/>
        <v>470441.90476164705</v>
      </c>
      <c r="BM106" s="5">
        <f t="shared" si="64"/>
        <v>51060.397232338757</v>
      </c>
      <c r="BN106" s="20">
        <f t="shared" si="65"/>
        <v>0.10853709398657607</v>
      </c>
    </row>
    <row r="107" spans="1:66" s="4" customFormat="1" ht="15.75" customHeight="1">
      <c r="A107" s="12">
        <v>92</v>
      </c>
      <c r="B107" s="13" t="s">
        <v>133</v>
      </c>
      <c r="C107" s="61">
        <v>517500</v>
      </c>
      <c r="D107" s="70">
        <v>500000</v>
      </c>
      <c r="E107" s="58">
        <v>515000</v>
      </c>
      <c r="F107" s="5">
        <v>255976.13852099999</v>
      </c>
      <c r="G107" s="5">
        <f t="shared" si="39"/>
        <v>26365.542267663001</v>
      </c>
      <c r="H107" s="5">
        <f t="shared" si="40"/>
        <v>282341.68078866298</v>
      </c>
      <c r="I107" s="2">
        <v>259115.29208166004</v>
      </c>
      <c r="J107" s="2">
        <f t="shared" si="41"/>
        <v>13214.879896164661</v>
      </c>
      <c r="K107" s="2">
        <f t="shared" si="42"/>
        <v>272330.17197782471</v>
      </c>
      <c r="L107" s="5">
        <v>276217.67870492581</v>
      </c>
      <c r="M107" s="5">
        <f t="shared" si="43"/>
        <v>272330.17197782471</v>
      </c>
      <c r="N107" s="48">
        <f t="shared" si="44"/>
        <v>393898.25524523557</v>
      </c>
      <c r="O107" s="5">
        <f t="shared" si="45"/>
        <v>85961.616054237064</v>
      </c>
      <c r="P107" s="20">
        <f t="shared" si="46"/>
        <v>0.2182330459948815</v>
      </c>
      <c r="Q107" s="63">
        <v>517500</v>
      </c>
      <c r="R107" s="70">
        <v>500000</v>
      </c>
      <c r="S107" s="58">
        <v>510000</v>
      </c>
      <c r="T107" s="5">
        <v>268775.09383499995</v>
      </c>
      <c r="U107" s="5">
        <f t="shared" si="47"/>
        <v>27683.834665004997</v>
      </c>
      <c r="V107" s="5">
        <f t="shared" si="48"/>
        <v>296458.92850000493</v>
      </c>
      <c r="W107" s="2">
        <v>272071.18570076668</v>
      </c>
      <c r="X107" s="2">
        <f t="shared" si="49"/>
        <v>13875.630470739099</v>
      </c>
      <c r="Y107" s="2">
        <f t="shared" si="50"/>
        <v>285946.81617150578</v>
      </c>
      <c r="Z107" s="5">
        <v>290028.70017057436</v>
      </c>
      <c r="AA107" s="5">
        <f t="shared" si="51"/>
        <v>285946.81617150578</v>
      </c>
      <c r="AB107" s="48">
        <f t="shared" si="52"/>
        <v>399989.07414034754</v>
      </c>
      <c r="AC107" s="5">
        <f t="shared" si="53"/>
        <v>80640.053951593931</v>
      </c>
      <c r="AD107" s="20">
        <f t="shared" si="54"/>
        <v>0.20160564166634981</v>
      </c>
      <c r="AE107" s="65" t="s">
        <v>44</v>
      </c>
      <c r="AF107" s="70" t="s">
        <v>44</v>
      </c>
      <c r="AG107" s="58" t="s">
        <v>44</v>
      </c>
      <c r="AH107" s="5" t="s">
        <v>44</v>
      </c>
      <c r="AI107" s="5" t="s">
        <v>44</v>
      </c>
      <c r="AJ107" s="5" t="s">
        <v>44</v>
      </c>
      <c r="AK107" s="5" t="s">
        <v>44</v>
      </c>
      <c r="AL107" s="5" t="s">
        <v>44</v>
      </c>
      <c r="AM107" s="5" t="s">
        <v>44</v>
      </c>
      <c r="AN107" s="5" t="s">
        <v>44</v>
      </c>
      <c r="AO107" s="5" t="s">
        <v>44</v>
      </c>
      <c r="AP107" s="5" t="s">
        <v>44</v>
      </c>
      <c r="AQ107" s="5" t="s">
        <v>44</v>
      </c>
      <c r="AR107" s="5" t="s">
        <v>44</v>
      </c>
      <c r="AS107" s="67">
        <v>520000</v>
      </c>
      <c r="AT107" s="70">
        <v>500000</v>
      </c>
      <c r="AU107" s="58">
        <v>512500</v>
      </c>
      <c r="AV107" s="38">
        <v>312881.86355588166</v>
      </c>
      <c r="AW107" s="38">
        <f t="shared" si="55"/>
        <v>15956.975041349964</v>
      </c>
      <c r="AX107" s="38">
        <f t="shared" si="56"/>
        <v>328838.8385972316</v>
      </c>
      <c r="AY107" s="36">
        <v>348034.44020468928</v>
      </c>
      <c r="AZ107" s="5">
        <f t="shared" si="57"/>
        <v>328838.8385972316</v>
      </c>
      <c r="BA107" s="40">
        <f t="shared" si="58"/>
        <v>441874.65576038416</v>
      </c>
      <c r="BB107" s="5">
        <f t="shared" si="76"/>
        <v>79928.392833028047</v>
      </c>
      <c r="BC107" s="20">
        <f t="shared" si="59"/>
        <v>0.18088476401862455</v>
      </c>
      <c r="BD107" s="72">
        <v>520000</v>
      </c>
      <c r="BE107" s="70">
        <v>500000</v>
      </c>
      <c r="BF107" s="58">
        <v>512500</v>
      </c>
      <c r="BG107" s="38">
        <v>297982.58589390904</v>
      </c>
      <c r="BH107" s="38">
        <f t="shared" si="60"/>
        <v>15197.11188058936</v>
      </c>
      <c r="BI107" s="38">
        <f t="shared" si="61"/>
        <v>313179.69777449837</v>
      </c>
      <c r="BJ107" s="36">
        <v>331461.214445911</v>
      </c>
      <c r="BK107" s="36">
        <f t="shared" si="62"/>
        <v>313179.69777449837</v>
      </c>
      <c r="BL107" s="40">
        <f t="shared" si="63"/>
        <v>435428.18244408182</v>
      </c>
      <c r="BM107" s="5">
        <f t="shared" si="64"/>
        <v>86442.73249964221</v>
      </c>
      <c r="BN107" s="20">
        <f t="shared" si="65"/>
        <v>0.19852351314155758</v>
      </c>
    </row>
    <row r="108" spans="1:66" s="4" customFormat="1" ht="15.75" customHeight="1">
      <c r="A108" s="12">
        <v>93</v>
      </c>
      <c r="B108" s="13" t="s">
        <v>134</v>
      </c>
      <c r="C108" s="61">
        <v>517500</v>
      </c>
      <c r="D108" s="70">
        <v>500000</v>
      </c>
      <c r="E108" s="58">
        <v>515000</v>
      </c>
      <c r="F108" s="5">
        <v>204533.99326799996</v>
      </c>
      <c r="G108" s="5">
        <f t="shared" si="39"/>
        <v>21067.001306603997</v>
      </c>
      <c r="H108" s="5">
        <f t="shared" si="40"/>
        <v>225600.99457460397</v>
      </c>
      <c r="I108" s="2">
        <v>207042.27266594663</v>
      </c>
      <c r="J108" s="2">
        <f t="shared" si="41"/>
        <v>10559.155905963278</v>
      </c>
      <c r="K108" s="2">
        <f t="shared" si="42"/>
        <v>217601.4285719099</v>
      </c>
      <c r="L108" s="5">
        <v>220707.68378871711</v>
      </c>
      <c r="M108" s="5">
        <f t="shared" si="43"/>
        <v>217601.4285719099</v>
      </c>
      <c r="N108" s="48">
        <f t="shared" si="44"/>
        <v>366068.35115587182</v>
      </c>
      <c r="O108" s="5">
        <f t="shared" si="45"/>
        <v>104981.96774101775</v>
      </c>
      <c r="P108" s="20">
        <f t="shared" si="46"/>
        <v>0.2867824203035691</v>
      </c>
      <c r="Q108" s="63">
        <v>517500</v>
      </c>
      <c r="R108" s="70">
        <v>500000</v>
      </c>
      <c r="S108" s="58">
        <v>510000</v>
      </c>
      <c r="T108" s="5">
        <v>214760.890782</v>
      </c>
      <c r="U108" s="5">
        <f t="shared" si="47"/>
        <v>22120.371750546001</v>
      </c>
      <c r="V108" s="5">
        <f t="shared" si="48"/>
        <v>236881.26253254601</v>
      </c>
      <c r="W108" s="2">
        <v>217394.51476372001</v>
      </c>
      <c r="X108" s="2">
        <f t="shared" si="49"/>
        <v>11087.12025294972</v>
      </c>
      <c r="Y108" s="2">
        <f t="shared" si="50"/>
        <v>228481.63501666972</v>
      </c>
      <c r="Z108" s="5">
        <v>231743.20492166985</v>
      </c>
      <c r="AA108" s="5">
        <f t="shared" si="51"/>
        <v>228481.63501666972</v>
      </c>
      <c r="AB108" s="48">
        <f t="shared" si="52"/>
        <v>370767.6837451476</v>
      </c>
      <c r="AC108" s="5">
        <f t="shared" si="53"/>
        <v>100611.42992414633</v>
      </c>
      <c r="AD108" s="20">
        <f t="shared" si="54"/>
        <v>0.27135976066701384</v>
      </c>
      <c r="AE108" s="65" t="s">
        <v>44</v>
      </c>
      <c r="AF108" s="70" t="s">
        <v>44</v>
      </c>
      <c r="AG108" s="58" t="s">
        <v>44</v>
      </c>
      <c r="AH108" s="5" t="s">
        <v>44</v>
      </c>
      <c r="AI108" s="5" t="s">
        <v>44</v>
      </c>
      <c r="AJ108" s="5" t="s">
        <v>44</v>
      </c>
      <c r="AK108" s="5" t="s">
        <v>44</v>
      </c>
      <c r="AL108" s="5" t="s">
        <v>44</v>
      </c>
      <c r="AM108" s="5" t="s">
        <v>44</v>
      </c>
      <c r="AN108" s="5" t="s">
        <v>44</v>
      </c>
      <c r="AO108" s="5" t="s">
        <v>44</v>
      </c>
      <c r="AP108" s="5" t="s">
        <v>44</v>
      </c>
      <c r="AQ108" s="5" t="s">
        <v>44</v>
      </c>
      <c r="AR108" s="5" t="s">
        <v>44</v>
      </c>
      <c r="AS108" s="67">
        <v>520000</v>
      </c>
      <c r="AT108" s="70">
        <v>500000</v>
      </c>
      <c r="AU108" s="58">
        <v>512500</v>
      </c>
      <c r="AV108" s="38">
        <v>250003.69197827805</v>
      </c>
      <c r="AW108" s="38">
        <f t="shared" si="55"/>
        <v>12750.18829089218</v>
      </c>
      <c r="AX108" s="38">
        <f t="shared" si="56"/>
        <v>262753.88026917021</v>
      </c>
      <c r="AY108" s="36">
        <v>278091.84590600379</v>
      </c>
      <c r="AZ108" s="5">
        <f t="shared" si="57"/>
        <v>262753.88026917021</v>
      </c>
      <c r="BA108" s="40">
        <f t="shared" si="58"/>
        <v>414669.14523503481</v>
      </c>
      <c r="BB108" s="5">
        <f t="shared" si="76"/>
        <v>107420.31402311404</v>
      </c>
      <c r="BC108" s="20">
        <f t="shared" si="59"/>
        <v>0.25905065582400183</v>
      </c>
      <c r="BD108" s="72">
        <v>520000</v>
      </c>
      <c r="BE108" s="70">
        <v>500000</v>
      </c>
      <c r="BF108" s="58">
        <v>512500</v>
      </c>
      <c r="BG108" s="38">
        <v>238098.6135658386</v>
      </c>
      <c r="BH108" s="38">
        <f t="shared" si="60"/>
        <v>12143.029291857769</v>
      </c>
      <c r="BI108" s="38">
        <f t="shared" si="61"/>
        <v>250241.64285769637</v>
      </c>
      <c r="BJ108" s="36">
        <v>264849.22054646048</v>
      </c>
      <c r="BK108" s="36">
        <f t="shared" si="62"/>
        <v>250241.64285769637</v>
      </c>
      <c r="BL108" s="40">
        <f t="shared" si="63"/>
        <v>409518.1726808314</v>
      </c>
      <c r="BM108" s="5">
        <f t="shared" si="64"/>
        <v>112625.5143218001</v>
      </c>
      <c r="BN108" s="20">
        <f t="shared" si="65"/>
        <v>0.27501957626085061</v>
      </c>
    </row>
    <row r="109" spans="1:66" s="4" customFormat="1" ht="15.75" customHeight="1">
      <c r="A109" s="12">
        <v>94</v>
      </c>
      <c r="B109" s="13" t="s">
        <v>135</v>
      </c>
      <c r="C109" s="61">
        <v>517500</v>
      </c>
      <c r="D109" s="70">
        <v>500000</v>
      </c>
      <c r="E109" s="58">
        <v>515000</v>
      </c>
      <c r="F109" s="5">
        <v>285946.54740899993</v>
      </c>
      <c r="G109" s="5">
        <f t="shared" si="39"/>
        <v>29452.494383126996</v>
      </c>
      <c r="H109" s="5">
        <f t="shared" si="40"/>
        <v>315399.04179212695</v>
      </c>
      <c r="I109" s="2">
        <v>289453.09090613993</v>
      </c>
      <c r="J109" s="2">
        <f t="shared" si="41"/>
        <v>14762.107636213135</v>
      </c>
      <c r="K109" s="2">
        <f t="shared" si="42"/>
        <v>304215.19854235306</v>
      </c>
      <c r="L109" s="5">
        <v>308557.86326521786</v>
      </c>
      <c r="M109" s="5">
        <f t="shared" si="43"/>
        <v>304215.19854235306</v>
      </c>
      <c r="N109" s="48">
        <f t="shared" si="44"/>
        <v>410112.01726661628</v>
      </c>
      <c r="O109" s="5">
        <f t="shared" si="45"/>
        <v>74880.358626009183</v>
      </c>
      <c r="P109" s="20">
        <f t="shared" si="46"/>
        <v>0.18258513643439278</v>
      </c>
      <c r="Q109" s="63">
        <v>517500</v>
      </c>
      <c r="R109" s="70">
        <v>500000</v>
      </c>
      <c r="S109" s="58">
        <v>510000</v>
      </c>
      <c r="T109" s="5">
        <v>300242.24251199997</v>
      </c>
      <c r="U109" s="5">
        <f t="shared" si="47"/>
        <v>30924.950978736</v>
      </c>
      <c r="V109" s="5">
        <f t="shared" si="48"/>
        <v>331167.19349073595</v>
      </c>
      <c r="W109" s="2">
        <v>303924.06495285337</v>
      </c>
      <c r="X109" s="2">
        <f t="shared" si="49"/>
        <v>15500.127312595521</v>
      </c>
      <c r="Y109" s="2">
        <f t="shared" si="50"/>
        <v>319424.19226544892</v>
      </c>
      <c r="Z109" s="5">
        <v>323983.96501193655</v>
      </c>
      <c r="AA109" s="5">
        <f t="shared" si="51"/>
        <v>319424.19226544892</v>
      </c>
      <c r="AB109" s="48">
        <f t="shared" si="52"/>
        <v>417012.55846135359</v>
      </c>
      <c r="AC109" s="5">
        <f t="shared" si="53"/>
        <v>69005.395502040308</v>
      </c>
      <c r="AD109" s="20">
        <f t="shared" si="54"/>
        <v>0.16547558125503153</v>
      </c>
      <c r="AE109" s="65" t="s">
        <v>44</v>
      </c>
      <c r="AF109" s="70" t="s">
        <v>44</v>
      </c>
      <c r="AG109" s="58" t="s">
        <v>44</v>
      </c>
      <c r="AH109" s="5" t="s">
        <v>44</v>
      </c>
      <c r="AI109" s="5" t="s">
        <v>44</v>
      </c>
      <c r="AJ109" s="5" t="s">
        <v>44</v>
      </c>
      <c r="AK109" s="5" t="s">
        <v>44</v>
      </c>
      <c r="AL109" s="5" t="s">
        <v>44</v>
      </c>
      <c r="AM109" s="5" t="s">
        <v>44</v>
      </c>
      <c r="AN109" s="5" t="s">
        <v>44</v>
      </c>
      <c r="AO109" s="5" t="s">
        <v>44</v>
      </c>
      <c r="AP109" s="5" t="s">
        <v>44</v>
      </c>
      <c r="AQ109" s="5" t="s">
        <v>44</v>
      </c>
      <c r="AR109" s="5" t="s">
        <v>44</v>
      </c>
      <c r="AS109" s="67">
        <v>520000</v>
      </c>
      <c r="AT109" s="70">
        <v>500000</v>
      </c>
      <c r="AU109" s="58">
        <v>512500</v>
      </c>
      <c r="AV109" s="38">
        <v>349512.67469578137</v>
      </c>
      <c r="AW109" s="38">
        <f t="shared" si="55"/>
        <v>17825.146409484849</v>
      </c>
      <c r="AX109" s="38">
        <f t="shared" si="56"/>
        <v>367337.82110526622</v>
      </c>
      <c r="AY109" s="36">
        <v>388780.75801432383</v>
      </c>
      <c r="AZ109" s="5">
        <f t="shared" si="57"/>
        <v>367337.82110526622</v>
      </c>
      <c r="BA109" s="40">
        <f t="shared" si="58"/>
        <v>457723.715823918</v>
      </c>
      <c r="BB109" s="5">
        <f t="shared" si="76"/>
        <v>63912.479079171957</v>
      </c>
      <c r="BC109" s="20">
        <f t="shared" si="59"/>
        <v>0.13963112871293409</v>
      </c>
      <c r="BD109" s="72">
        <v>520000</v>
      </c>
      <c r="BE109" s="70">
        <v>500000</v>
      </c>
      <c r="BF109" s="58">
        <v>512500</v>
      </c>
      <c r="BG109" s="38">
        <v>332871.05454206094</v>
      </c>
      <c r="BH109" s="38">
        <f t="shared" si="60"/>
        <v>16976.423781645106</v>
      </c>
      <c r="BI109" s="38">
        <f t="shared" si="61"/>
        <v>349847.47832370608</v>
      </c>
      <c r="BJ109" s="36">
        <v>370269.43591826147</v>
      </c>
      <c r="BK109" s="36">
        <f t="shared" si="62"/>
        <v>349847.47832370608</v>
      </c>
      <c r="BL109" s="40">
        <f t="shared" si="63"/>
        <v>450523.38284839352</v>
      </c>
      <c r="BM109" s="5">
        <f t="shared" si="64"/>
        <v>71188.614791496031</v>
      </c>
      <c r="BN109" s="20">
        <f t="shared" si="65"/>
        <v>0.15801314094156985</v>
      </c>
    </row>
    <row r="110" spans="1:66" s="4" customFormat="1" ht="15.75" customHeight="1">
      <c r="A110" s="12">
        <v>95</v>
      </c>
      <c r="B110" s="13" t="s">
        <v>136</v>
      </c>
      <c r="C110" s="61">
        <v>517500</v>
      </c>
      <c r="D110" s="70">
        <v>500000</v>
      </c>
      <c r="E110" s="58">
        <v>515000</v>
      </c>
      <c r="F110" s="5">
        <v>254123.26765200001</v>
      </c>
      <c r="G110" s="5">
        <f t="shared" si="39"/>
        <v>26174.696568156003</v>
      </c>
      <c r="H110" s="5">
        <f t="shared" si="40"/>
        <v>280297.96422015602</v>
      </c>
      <c r="I110" s="2">
        <v>257239.61559725335</v>
      </c>
      <c r="J110" s="2">
        <f t="shared" si="41"/>
        <v>13119.220395459919</v>
      </c>
      <c r="K110" s="2">
        <f t="shared" si="42"/>
        <v>270358.83599271328</v>
      </c>
      <c r="L110" s="5">
        <v>274218.2019455189</v>
      </c>
      <c r="M110" s="5">
        <f t="shared" si="43"/>
        <v>270358.83599271328</v>
      </c>
      <c r="N110" s="48">
        <f t="shared" si="44"/>
        <v>392895.83369306475</v>
      </c>
      <c r="O110" s="5">
        <f t="shared" si="45"/>
        <v>86646.742020159116</v>
      </c>
      <c r="P110" s="20">
        <f t="shared" si="46"/>
        <v>0.22053362390156742</v>
      </c>
      <c r="Q110" s="63">
        <v>517500</v>
      </c>
      <c r="R110" s="70">
        <v>500000</v>
      </c>
      <c r="S110" s="58">
        <v>510000</v>
      </c>
      <c r="T110" s="5">
        <v>266829.23318399995</v>
      </c>
      <c r="U110" s="5">
        <f t="shared" si="47"/>
        <v>27483.411017951996</v>
      </c>
      <c r="V110" s="5">
        <f t="shared" si="48"/>
        <v>294312.64420195197</v>
      </c>
      <c r="W110" s="2">
        <v>270101.48424597335</v>
      </c>
      <c r="X110" s="2">
        <f t="shared" si="49"/>
        <v>13775.17569654464</v>
      </c>
      <c r="Y110" s="2">
        <f t="shared" si="50"/>
        <v>283876.65994251799</v>
      </c>
      <c r="Z110" s="5">
        <v>287928.99251066032</v>
      </c>
      <c r="AA110" s="5">
        <f t="shared" si="51"/>
        <v>283876.65994251799</v>
      </c>
      <c r="AB110" s="48">
        <f t="shared" si="52"/>
        <v>398936.38277585508</v>
      </c>
      <c r="AC110" s="5">
        <f t="shared" si="53"/>
        <v>81359.510256897556</v>
      </c>
      <c r="AD110" s="20">
        <f t="shared" si="54"/>
        <v>0.20394106371243134</v>
      </c>
      <c r="AE110" s="65" t="s">
        <v>44</v>
      </c>
      <c r="AF110" s="70" t="s">
        <v>44</v>
      </c>
      <c r="AG110" s="58" t="s">
        <v>44</v>
      </c>
      <c r="AH110" s="5" t="s">
        <v>44</v>
      </c>
      <c r="AI110" s="5" t="s">
        <v>44</v>
      </c>
      <c r="AJ110" s="5" t="s">
        <v>44</v>
      </c>
      <c r="AK110" s="5" t="s">
        <v>44</v>
      </c>
      <c r="AL110" s="5" t="s">
        <v>44</v>
      </c>
      <c r="AM110" s="5" t="s">
        <v>44</v>
      </c>
      <c r="AN110" s="5" t="s">
        <v>44</v>
      </c>
      <c r="AO110" s="5" t="s">
        <v>44</v>
      </c>
      <c r="AP110" s="5" t="s">
        <v>44</v>
      </c>
      <c r="AQ110" s="5" t="s">
        <v>44</v>
      </c>
      <c r="AR110" s="5" t="s">
        <v>44</v>
      </c>
      <c r="AS110" s="67">
        <v>520000</v>
      </c>
      <c r="AT110" s="70">
        <v>500000</v>
      </c>
      <c r="AU110" s="58">
        <v>512500</v>
      </c>
      <c r="AV110" s="38">
        <v>310616.70688286936</v>
      </c>
      <c r="AW110" s="38">
        <f t="shared" si="55"/>
        <v>15841.452051026336</v>
      </c>
      <c r="AX110" s="38">
        <f t="shared" si="56"/>
        <v>326458.1589338957</v>
      </c>
      <c r="AY110" s="36">
        <v>345514.79101279238</v>
      </c>
      <c r="AZ110" s="5">
        <f t="shared" si="57"/>
        <v>326458.1589338957</v>
      </c>
      <c r="BA110" s="40">
        <f t="shared" si="58"/>
        <v>440894.5899893376</v>
      </c>
      <c r="BB110" s="5">
        <f t="shared" si="76"/>
        <v>80918.776414090171</v>
      </c>
      <c r="BC110" s="20">
        <f t="shared" si="59"/>
        <v>0.18353315792794617</v>
      </c>
      <c r="BD110" s="72">
        <v>520000</v>
      </c>
      <c r="BE110" s="70">
        <v>500000</v>
      </c>
      <c r="BF110" s="58">
        <v>512500</v>
      </c>
      <c r="BG110" s="38">
        <v>295825.55793684133</v>
      </c>
      <c r="BH110" s="38">
        <f t="shared" si="60"/>
        <v>15087.103454778908</v>
      </c>
      <c r="BI110" s="38">
        <f t="shared" si="61"/>
        <v>310912.66139162023</v>
      </c>
      <c r="BJ110" s="36">
        <v>329061.84233462263</v>
      </c>
      <c r="BK110" s="36">
        <f t="shared" si="62"/>
        <v>310912.66139162023</v>
      </c>
      <c r="BL110" s="40">
        <f t="shared" si="63"/>
        <v>434494.9007452486</v>
      </c>
      <c r="BM110" s="5">
        <f t="shared" si="64"/>
        <v>87385.839481169925</v>
      </c>
      <c r="BN110" s="20">
        <f t="shared" si="65"/>
        <v>0.20112051794229377</v>
      </c>
    </row>
    <row r="111" spans="1:66" s="4" customFormat="1" ht="15.75" customHeight="1">
      <c r="A111" s="12">
        <v>96</v>
      </c>
      <c r="B111" s="13" t="s">
        <v>137</v>
      </c>
      <c r="C111" s="61">
        <v>517500</v>
      </c>
      <c r="D111" s="70">
        <v>500000</v>
      </c>
      <c r="E111" s="58">
        <v>515000</v>
      </c>
      <c r="F111" s="5">
        <v>131462.82042299997</v>
      </c>
      <c r="G111" s="5">
        <f t="shared" si="39"/>
        <v>13540.670503568997</v>
      </c>
      <c r="H111" s="5">
        <f t="shared" si="40"/>
        <v>145003.49092656898</v>
      </c>
      <c r="I111" s="2">
        <v>133075.06340057997</v>
      </c>
      <c r="J111" s="2">
        <f t="shared" si="41"/>
        <v>6786.8282334295782</v>
      </c>
      <c r="K111" s="2">
        <f t="shared" si="42"/>
        <v>139861.89163400955</v>
      </c>
      <c r="L111" s="5">
        <v>141858.41681020844</v>
      </c>
      <c r="M111" s="5">
        <f t="shared" si="43"/>
        <v>139861.89163400955</v>
      </c>
      <c r="N111" s="48">
        <f t="shared" si="44"/>
        <v>326537.2998951312</v>
      </c>
      <c r="O111" s="5">
        <f t="shared" si="45"/>
        <v>131999.4470622064</v>
      </c>
      <c r="P111" s="20">
        <f t="shared" si="46"/>
        <v>0.40424002741677156</v>
      </c>
      <c r="Q111" s="63">
        <v>517500</v>
      </c>
      <c r="R111" s="70">
        <v>500000</v>
      </c>
      <c r="S111" s="58">
        <v>510000</v>
      </c>
      <c r="T111" s="5">
        <v>138037.39586099997</v>
      </c>
      <c r="U111" s="5">
        <f t="shared" si="47"/>
        <v>14217.851773682998</v>
      </c>
      <c r="V111" s="5">
        <f t="shared" si="48"/>
        <v>152255.24763468298</v>
      </c>
      <c r="W111" s="2">
        <v>139730.23793805996</v>
      </c>
      <c r="X111" s="2">
        <f t="shared" si="49"/>
        <v>7126.2421348410571</v>
      </c>
      <c r="Y111" s="2">
        <f t="shared" si="50"/>
        <v>146856.480072901</v>
      </c>
      <c r="Z111" s="5">
        <v>148952.85283268572</v>
      </c>
      <c r="AA111" s="5">
        <f t="shared" si="51"/>
        <v>146856.480072901</v>
      </c>
      <c r="AB111" s="48">
        <f t="shared" si="52"/>
        <v>329260.76342337829</v>
      </c>
      <c r="AC111" s="5">
        <f t="shared" si="53"/>
        <v>128979.305674595</v>
      </c>
      <c r="AD111" s="20">
        <f t="shared" si="54"/>
        <v>0.39172388575418449</v>
      </c>
      <c r="AE111" s="65" t="s">
        <v>44</v>
      </c>
      <c r="AF111" s="70" t="s">
        <v>44</v>
      </c>
      <c r="AG111" s="58" t="s">
        <v>44</v>
      </c>
      <c r="AH111" s="5" t="s">
        <v>44</v>
      </c>
      <c r="AI111" s="5" t="s">
        <v>44</v>
      </c>
      <c r="AJ111" s="5" t="s">
        <v>44</v>
      </c>
      <c r="AK111" s="5" t="s">
        <v>44</v>
      </c>
      <c r="AL111" s="5" t="s">
        <v>44</v>
      </c>
      <c r="AM111" s="5" t="s">
        <v>44</v>
      </c>
      <c r="AN111" s="5" t="s">
        <v>44</v>
      </c>
      <c r="AO111" s="5" t="s">
        <v>44</v>
      </c>
      <c r="AP111" s="5" t="s">
        <v>44</v>
      </c>
      <c r="AQ111" s="5" t="s">
        <v>44</v>
      </c>
      <c r="AR111" s="5" t="s">
        <v>44</v>
      </c>
      <c r="AS111" s="67">
        <v>520000</v>
      </c>
      <c r="AT111" s="70">
        <v>500000</v>
      </c>
      <c r="AU111" s="58">
        <v>512500</v>
      </c>
      <c r="AV111" s="38">
        <v>160689.77362876895</v>
      </c>
      <c r="AW111" s="38">
        <f t="shared" si="55"/>
        <v>8195.1784550672164</v>
      </c>
      <c r="AX111" s="38">
        <f t="shared" si="56"/>
        <v>168884.95208383616</v>
      </c>
      <c r="AY111" s="36">
        <v>178743.4233992229</v>
      </c>
      <c r="AZ111" s="5">
        <f t="shared" si="57"/>
        <v>168884.95208383616</v>
      </c>
      <c r="BA111" s="40">
        <f t="shared" si="58"/>
        <v>376025.67509661184</v>
      </c>
      <c r="BB111" s="5">
        <f t="shared" si="76"/>
        <v>146470.60990221807</v>
      </c>
      <c r="BC111" s="20">
        <f t="shared" si="59"/>
        <v>0.38952289591551309</v>
      </c>
      <c r="BD111" s="72">
        <v>520000</v>
      </c>
      <c r="BE111" s="70">
        <v>500000</v>
      </c>
      <c r="BF111" s="58">
        <v>512500</v>
      </c>
      <c r="BG111" s="38">
        <v>153036.32291066696</v>
      </c>
      <c r="BH111" s="38">
        <f t="shared" si="60"/>
        <v>7804.8524684440144</v>
      </c>
      <c r="BI111" s="38">
        <f t="shared" si="61"/>
        <v>160841.17537911097</v>
      </c>
      <c r="BJ111" s="36">
        <v>170230.10017225012</v>
      </c>
      <c r="BK111" s="36">
        <f t="shared" si="62"/>
        <v>160841.17537911097</v>
      </c>
      <c r="BL111" s="40">
        <f t="shared" si="63"/>
        <v>372714.25511027221</v>
      </c>
      <c r="BM111" s="5">
        <f t="shared" si="64"/>
        <v>149816.89142878211</v>
      </c>
      <c r="BN111" s="20">
        <f t="shared" si="65"/>
        <v>0.40196179613376176</v>
      </c>
    </row>
    <row r="112" spans="1:66" s="4" customFormat="1" ht="15.75" customHeight="1">
      <c r="A112" s="12">
        <v>97</v>
      </c>
      <c r="B112" s="13" t="s">
        <v>138</v>
      </c>
      <c r="C112" s="61">
        <v>517500</v>
      </c>
      <c r="D112" s="70">
        <v>500000</v>
      </c>
      <c r="E112" s="58">
        <v>515000</v>
      </c>
      <c r="F112" s="5">
        <v>187386.281766</v>
      </c>
      <c r="G112" s="5">
        <f t="shared" si="39"/>
        <v>19300.787021898002</v>
      </c>
      <c r="H112" s="5">
        <f t="shared" si="40"/>
        <v>206687.068787898</v>
      </c>
      <c r="I112" s="2">
        <v>189684.27653102667</v>
      </c>
      <c r="J112" s="2">
        <f t="shared" si="41"/>
        <v>9673.8981030823597</v>
      </c>
      <c r="K112" s="2">
        <f t="shared" si="42"/>
        <v>199358.17463410902</v>
      </c>
      <c r="L112" s="5">
        <v>202204.00783490404</v>
      </c>
      <c r="M112" s="5">
        <f t="shared" si="43"/>
        <v>199358.17463410902</v>
      </c>
      <c r="N112" s="48">
        <f t="shared" si="44"/>
        <v>356791.54187615187</v>
      </c>
      <c r="O112" s="5">
        <f t="shared" si="45"/>
        <v>111322.20156188039</v>
      </c>
      <c r="P112" s="20">
        <f t="shared" si="46"/>
        <v>0.31200908232438462</v>
      </c>
      <c r="Q112" s="63">
        <v>517500</v>
      </c>
      <c r="R112" s="70">
        <v>500000</v>
      </c>
      <c r="S112" s="58">
        <v>510000</v>
      </c>
      <c r="T112" s="5">
        <v>196755.49692900002</v>
      </c>
      <c r="U112" s="5">
        <f t="shared" si="47"/>
        <v>20265.816183687002</v>
      </c>
      <c r="V112" s="5">
        <f t="shared" si="48"/>
        <v>217021.31311268703</v>
      </c>
      <c r="W112" s="2">
        <v>199168.31179200666</v>
      </c>
      <c r="X112" s="2">
        <f t="shared" si="49"/>
        <v>10157.58390139234</v>
      </c>
      <c r="Y112" s="2">
        <f t="shared" si="50"/>
        <v>209325.89569339901</v>
      </c>
      <c r="Z112" s="5">
        <v>212314.01787521446</v>
      </c>
      <c r="AA112" s="5">
        <f t="shared" si="51"/>
        <v>209325.89569339901</v>
      </c>
      <c r="AB112" s="48">
        <f t="shared" si="52"/>
        <v>361026.87111355009</v>
      </c>
      <c r="AC112" s="5">
        <f t="shared" si="53"/>
        <v>107268.78843220248</v>
      </c>
      <c r="AD112" s="20">
        <f t="shared" si="54"/>
        <v>0.29712134196920847</v>
      </c>
      <c r="AE112" s="65" t="s">
        <v>44</v>
      </c>
      <c r="AF112" s="70" t="s">
        <v>44</v>
      </c>
      <c r="AG112" s="58" t="s">
        <v>44</v>
      </c>
      <c r="AH112" s="5" t="s">
        <v>44</v>
      </c>
      <c r="AI112" s="5" t="s">
        <v>44</v>
      </c>
      <c r="AJ112" s="5" t="s">
        <v>44</v>
      </c>
      <c r="AK112" s="5" t="s">
        <v>44</v>
      </c>
      <c r="AL112" s="5" t="s">
        <v>44</v>
      </c>
      <c r="AM112" s="5" t="s">
        <v>44</v>
      </c>
      <c r="AN112" s="5" t="s">
        <v>44</v>
      </c>
      <c r="AO112" s="5" t="s">
        <v>44</v>
      </c>
      <c r="AP112" s="5" t="s">
        <v>44</v>
      </c>
      <c r="AQ112" s="5" t="s">
        <v>44</v>
      </c>
      <c r="AR112" s="5" t="s">
        <v>44</v>
      </c>
      <c r="AS112" s="67">
        <v>520000</v>
      </c>
      <c r="AT112" s="70">
        <v>500000</v>
      </c>
      <c r="AU112" s="58">
        <v>512500</v>
      </c>
      <c r="AV112" s="38">
        <v>229043.55856080767</v>
      </c>
      <c r="AW112" s="38">
        <f t="shared" si="55"/>
        <v>11681.221486601191</v>
      </c>
      <c r="AX112" s="38">
        <f t="shared" si="56"/>
        <v>240724.78004740886</v>
      </c>
      <c r="AY112" s="36">
        <v>254776.82145025738</v>
      </c>
      <c r="AZ112" s="5">
        <f t="shared" si="57"/>
        <v>240724.78004740886</v>
      </c>
      <c r="BA112" s="40">
        <f t="shared" si="58"/>
        <v>405600.32029953325</v>
      </c>
      <c r="BB112" s="5">
        <f t="shared" si="76"/>
        <v>116584.61256407281</v>
      </c>
      <c r="BC112" s="20">
        <f t="shared" si="59"/>
        <v>0.28743718071518243</v>
      </c>
      <c r="BD112" s="72">
        <v>520000</v>
      </c>
      <c r="BE112" s="70">
        <v>500000</v>
      </c>
      <c r="BF112" s="58">
        <v>512500</v>
      </c>
      <c r="BG112" s="38">
        <v>218136.9180106807</v>
      </c>
      <c r="BH112" s="38">
        <f t="shared" si="60"/>
        <v>11124.982818544715</v>
      </c>
      <c r="BI112" s="38">
        <f t="shared" si="61"/>
        <v>229261.90082922543</v>
      </c>
      <c r="BJ112" s="36">
        <v>242644.80940188485</v>
      </c>
      <c r="BK112" s="36">
        <f t="shared" si="62"/>
        <v>229261.90082922543</v>
      </c>
      <c r="BL112" s="40">
        <f t="shared" si="63"/>
        <v>400881.34204622207</v>
      </c>
      <c r="BM112" s="5">
        <f t="shared" si="64"/>
        <v>121353.27066798438</v>
      </c>
      <c r="BN112" s="20">
        <f t="shared" si="65"/>
        <v>0.30271618541426709</v>
      </c>
    </row>
    <row r="113" spans="1:66" s="4" customFormat="1" ht="15.75" customHeight="1">
      <c r="A113" s="12">
        <v>98</v>
      </c>
      <c r="B113" s="13" t="s">
        <v>139</v>
      </c>
      <c r="C113" s="61">
        <v>517500</v>
      </c>
      <c r="D113" s="70">
        <v>500000</v>
      </c>
      <c r="E113" s="58">
        <v>515000</v>
      </c>
      <c r="F113" s="5">
        <v>789094.47275099996</v>
      </c>
      <c r="G113" s="5">
        <f t="shared" si="39"/>
        <v>81276.730693353005</v>
      </c>
      <c r="H113" s="5">
        <f t="shared" si="40"/>
        <v>870371.20344435296</v>
      </c>
      <c r="I113" s="2">
        <v>798771.5525541266</v>
      </c>
      <c r="J113" s="2">
        <f t="shared" si="41"/>
        <v>40737.349180260455</v>
      </c>
      <c r="K113" s="2">
        <f t="shared" si="42"/>
        <v>839508.90173438704</v>
      </c>
      <c r="L113" s="5">
        <v>851492.87133735663</v>
      </c>
      <c r="M113" s="5">
        <f t="shared" si="43"/>
        <v>500000</v>
      </c>
      <c r="N113" s="48">
        <f t="shared" si="44"/>
        <v>682312.16275268269</v>
      </c>
      <c r="O113" s="5">
        <f t="shared" si="45"/>
        <v>128914.16657520721</v>
      </c>
      <c r="P113" s="20">
        <f t="shared" si="46"/>
        <v>0.18893722494279303</v>
      </c>
      <c r="Q113" s="63">
        <v>517500</v>
      </c>
      <c r="R113" s="70">
        <v>500000</v>
      </c>
      <c r="S113" s="58">
        <v>510000</v>
      </c>
      <c r="T113" s="5">
        <v>828548.85014999995</v>
      </c>
      <c r="U113" s="5">
        <f t="shared" si="47"/>
        <v>85340.531565450001</v>
      </c>
      <c r="V113" s="5">
        <f t="shared" si="48"/>
        <v>913889.38171544997</v>
      </c>
      <c r="W113" s="2">
        <v>838709.70936899993</v>
      </c>
      <c r="X113" s="2">
        <f t="shared" si="49"/>
        <v>42774.19517781899</v>
      </c>
      <c r="Y113" s="2">
        <f t="shared" si="50"/>
        <v>881483.90454681893</v>
      </c>
      <c r="Z113" s="5">
        <v>894067.06631648203</v>
      </c>
      <c r="AA113" s="5">
        <f t="shared" si="51"/>
        <v>500000</v>
      </c>
      <c r="AB113" s="48">
        <f t="shared" si="52"/>
        <v>702823.39209645847</v>
      </c>
      <c r="AC113" s="5">
        <f t="shared" si="53"/>
        <v>143417.79593466368</v>
      </c>
      <c r="AD113" s="20">
        <f t="shared" si="54"/>
        <v>0.20405950847319038</v>
      </c>
      <c r="AE113" s="65" t="s">
        <v>44</v>
      </c>
      <c r="AF113" s="70" t="s">
        <v>44</v>
      </c>
      <c r="AG113" s="58" t="s">
        <v>44</v>
      </c>
      <c r="AH113" s="5" t="s">
        <v>44</v>
      </c>
      <c r="AI113" s="5" t="s">
        <v>44</v>
      </c>
      <c r="AJ113" s="5" t="s">
        <v>44</v>
      </c>
      <c r="AK113" s="5" t="s">
        <v>44</v>
      </c>
      <c r="AL113" s="5" t="s">
        <v>44</v>
      </c>
      <c r="AM113" s="5" t="s">
        <v>44</v>
      </c>
      <c r="AN113" s="5" t="s">
        <v>44</v>
      </c>
      <c r="AO113" s="5" t="s">
        <v>44</v>
      </c>
      <c r="AP113" s="5" t="s">
        <v>44</v>
      </c>
      <c r="AQ113" s="5" t="s">
        <v>44</v>
      </c>
      <c r="AR113" s="5" t="s">
        <v>44</v>
      </c>
      <c r="AS113" s="67">
        <v>520000</v>
      </c>
      <c r="AT113" s="70">
        <v>500000</v>
      </c>
      <c r="AU113" s="58">
        <v>512500</v>
      </c>
      <c r="AV113" s="38">
        <v>964516.16577434994</v>
      </c>
      <c r="AW113" s="38">
        <f t="shared" si="55"/>
        <v>49190.324454491842</v>
      </c>
      <c r="AX113" s="38">
        <f t="shared" si="56"/>
        <v>1013706.4902288418</v>
      </c>
      <c r="AY113" s="36">
        <v>1072880.4795797784</v>
      </c>
      <c r="AZ113" s="5">
        <f t="shared" si="57"/>
        <v>500000</v>
      </c>
      <c r="BA113" s="40">
        <f t="shared" si="58"/>
        <v>723817.39396172413</v>
      </c>
      <c r="BB113" s="5">
        <f t="shared" si="76"/>
        <v>158262.79701783616</v>
      </c>
      <c r="BC113" s="20">
        <f t="shared" si="59"/>
        <v>0.21865017107644305</v>
      </c>
      <c r="BD113" s="72">
        <v>520000</v>
      </c>
      <c r="BE113" s="70">
        <v>500000</v>
      </c>
      <c r="BF113" s="58">
        <v>512500</v>
      </c>
      <c r="BG113" s="38">
        <v>918587.28543724562</v>
      </c>
      <c r="BH113" s="38">
        <f t="shared" si="60"/>
        <v>46847.951557299522</v>
      </c>
      <c r="BI113" s="38">
        <f t="shared" si="61"/>
        <v>965435.23699454509</v>
      </c>
      <c r="BJ113" s="36">
        <v>1021791.445604828</v>
      </c>
      <c r="BK113" s="36">
        <f t="shared" si="62"/>
        <v>500000</v>
      </c>
      <c r="BL113" s="40">
        <f t="shared" si="63"/>
        <v>703945.33651987463</v>
      </c>
      <c r="BM113" s="5">
        <f t="shared" si="64"/>
        <v>144211.13044457609</v>
      </c>
      <c r="BN113" s="20">
        <f t="shared" si="65"/>
        <v>0.20486126260530252</v>
      </c>
    </row>
    <row r="114" spans="1:66" s="4" customFormat="1" ht="15.75" customHeight="1">
      <c r="A114" s="12">
        <v>99</v>
      </c>
      <c r="B114" s="13" t="s">
        <v>140</v>
      </c>
      <c r="C114" s="61">
        <v>517500</v>
      </c>
      <c r="D114" s="70">
        <v>500000</v>
      </c>
      <c r="E114" s="58">
        <v>515000</v>
      </c>
      <c r="F114" s="5">
        <v>379407.21383699996</v>
      </c>
      <c r="G114" s="5">
        <f t="shared" si="39"/>
        <v>39078.943025210996</v>
      </c>
      <c r="H114" s="5">
        <f t="shared" si="40"/>
        <v>418486.15686221095</v>
      </c>
      <c r="I114" s="2">
        <v>384060.16674568667</v>
      </c>
      <c r="J114" s="2">
        <f t="shared" si="41"/>
        <v>19587.06850403002</v>
      </c>
      <c r="K114" s="2">
        <f t="shared" si="42"/>
        <v>403647.23524971667</v>
      </c>
      <c r="L114" s="5">
        <v>409409.28993140225</v>
      </c>
      <c r="M114" s="5">
        <f t="shared" si="43"/>
        <v>403647.23524971667</v>
      </c>
      <c r="N114" s="48">
        <f t="shared" si="44"/>
        <v>460673.78034055495</v>
      </c>
      <c r="O114" s="5">
        <f t="shared" si="45"/>
        <v>40323.856741372168</v>
      </c>
      <c r="P114" s="20">
        <f t="shared" si="46"/>
        <v>8.7532346016225615E-2</v>
      </c>
      <c r="Q114" s="63">
        <v>517500</v>
      </c>
      <c r="R114" s="70">
        <v>500000</v>
      </c>
      <c r="S114" s="58">
        <v>510000</v>
      </c>
      <c r="T114" s="5">
        <v>398378.11861799995</v>
      </c>
      <c r="U114" s="5">
        <f t="shared" si="47"/>
        <v>41032.946217653996</v>
      </c>
      <c r="V114" s="5">
        <f t="shared" si="48"/>
        <v>439411.06483565393</v>
      </c>
      <c r="W114" s="2">
        <v>403263.46302694664</v>
      </c>
      <c r="X114" s="2">
        <f t="shared" si="49"/>
        <v>20566.436614374277</v>
      </c>
      <c r="Y114" s="2">
        <f t="shared" si="50"/>
        <v>423829.89964132092</v>
      </c>
      <c r="Z114" s="5">
        <v>429880.06137711421</v>
      </c>
      <c r="AA114" s="5">
        <f t="shared" si="51"/>
        <v>423829.89964132092</v>
      </c>
      <c r="AB114" s="48">
        <f t="shared" si="52"/>
        <v>470103.50430901488</v>
      </c>
      <c r="AC114" s="5">
        <f t="shared" si="53"/>
        <v>32720.379650471874</v>
      </c>
      <c r="AD114" s="20">
        <f t="shared" si="54"/>
        <v>6.9602501046160392E-2</v>
      </c>
      <c r="AE114" s="65" t="s">
        <v>44</v>
      </c>
      <c r="AF114" s="70" t="s">
        <v>44</v>
      </c>
      <c r="AG114" s="58" t="s">
        <v>44</v>
      </c>
      <c r="AH114" s="5" t="s">
        <v>44</v>
      </c>
      <c r="AI114" s="5" t="s">
        <v>44</v>
      </c>
      <c r="AJ114" s="5" t="s">
        <v>44</v>
      </c>
      <c r="AK114" s="5" t="s">
        <v>44</v>
      </c>
      <c r="AL114" s="5" t="s">
        <v>44</v>
      </c>
      <c r="AM114" s="5" t="s">
        <v>44</v>
      </c>
      <c r="AN114" s="5" t="s">
        <v>44</v>
      </c>
      <c r="AO114" s="5" t="s">
        <v>44</v>
      </c>
      <c r="AP114" s="5" t="s">
        <v>44</v>
      </c>
      <c r="AQ114" s="5" t="s">
        <v>44</v>
      </c>
      <c r="AR114" s="5" t="s">
        <v>44</v>
      </c>
      <c r="AS114" s="67">
        <v>520000</v>
      </c>
      <c r="AT114" s="70">
        <v>500000</v>
      </c>
      <c r="AU114" s="58">
        <v>512500</v>
      </c>
      <c r="AV114" s="38">
        <v>463752.9824809886</v>
      </c>
      <c r="AW114" s="38">
        <f t="shared" si="55"/>
        <v>23651.402106530419</v>
      </c>
      <c r="AX114" s="38">
        <f t="shared" si="56"/>
        <v>487404.38458751905</v>
      </c>
      <c r="AY114" s="36">
        <v>515856.07365253702</v>
      </c>
      <c r="AZ114" s="5">
        <f t="shared" si="57"/>
        <v>487404.38458751905</v>
      </c>
      <c r="BA114" s="40">
        <f t="shared" si="58"/>
        <v>507152.09164801118</v>
      </c>
      <c r="BB114" s="5">
        <f t="shared" si="76"/>
        <v>13963.73757535945</v>
      </c>
      <c r="BC114" s="20">
        <f t="shared" si="59"/>
        <v>2.7533629073644796E-2</v>
      </c>
      <c r="BD114" s="72">
        <v>520000</v>
      </c>
      <c r="BE114" s="70">
        <v>500000</v>
      </c>
      <c r="BF114" s="58">
        <v>512500</v>
      </c>
      <c r="BG114" s="38">
        <v>441669.19175753969</v>
      </c>
      <c r="BH114" s="38">
        <f t="shared" si="60"/>
        <v>22525.128779634524</v>
      </c>
      <c r="BI114" s="38">
        <f t="shared" si="61"/>
        <v>464194.32053717424</v>
      </c>
      <c r="BJ114" s="36">
        <v>491291.14791768265</v>
      </c>
      <c r="BK114" s="36">
        <f t="shared" si="62"/>
        <v>464194.32053717424</v>
      </c>
      <c r="BL114" s="40">
        <f t="shared" si="63"/>
        <v>497597.09369097138</v>
      </c>
      <c r="BM114" s="5">
        <f t="shared" si="64"/>
        <v>23619.327407485918</v>
      </c>
      <c r="BN114" s="20">
        <f t="shared" si="65"/>
        <v>4.7466771223054025E-2</v>
      </c>
    </row>
    <row r="115" spans="1:66" s="4" customFormat="1" ht="15.75" customHeight="1">
      <c r="A115" s="12">
        <v>100</v>
      </c>
      <c r="B115" s="13" t="s">
        <v>141</v>
      </c>
      <c r="C115" s="61">
        <v>517500</v>
      </c>
      <c r="D115" s="70">
        <v>500000</v>
      </c>
      <c r="E115" s="58">
        <v>515000</v>
      </c>
      <c r="F115" s="5">
        <v>224925.46535700001</v>
      </c>
      <c r="G115" s="5">
        <f t="shared" si="39"/>
        <v>23167.322931771003</v>
      </c>
      <c r="H115" s="5">
        <f t="shared" si="40"/>
        <v>248092.788288771</v>
      </c>
      <c r="I115" s="2">
        <v>227683.75055155336</v>
      </c>
      <c r="J115" s="2">
        <f t="shared" si="41"/>
        <v>11611.87127812922</v>
      </c>
      <c r="K115" s="2">
        <f t="shared" si="42"/>
        <v>239295.62182968258</v>
      </c>
      <c r="L115" s="5">
        <v>242711.56113920754</v>
      </c>
      <c r="M115" s="5">
        <f t="shared" si="43"/>
        <v>239295.62182968258</v>
      </c>
      <c r="N115" s="48">
        <f t="shared" si="44"/>
        <v>377099.99520961015</v>
      </c>
      <c r="O115" s="5">
        <f t="shared" si="45"/>
        <v>97442.406894109823</v>
      </c>
      <c r="P115" s="20">
        <f t="shared" si="46"/>
        <v>0.25839938512846355</v>
      </c>
      <c r="Q115" s="63">
        <v>517500</v>
      </c>
      <c r="R115" s="70">
        <v>500000</v>
      </c>
      <c r="S115" s="58">
        <v>510000</v>
      </c>
      <c r="T115" s="5">
        <v>236171.29346099996</v>
      </c>
      <c r="U115" s="5">
        <f t="shared" si="47"/>
        <v>24325.643226483</v>
      </c>
      <c r="V115" s="5">
        <f t="shared" si="48"/>
        <v>260496.93668748296</v>
      </c>
      <c r="W115" s="2">
        <v>239067.69803406001</v>
      </c>
      <c r="X115" s="2">
        <f t="shared" si="49"/>
        <v>12192.45259973706</v>
      </c>
      <c r="Y115" s="2">
        <f t="shared" si="50"/>
        <v>251260.15063379708</v>
      </c>
      <c r="Z115" s="5">
        <v>254846.88330740208</v>
      </c>
      <c r="AA115" s="5">
        <f t="shared" si="51"/>
        <v>251260.15063379708</v>
      </c>
      <c r="AB115" s="48">
        <f t="shared" si="52"/>
        <v>382350.66177144699</v>
      </c>
      <c r="AC115" s="5">
        <f t="shared" si="53"/>
        <v>92694.989374642741</v>
      </c>
      <c r="AD115" s="20">
        <f t="shared" si="54"/>
        <v>0.2424344944119696</v>
      </c>
      <c r="AE115" s="65" t="s">
        <v>44</v>
      </c>
      <c r="AF115" s="70" t="s">
        <v>44</v>
      </c>
      <c r="AG115" s="58" t="s">
        <v>44</v>
      </c>
      <c r="AH115" s="5" t="s">
        <v>44</v>
      </c>
      <c r="AI115" s="5" t="s">
        <v>44</v>
      </c>
      <c r="AJ115" s="5" t="s">
        <v>44</v>
      </c>
      <c r="AK115" s="5" t="s">
        <v>44</v>
      </c>
      <c r="AL115" s="5" t="s">
        <v>44</v>
      </c>
      <c r="AM115" s="5" t="s">
        <v>44</v>
      </c>
      <c r="AN115" s="5" t="s">
        <v>44</v>
      </c>
      <c r="AO115" s="5" t="s">
        <v>44</v>
      </c>
      <c r="AP115" s="5" t="s">
        <v>44</v>
      </c>
      <c r="AQ115" s="5" t="s">
        <v>44</v>
      </c>
      <c r="AR115" s="5" t="s">
        <v>44</v>
      </c>
      <c r="AS115" s="67">
        <v>520000</v>
      </c>
      <c r="AT115" s="70">
        <v>500000</v>
      </c>
      <c r="AU115" s="58">
        <v>512500</v>
      </c>
      <c r="AV115" s="38">
        <v>274927.85273916903</v>
      </c>
      <c r="AW115" s="38">
        <f t="shared" si="55"/>
        <v>14021.32048969762</v>
      </c>
      <c r="AX115" s="38">
        <f t="shared" si="56"/>
        <v>288949.17322886665</v>
      </c>
      <c r="AY115" s="36">
        <v>305816.25996888248</v>
      </c>
      <c r="AZ115" s="5">
        <f t="shared" si="57"/>
        <v>288949.17322886665</v>
      </c>
      <c r="BA115" s="40">
        <f t="shared" si="58"/>
        <v>425453.08663954976</v>
      </c>
      <c r="BB115" s="5">
        <f t="shared" si="76"/>
        <v>96522.842831195027</v>
      </c>
      <c r="BC115" s="20">
        <f t="shared" si="59"/>
        <v>0.22687070763449563</v>
      </c>
      <c r="BD115" s="72">
        <v>520000</v>
      </c>
      <c r="BE115" s="70">
        <v>500000</v>
      </c>
      <c r="BF115" s="58">
        <v>512500</v>
      </c>
      <c r="BG115" s="38">
        <v>261836.31313428635</v>
      </c>
      <c r="BH115" s="38">
        <f t="shared" si="60"/>
        <v>13353.651969848603</v>
      </c>
      <c r="BI115" s="38">
        <f t="shared" si="61"/>
        <v>275189.96510413493</v>
      </c>
      <c r="BJ115" s="36">
        <v>291253.87336704903</v>
      </c>
      <c r="BK115" s="36">
        <f t="shared" si="62"/>
        <v>275189.96510413493</v>
      </c>
      <c r="BL115" s="40">
        <f t="shared" si="63"/>
        <v>419788.76769423683</v>
      </c>
      <c r="BM115" s="5">
        <f t="shared" si="64"/>
        <v>102246.79386291615</v>
      </c>
      <c r="BN115" s="20">
        <f t="shared" si="65"/>
        <v>0.24356724555667494</v>
      </c>
    </row>
    <row r="116" spans="1:66" s="4" customFormat="1" ht="15.75" customHeight="1">
      <c r="A116" s="12">
        <v>101</v>
      </c>
      <c r="B116" s="13" t="s">
        <v>142</v>
      </c>
      <c r="C116" s="61">
        <v>517500</v>
      </c>
      <c r="D116" s="70">
        <v>500000</v>
      </c>
      <c r="E116" s="58">
        <v>515000</v>
      </c>
      <c r="F116" s="5">
        <v>132236.41626900001</v>
      </c>
      <c r="G116" s="5">
        <f t="shared" si="39"/>
        <v>13620.350875707001</v>
      </c>
      <c r="H116" s="5">
        <f t="shared" si="40"/>
        <v>145856.767144707</v>
      </c>
      <c r="I116" s="2">
        <v>133857.96616840668</v>
      </c>
      <c r="J116" s="2">
        <f t="shared" si="41"/>
        <v>6826.7562745887399</v>
      </c>
      <c r="K116" s="2">
        <f t="shared" si="42"/>
        <v>140684.72244299541</v>
      </c>
      <c r="L116" s="5">
        <v>142692.99350942002</v>
      </c>
      <c r="M116" s="5">
        <f t="shared" si="43"/>
        <v>140684.72244299541</v>
      </c>
      <c r="N116" s="48">
        <f t="shared" si="44"/>
        <v>326955.74718285375</v>
      </c>
      <c r="O116" s="5">
        <f t="shared" si="45"/>
        <v>131713.50473212096</v>
      </c>
      <c r="P116" s="20">
        <f t="shared" si="46"/>
        <v>0.40284810977327357</v>
      </c>
      <c r="Q116" s="63">
        <v>517500</v>
      </c>
      <c r="R116" s="70">
        <v>500000</v>
      </c>
      <c r="S116" s="58">
        <v>510000</v>
      </c>
      <c r="T116" s="5">
        <v>138848.58332099998</v>
      </c>
      <c r="U116" s="5">
        <f t="shared" si="47"/>
        <v>14301.404082063</v>
      </c>
      <c r="V116" s="5">
        <f t="shared" si="48"/>
        <v>153149.98740306299</v>
      </c>
      <c r="W116" s="2">
        <v>140551.26895632665</v>
      </c>
      <c r="X116" s="2">
        <f t="shared" si="49"/>
        <v>7168.1147167726585</v>
      </c>
      <c r="Y116" s="2">
        <f t="shared" si="50"/>
        <v>147719.38367309931</v>
      </c>
      <c r="Z116" s="5">
        <v>149828.07436125109</v>
      </c>
      <c r="AA116" s="5">
        <f t="shared" si="51"/>
        <v>147719.38367309931</v>
      </c>
      <c r="AB116" s="48">
        <f t="shared" si="52"/>
        <v>329699.5742395689</v>
      </c>
      <c r="AC116" s="5">
        <f t="shared" si="53"/>
        <v>128679.42679117076</v>
      </c>
      <c r="AD116" s="20">
        <f t="shared" si="54"/>
        <v>0.39029297228533483</v>
      </c>
      <c r="AE116" s="65" t="s">
        <v>44</v>
      </c>
      <c r="AF116" s="70" t="s">
        <v>44</v>
      </c>
      <c r="AG116" s="58" t="s">
        <v>44</v>
      </c>
      <c r="AH116" s="5" t="s">
        <v>44</v>
      </c>
      <c r="AI116" s="5" t="s">
        <v>44</v>
      </c>
      <c r="AJ116" s="5" t="s">
        <v>44</v>
      </c>
      <c r="AK116" s="5" t="s">
        <v>44</v>
      </c>
      <c r="AL116" s="5" t="s">
        <v>44</v>
      </c>
      <c r="AM116" s="5" t="s">
        <v>44</v>
      </c>
      <c r="AN116" s="5" t="s">
        <v>44</v>
      </c>
      <c r="AO116" s="5" t="s">
        <v>44</v>
      </c>
      <c r="AP116" s="5" t="s">
        <v>44</v>
      </c>
      <c r="AQ116" s="5" t="s">
        <v>44</v>
      </c>
      <c r="AR116" s="5" t="s">
        <v>44</v>
      </c>
      <c r="AS116" s="67">
        <v>520000</v>
      </c>
      <c r="AT116" s="70">
        <v>500000</v>
      </c>
      <c r="AU116" s="58">
        <v>512500</v>
      </c>
      <c r="AV116" s="38">
        <v>161633.95929977566</v>
      </c>
      <c r="AW116" s="38">
        <f t="shared" si="55"/>
        <v>8243.3319242885573</v>
      </c>
      <c r="AX116" s="38">
        <f t="shared" si="56"/>
        <v>169877.29122406422</v>
      </c>
      <c r="AY116" s="36">
        <v>179793.6892335013</v>
      </c>
      <c r="AZ116" s="5">
        <f t="shared" si="57"/>
        <v>169877.29122406422</v>
      </c>
      <c r="BA116" s="40">
        <f t="shared" si="58"/>
        <v>376434.19609151309</v>
      </c>
      <c r="BB116" s="5">
        <f t="shared" si="76"/>
        <v>146057.78813267761</v>
      </c>
      <c r="BC116" s="20">
        <f t="shared" si="59"/>
        <v>0.388003506719592</v>
      </c>
      <c r="BD116" s="72">
        <v>520000</v>
      </c>
      <c r="BE116" s="70">
        <v>500000</v>
      </c>
      <c r="BF116" s="58">
        <v>512500</v>
      </c>
      <c r="BG116" s="38">
        <v>153936.66109366767</v>
      </c>
      <c r="BH116" s="38">
        <f t="shared" si="60"/>
        <v>7850.7697157770508</v>
      </c>
      <c r="BI116" s="38">
        <f t="shared" si="61"/>
        <v>161787.43080944472</v>
      </c>
      <c r="BJ116" s="36">
        <v>171231.592211304</v>
      </c>
      <c r="BK116" s="36">
        <f t="shared" si="62"/>
        <v>161787.43080944472</v>
      </c>
      <c r="BL116" s="40">
        <f t="shared" si="63"/>
        <v>373103.80460414977</v>
      </c>
      <c r="BM116" s="5">
        <f t="shared" si="64"/>
        <v>149423.24088598724</v>
      </c>
      <c r="BN116" s="20">
        <f t="shared" si="65"/>
        <v>0.40048704688101511</v>
      </c>
    </row>
    <row r="117" spans="1:66" s="4" customFormat="1" ht="15.75" customHeight="1">
      <c r="A117" s="12">
        <v>102</v>
      </c>
      <c r="B117" s="13" t="s">
        <v>143</v>
      </c>
      <c r="C117" s="61">
        <v>6210000</v>
      </c>
      <c r="D117" s="70">
        <v>6000000</v>
      </c>
      <c r="E117" s="58">
        <v>6180000</v>
      </c>
      <c r="F117" s="5">
        <v>5381302.8562919991</v>
      </c>
      <c r="G117" s="5">
        <f t="shared" si="39"/>
        <v>554274.19419807591</v>
      </c>
      <c r="H117" s="5">
        <f t="shared" si="40"/>
        <v>5935577.0504900748</v>
      </c>
      <c r="I117" s="2">
        <v>5447295.6591183189</v>
      </c>
      <c r="J117" s="2">
        <f t="shared" si="41"/>
        <v>277812.07861503423</v>
      </c>
      <c r="K117" s="2">
        <f t="shared" si="42"/>
        <v>5725107.7377333529</v>
      </c>
      <c r="L117" s="5">
        <v>5806833.5145071056</v>
      </c>
      <c r="M117" s="5">
        <f t="shared" si="43"/>
        <v>5725107.7377333529</v>
      </c>
      <c r="N117" s="48">
        <f t="shared" si="44"/>
        <v>5976253.0504550887</v>
      </c>
      <c r="O117" s="5">
        <f t="shared" si="45"/>
        <v>177586.55368875549</v>
      </c>
      <c r="P117" s="20">
        <f t="shared" si="46"/>
        <v>2.9715367168937461E-2</v>
      </c>
      <c r="Q117" s="63">
        <v>6210000</v>
      </c>
      <c r="R117" s="70">
        <v>6000000</v>
      </c>
      <c r="S117" s="58">
        <v>6120000</v>
      </c>
      <c r="T117" s="5">
        <v>5650367.8012560001</v>
      </c>
      <c r="U117" s="5">
        <f t="shared" si="47"/>
        <v>581987.88352936809</v>
      </c>
      <c r="V117" s="5">
        <f t="shared" si="48"/>
        <v>6232355.6847853679</v>
      </c>
      <c r="W117" s="2">
        <v>5719660.2319430932</v>
      </c>
      <c r="X117" s="2">
        <f t="shared" si="49"/>
        <v>291702.67182909773</v>
      </c>
      <c r="Y117" s="2">
        <f t="shared" si="50"/>
        <v>6011362.9037721911</v>
      </c>
      <c r="Z117" s="5">
        <v>6097174.9662320344</v>
      </c>
      <c r="AA117" s="5">
        <f t="shared" si="51"/>
        <v>6000000</v>
      </c>
      <c r="AB117" s="48">
        <f t="shared" si="52"/>
        <v>6111815.5924649322</v>
      </c>
      <c r="AC117" s="5">
        <f t="shared" si="53"/>
        <v>79065.563674345016</v>
      </c>
      <c r="AD117" s="20">
        <f t="shared" si="54"/>
        <v>1.2936510023604523E-2</v>
      </c>
      <c r="AE117" s="65" t="s">
        <v>44</v>
      </c>
      <c r="AF117" s="70" t="s">
        <v>44</v>
      </c>
      <c r="AG117" s="58" t="s">
        <v>44</v>
      </c>
      <c r="AH117" s="5" t="s">
        <v>44</v>
      </c>
      <c r="AI117" s="5" t="s">
        <v>44</v>
      </c>
      <c r="AJ117" s="5" t="s">
        <v>44</v>
      </c>
      <c r="AK117" s="5" t="s">
        <v>44</v>
      </c>
      <c r="AL117" s="5" t="s">
        <v>44</v>
      </c>
      <c r="AM117" s="5" t="s">
        <v>44</v>
      </c>
      <c r="AN117" s="5" t="s">
        <v>44</v>
      </c>
      <c r="AO117" s="5" t="s">
        <v>44</v>
      </c>
      <c r="AP117" s="5" t="s">
        <v>44</v>
      </c>
      <c r="AQ117" s="5" t="s">
        <v>44</v>
      </c>
      <c r="AR117" s="5" t="s">
        <v>44</v>
      </c>
      <c r="AS117" s="67">
        <v>6240000</v>
      </c>
      <c r="AT117" s="70">
        <v>6000000</v>
      </c>
      <c r="AU117" s="58">
        <v>6150000</v>
      </c>
      <c r="AV117" s="38">
        <v>6577609.2667345582</v>
      </c>
      <c r="AW117" s="38">
        <f t="shared" si="55"/>
        <v>335458.07260346244</v>
      </c>
      <c r="AX117" s="38">
        <f t="shared" si="56"/>
        <v>6913067.3393380204</v>
      </c>
      <c r="AY117" s="36">
        <v>7316609.9594784407</v>
      </c>
      <c r="AZ117" s="5">
        <f t="shared" si="57"/>
        <v>6000000</v>
      </c>
      <c r="BA117" s="40">
        <f t="shared" si="58"/>
        <v>6523935.4597632922</v>
      </c>
      <c r="BB117" s="5">
        <f t="shared" si="76"/>
        <v>370478.31650271546</v>
      </c>
      <c r="BC117" s="42">
        <f t="shared" si="59"/>
        <v>5.6787550825365997E-2</v>
      </c>
      <c r="BD117" s="72">
        <v>6240000</v>
      </c>
      <c r="BE117" s="70">
        <v>6000000</v>
      </c>
      <c r="BF117" s="58">
        <v>6150000</v>
      </c>
      <c r="BG117" s="38">
        <v>6264390.0079860669</v>
      </c>
      <c r="BH117" s="38">
        <f t="shared" si="60"/>
        <v>319483.89040728938</v>
      </c>
      <c r="BI117" s="38">
        <f t="shared" si="61"/>
        <v>6583873.8983933562</v>
      </c>
      <c r="BJ117" s="36">
        <v>6968200.2174085258</v>
      </c>
      <c r="BK117" s="36">
        <f t="shared" si="62"/>
        <v>6000000</v>
      </c>
      <c r="BL117" s="40">
        <f t="shared" si="63"/>
        <v>6388414.8231603764</v>
      </c>
      <c r="BM117" s="5">
        <f t="shared" si="64"/>
        <v>274650.75537007581</v>
      </c>
      <c r="BN117" s="20">
        <f t="shared" si="65"/>
        <v>4.2992003959161328E-2</v>
      </c>
    </row>
    <row r="118" spans="1:66" s="4" customFormat="1" ht="15.75" customHeight="1">
      <c r="A118" s="15" t="s">
        <v>144</v>
      </c>
      <c r="B118" s="16"/>
      <c r="C118" s="61" t="s">
        <v>34</v>
      </c>
      <c r="D118" s="70" t="s">
        <v>34</v>
      </c>
      <c r="E118" s="58" t="s">
        <v>34</v>
      </c>
      <c r="F118" s="5" t="s">
        <v>34</v>
      </c>
      <c r="G118" s="5" t="s">
        <v>34</v>
      </c>
      <c r="H118" s="5" t="s">
        <v>34</v>
      </c>
      <c r="I118" s="5" t="s">
        <v>34</v>
      </c>
      <c r="J118" s="5" t="s">
        <v>34</v>
      </c>
      <c r="K118" s="5" t="s">
        <v>34</v>
      </c>
      <c r="L118" s="5" t="s">
        <v>34</v>
      </c>
      <c r="M118" s="5">
        <f t="shared" si="43"/>
        <v>0</v>
      </c>
      <c r="N118" s="48"/>
      <c r="O118" s="5" t="s">
        <v>34</v>
      </c>
      <c r="P118" s="5" t="s">
        <v>34</v>
      </c>
      <c r="Q118" s="63" t="s">
        <v>34</v>
      </c>
      <c r="R118" s="70" t="s">
        <v>34</v>
      </c>
      <c r="S118" s="58" t="s">
        <v>34</v>
      </c>
      <c r="T118" s="5" t="s">
        <v>34</v>
      </c>
      <c r="U118" s="5" t="s">
        <v>34</v>
      </c>
      <c r="V118" s="5" t="s">
        <v>34</v>
      </c>
      <c r="W118" s="5" t="s">
        <v>34</v>
      </c>
      <c r="X118" s="5" t="s">
        <v>34</v>
      </c>
      <c r="Y118" s="5" t="s">
        <v>34</v>
      </c>
      <c r="Z118" s="5" t="s">
        <v>34</v>
      </c>
      <c r="AA118" s="5">
        <f t="shared" si="51"/>
        <v>0</v>
      </c>
      <c r="AB118" s="48"/>
      <c r="AC118" s="5" t="s">
        <v>34</v>
      </c>
      <c r="AD118" s="5" t="s">
        <v>34</v>
      </c>
      <c r="AE118" s="65" t="s">
        <v>34</v>
      </c>
      <c r="AF118" s="70" t="s">
        <v>34</v>
      </c>
      <c r="AG118" s="58" t="s">
        <v>34</v>
      </c>
      <c r="AH118" s="5" t="s">
        <v>34</v>
      </c>
      <c r="AI118" s="5" t="s">
        <v>34</v>
      </c>
      <c r="AJ118" s="5" t="s">
        <v>34</v>
      </c>
      <c r="AK118" s="5" t="s">
        <v>34</v>
      </c>
      <c r="AL118" s="5" t="s">
        <v>34</v>
      </c>
      <c r="AM118" s="5" t="s">
        <v>34</v>
      </c>
      <c r="AN118" s="5" t="s">
        <v>34</v>
      </c>
      <c r="AO118" s="5">
        <f t="shared" si="71"/>
        <v>0</v>
      </c>
      <c r="AP118" s="48"/>
      <c r="AQ118" s="5" t="s">
        <v>34</v>
      </c>
      <c r="AR118" s="5" t="s">
        <v>34</v>
      </c>
      <c r="AS118" s="67" t="s">
        <v>34</v>
      </c>
      <c r="AT118" s="70" t="s">
        <v>34</v>
      </c>
      <c r="AU118" s="58" t="s">
        <v>34</v>
      </c>
      <c r="AV118" s="36" t="s">
        <v>34</v>
      </c>
      <c r="AW118" s="36" t="s">
        <v>34</v>
      </c>
      <c r="AX118" s="36" t="s">
        <v>34</v>
      </c>
      <c r="AY118" s="36" t="s">
        <v>34</v>
      </c>
      <c r="AZ118" s="5">
        <f t="shared" si="57"/>
        <v>0</v>
      </c>
      <c r="BA118" s="40"/>
      <c r="BB118" s="36" t="s">
        <v>34</v>
      </c>
      <c r="BC118" s="36" t="s">
        <v>34</v>
      </c>
      <c r="BD118" s="72" t="s">
        <v>34</v>
      </c>
      <c r="BE118" s="70" t="s">
        <v>34</v>
      </c>
      <c r="BF118" s="58" t="s">
        <v>34</v>
      </c>
      <c r="BG118" s="36" t="s">
        <v>34</v>
      </c>
      <c r="BH118" s="36" t="s">
        <v>34</v>
      </c>
      <c r="BI118" s="36" t="s">
        <v>34</v>
      </c>
      <c r="BJ118" s="36" t="s">
        <v>34</v>
      </c>
      <c r="BK118" s="36">
        <f t="shared" si="62"/>
        <v>0</v>
      </c>
      <c r="BL118" s="40"/>
      <c r="BM118" s="36" t="s">
        <v>34</v>
      </c>
      <c r="BN118" s="36" t="s">
        <v>34</v>
      </c>
    </row>
    <row r="119" spans="1:66" s="4" customFormat="1" ht="15.75" customHeight="1">
      <c r="A119" s="12">
        <v>103</v>
      </c>
      <c r="B119" s="13" t="s">
        <v>145</v>
      </c>
      <c r="C119" s="61">
        <v>517500</v>
      </c>
      <c r="D119" s="70">
        <v>500000</v>
      </c>
      <c r="E119" s="58">
        <v>515000</v>
      </c>
      <c r="F119" s="5">
        <v>254894.88499199995</v>
      </c>
      <c r="G119" s="5">
        <f t="shared" si="39"/>
        <v>26254.173154175998</v>
      </c>
      <c r="H119" s="5">
        <f t="shared" si="40"/>
        <v>281149.05814617593</v>
      </c>
      <c r="I119" s="2">
        <v>258020.9070536533</v>
      </c>
      <c r="J119" s="2">
        <f t="shared" si="41"/>
        <v>13159.066259736317</v>
      </c>
      <c r="K119" s="2">
        <f t="shared" si="42"/>
        <v>271179.97331338964</v>
      </c>
      <c r="L119" s="5">
        <v>275051.06098191557</v>
      </c>
      <c r="M119" s="5">
        <f t="shared" si="43"/>
        <v>271179.97331338964</v>
      </c>
      <c r="N119" s="48">
        <f t="shared" si="44"/>
        <v>393313.34874024685</v>
      </c>
      <c r="O119" s="5">
        <f t="shared" si="45"/>
        <v>86361.337973533547</v>
      </c>
      <c r="P119" s="20">
        <f t="shared" si="46"/>
        <v>0.21957387983434185</v>
      </c>
      <c r="Q119" s="63">
        <v>517500</v>
      </c>
      <c r="R119" s="70">
        <v>500000</v>
      </c>
      <c r="S119" s="58">
        <v>510000</v>
      </c>
      <c r="T119" s="5">
        <v>267640.42064399994</v>
      </c>
      <c r="U119" s="5">
        <f t="shared" si="47"/>
        <v>27566.963326331996</v>
      </c>
      <c r="V119" s="5">
        <f t="shared" si="48"/>
        <v>295207.38397033192</v>
      </c>
      <c r="W119" s="2">
        <v>270922.51526423992</v>
      </c>
      <c r="X119" s="2">
        <f t="shared" si="49"/>
        <v>13817.048278476235</v>
      </c>
      <c r="Y119" s="2">
        <f t="shared" si="50"/>
        <v>284739.56354271615</v>
      </c>
      <c r="Z119" s="5">
        <v>288804.2140392256</v>
      </c>
      <c r="AA119" s="5">
        <f t="shared" si="51"/>
        <v>284739.56354271615</v>
      </c>
      <c r="AB119" s="48">
        <f t="shared" si="52"/>
        <v>399375.19359204563</v>
      </c>
      <c r="AC119" s="5">
        <f t="shared" si="53"/>
        <v>81059.631373473327</v>
      </c>
      <c r="AD119" s="20">
        <f t="shared" si="54"/>
        <v>0.20296611475642687</v>
      </c>
      <c r="AE119" s="65" t="s">
        <v>44</v>
      </c>
      <c r="AF119" s="70" t="s">
        <v>44</v>
      </c>
      <c r="AG119" s="58" t="s">
        <v>44</v>
      </c>
      <c r="AH119" s="5" t="s">
        <v>44</v>
      </c>
      <c r="AI119" s="5" t="s">
        <v>44</v>
      </c>
      <c r="AJ119" s="5" t="s">
        <v>44</v>
      </c>
      <c r="AK119" s="5" t="s">
        <v>44</v>
      </c>
      <c r="AL119" s="5" t="s">
        <v>44</v>
      </c>
      <c r="AM119" s="5" t="s">
        <v>44</v>
      </c>
      <c r="AN119" s="5" t="s">
        <v>44</v>
      </c>
      <c r="AO119" s="5" t="s">
        <v>44</v>
      </c>
      <c r="AP119" s="5" t="s">
        <v>44</v>
      </c>
      <c r="AQ119" s="5" t="s">
        <v>44</v>
      </c>
      <c r="AR119" s="5" t="s">
        <v>44</v>
      </c>
      <c r="AS119" s="67">
        <v>520000</v>
      </c>
      <c r="AT119" s="70">
        <v>500000</v>
      </c>
      <c r="AU119" s="58">
        <v>512500</v>
      </c>
      <c r="AV119" s="38">
        <v>12511</v>
      </c>
      <c r="AW119" s="38">
        <f t="shared" si="55"/>
        <v>638.06099999999992</v>
      </c>
      <c r="AX119" s="38">
        <f t="shared" si="56"/>
        <v>13149.061</v>
      </c>
      <c r="AY119" s="36">
        <v>839483.22551649995</v>
      </c>
      <c r="AZ119" s="5">
        <f t="shared" si="57"/>
        <v>13149.061</v>
      </c>
      <c r="BA119" s="40">
        <f t="shared" si="58"/>
        <v>477026.45730329992</v>
      </c>
      <c r="BB119" s="5">
        <f t="shared" ref="BB119:BB134" si="77">STDEVA(AZ119,BA119)</f>
        <v>328010.85256522289</v>
      </c>
      <c r="BC119" s="20">
        <f t="shared" si="59"/>
        <v>0.68761563964295824</v>
      </c>
      <c r="BD119" s="72">
        <v>520000</v>
      </c>
      <c r="BE119" s="70">
        <v>500000</v>
      </c>
      <c r="BF119" s="58">
        <v>512500</v>
      </c>
      <c r="BG119" s="38">
        <v>12511</v>
      </c>
      <c r="BH119" s="38">
        <f t="shared" si="60"/>
        <v>638.06099999999992</v>
      </c>
      <c r="BI119" s="38">
        <f t="shared" si="61"/>
        <v>13149.061</v>
      </c>
      <c r="BJ119" s="36">
        <v>672920.25676649995</v>
      </c>
      <c r="BK119" s="36">
        <f t="shared" si="62"/>
        <v>13149.061</v>
      </c>
      <c r="BL119" s="40">
        <f t="shared" si="63"/>
        <v>443713.86355329992</v>
      </c>
      <c r="BM119" s="5">
        <f t="shared" si="64"/>
        <v>304455.29162568529</v>
      </c>
      <c r="BN119" s="20">
        <f t="shared" si="65"/>
        <v>0.68615230812844197</v>
      </c>
    </row>
    <row r="120" spans="1:66" s="4" customFormat="1" ht="15.75" customHeight="1">
      <c r="A120" s="12">
        <v>104</v>
      </c>
      <c r="B120" s="13" t="s">
        <v>146</v>
      </c>
      <c r="C120" s="61">
        <v>931500</v>
      </c>
      <c r="D120" s="70">
        <v>900000</v>
      </c>
      <c r="E120" s="58">
        <v>927000</v>
      </c>
      <c r="F120" s="5">
        <v>1251922.424319</v>
      </c>
      <c r="G120" s="5">
        <f t="shared" si="39"/>
        <v>128948.009704857</v>
      </c>
      <c r="H120" s="5">
        <f t="shared" si="40"/>
        <v>1380870.4340238569</v>
      </c>
      <c r="I120" s="2">
        <v>1267275.24530474</v>
      </c>
      <c r="J120" s="2">
        <f t="shared" si="41"/>
        <v>64631.037510541741</v>
      </c>
      <c r="K120" s="2">
        <f t="shared" si="42"/>
        <v>1331906.2828152818</v>
      </c>
      <c r="L120" s="5">
        <v>1350919.2133205887</v>
      </c>
      <c r="M120" s="5">
        <f t="shared" si="43"/>
        <v>900000</v>
      </c>
      <c r="N120" s="48">
        <f t="shared" si="44"/>
        <v>1137032.6550266212</v>
      </c>
      <c r="O120" s="5">
        <f t="shared" si="45"/>
        <v>167607.39773197548</v>
      </c>
      <c r="P120" s="20">
        <f t="shared" si="46"/>
        <v>0.14740772570692026</v>
      </c>
      <c r="Q120" s="63">
        <v>931500</v>
      </c>
      <c r="R120" s="70">
        <v>900000</v>
      </c>
      <c r="S120" s="58">
        <v>918000</v>
      </c>
      <c r="T120" s="5">
        <v>1314519.3864</v>
      </c>
      <c r="U120" s="5">
        <f t="shared" si="47"/>
        <v>135395.49679920002</v>
      </c>
      <c r="V120" s="5">
        <f t="shared" si="48"/>
        <v>1449914.8831992</v>
      </c>
      <c r="W120" s="2">
        <v>1330639.7985440001</v>
      </c>
      <c r="X120" s="2">
        <f t="shared" si="49"/>
        <v>67862.629725744002</v>
      </c>
      <c r="Y120" s="2">
        <f t="shared" si="50"/>
        <v>1398502.4282697442</v>
      </c>
      <c r="Z120" s="5">
        <v>1418466.0171672998</v>
      </c>
      <c r="AA120" s="5">
        <f t="shared" si="51"/>
        <v>900000</v>
      </c>
      <c r="AB120" s="48">
        <f t="shared" si="52"/>
        <v>1169397.2214393739</v>
      </c>
      <c r="AC120" s="5">
        <f t="shared" si="53"/>
        <v>190492.60211259566</v>
      </c>
      <c r="AD120" s="20">
        <f t="shared" si="54"/>
        <v>0.16289811419093708</v>
      </c>
      <c r="AE120" s="65" t="s">
        <v>44</v>
      </c>
      <c r="AF120" s="70" t="s">
        <v>44</v>
      </c>
      <c r="AG120" s="58" t="s">
        <v>44</v>
      </c>
      <c r="AH120" s="5" t="s">
        <v>44</v>
      </c>
      <c r="AI120" s="5" t="s">
        <v>44</v>
      </c>
      <c r="AJ120" s="5" t="s">
        <v>44</v>
      </c>
      <c r="AK120" s="5" t="s">
        <v>44</v>
      </c>
      <c r="AL120" s="5" t="s">
        <v>44</v>
      </c>
      <c r="AM120" s="5" t="s">
        <v>44</v>
      </c>
      <c r="AN120" s="5" t="s">
        <v>44</v>
      </c>
      <c r="AO120" s="5" t="s">
        <v>44</v>
      </c>
      <c r="AP120" s="5" t="s">
        <v>44</v>
      </c>
      <c r="AQ120" s="5" t="s">
        <v>44</v>
      </c>
      <c r="AR120" s="5" t="s">
        <v>44</v>
      </c>
      <c r="AS120" s="67">
        <v>936000</v>
      </c>
      <c r="AT120" s="70">
        <v>900000</v>
      </c>
      <c r="AU120" s="58">
        <v>922500</v>
      </c>
      <c r="AV120" s="38">
        <v>35258</v>
      </c>
      <c r="AW120" s="38">
        <f t="shared" si="55"/>
        <v>1798.1579999999999</v>
      </c>
      <c r="AX120" s="38">
        <f t="shared" si="56"/>
        <v>37056.158000000003</v>
      </c>
      <c r="AY120" s="36">
        <v>1884297.8168869999</v>
      </c>
      <c r="AZ120" s="5">
        <f t="shared" si="57"/>
        <v>37056.158000000003</v>
      </c>
      <c r="BA120" s="40">
        <f t="shared" si="58"/>
        <v>935970.7949774001</v>
      </c>
      <c r="BB120" s="5">
        <f t="shared" si="77"/>
        <v>635628.63551456318</v>
      </c>
      <c r="BC120" s="20">
        <f t="shared" si="59"/>
        <v>0.67911161216297466</v>
      </c>
      <c r="BD120" s="72">
        <v>936000</v>
      </c>
      <c r="BE120" s="70">
        <v>900000</v>
      </c>
      <c r="BF120" s="58">
        <v>922500</v>
      </c>
      <c r="BG120" s="38">
        <v>35258</v>
      </c>
      <c r="BH120" s="38">
        <f t="shared" si="60"/>
        <v>1798.1579999999999</v>
      </c>
      <c r="BI120" s="38">
        <f t="shared" si="61"/>
        <v>37056.158000000003</v>
      </c>
      <c r="BJ120" s="36">
        <v>3350051.9418870001</v>
      </c>
      <c r="BK120" s="36">
        <f t="shared" si="62"/>
        <v>37056.158000000003</v>
      </c>
      <c r="BL120" s="40">
        <f t="shared" si="63"/>
        <v>1229121.6199774002</v>
      </c>
      <c r="BM120" s="5">
        <f t="shared" si="64"/>
        <v>842917.57178249408</v>
      </c>
      <c r="BN120" s="20">
        <f t="shared" si="65"/>
        <v>0.6857885811153438</v>
      </c>
    </row>
    <row r="121" spans="1:66" s="4" customFormat="1" ht="15.75" customHeight="1">
      <c r="A121" s="12">
        <v>105</v>
      </c>
      <c r="B121" s="13" t="s">
        <v>147</v>
      </c>
      <c r="C121" s="61">
        <v>124200</v>
      </c>
      <c r="D121" s="70">
        <v>120000</v>
      </c>
      <c r="E121" s="58">
        <v>123600</v>
      </c>
      <c r="F121" s="5">
        <v>49432.972409999988</v>
      </c>
      <c r="G121" s="5">
        <f t="shared" si="39"/>
        <v>5091.5961582299988</v>
      </c>
      <c r="H121" s="5">
        <f t="shared" si="40"/>
        <v>54524.568568229988</v>
      </c>
      <c r="I121" s="2">
        <v>50039.342661933326</v>
      </c>
      <c r="J121" s="2">
        <f t="shared" si="41"/>
        <v>2552.0064757585997</v>
      </c>
      <c r="K121" s="2">
        <f t="shared" si="42"/>
        <v>52591.349137691926</v>
      </c>
      <c r="L121" s="5">
        <v>53342.089395648909</v>
      </c>
      <c r="M121" s="5">
        <f t="shared" si="43"/>
        <v>52591.349137691926</v>
      </c>
      <c r="N121" s="48">
        <f t="shared" si="44"/>
        <v>88043.001183595145</v>
      </c>
      <c r="O121" s="5">
        <f t="shared" si="45"/>
        <v>25068.10356592415</v>
      </c>
      <c r="P121" s="20">
        <f t="shared" si="46"/>
        <v>0.28472568209765925</v>
      </c>
      <c r="Q121" s="63">
        <v>124200</v>
      </c>
      <c r="R121" s="70">
        <v>120000</v>
      </c>
      <c r="S121" s="58">
        <v>122400</v>
      </c>
      <c r="T121" s="5">
        <v>51905.115657000002</v>
      </c>
      <c r="U121" s="5">
        <f t="shared" si="47"/>
        <v>5346.2269126710007</v>
      </c>
      <c r="V121" s="5">
        <f t="shared" si="48"/>
        <v>57251.342569671004</v>
      </c>
      <c r="W121" s="2">
        <v>52541.532956219999</v>
      </c>
      <c r="X121" s="2">
        <f t="shared" si="49"/>
        <v>2679.6181807672197</v>
      </c>
      <c r="Y121" s="2">
        <f t="shared" si="50"/>
        <v>55221.151136987217</v>
      </c>
      <c r="Z121" s="5">
        <v>56009.431755929385</v>
      </c>
      <c r="AA121" s="5">
        <f t="shared" si="51"/>
        <v>55221.151136987217</v>
      </c>
      <c r="AB121" s="48">
        <f t="shared" si="52"/>
        <v>89180.32091043127</v>
      </c>
      <c r="AC121" s="5">
        <f t="shared" si="53"/>
        <v>24012.759230267551</v>
      </c>
      <c r="AD121" s="20">
        <f t="shared" si="54"/>
        <v>0.26926074031943542</v>
      </c>
      <c r="AE121" s="65" t="s">
        <v>44</v>
      </c>
      <c r="AF121" s="70" t="s">
        <v>44</v>
      </c>
      <c r="AG121" s="58" t="s">
        <v>44</v>
      </c>
      <c r="AH121" s="5" t="s">
        <v>44</v>
      </c>
      <c r="AI121" s="5" t="s">
        <v>44</v>
      </c>
      <c r="AJ121" s="5" t="s">
        <v>44</v>
      </c>
      <c r="AK121" s="5" t="s">
        <v>44</v>
      </c>
      <c r="AL121" s="5" t="s">
        <v>44</v>
      </c>
      <c r="AM121" s="5" t="s">
        <v>44</v>
      </c>
      <c r="AN121" s="5" t="s">
        <v>44</v>
      </c>
      <c r="AO121" s="5" t="s">
        <v>44</v>
      </c>
      <c r="AP121" s="5" t="s">
        <v>44</v>
      </c>
      <c r="AQ121" s="5" t="s">
        <v>44</v>
      </c>
      <c r="AR121" s="5" t="s">
        <v>44</v>
      </c>
      <c r="AS121" s="67">
        <v>124800</v>
      </c>
      <c r="AT121" s="70">
        <v>120000</v>
      </c>
      <c r="AU121" s="58">
        <v>123000</v>
      </c>
      <c r="AV121" s="38">
        <v>60422.762899652997</v>
      </c>
      <c r="AW121" s="38">
        <f t="shared" si="55"/>
        <v>3081.5609078823027</v>
      </c>
      <c r="AX121" s="38">
        <f t="shared" si="56"/>
        <v>63504.3238075353</v>
      </c>
      <c r="AY121" s="36">
        <v>67211.318107115265</v>
      </c>
      <c r="AZ121" s="5">
        <f t="shared" si="57"/>
        <v>63504.3238075353</v>
      </c>
      <c r="BA121" s="40">
        <f t="shared" si="58"/>
        <v>99703.12838293011</v>
      </c>
      <c r="BB121" s="5">
        <f t="shared" si="77"/>
        <v>25596.420186108309</v>
      </c>
      <c r="BC121" s="43">
        <f t="shared" si="59"/>
        <v>0.25672634952636653</v>
      </c>
      <c r="BD121" s="72">
        <v>124800</v>
      </c>
      <c r="BE121" s="70">
        <v>120000</v>
      </c>
      <c r="BF121" s="58">
        <v>123000</v>
      </c>
      <c r="BG121" s="38">
        <v>57545.244061223326</v>
      </c>
      <c r="BH121" s="38">
        <f t="shared" si="60"/>
        <v>2934.8074471223895</v>
      </c>
      <c r="BI121" s="38">
        <f t="shared" si="61"/>
        <v>60480.051508345714</v>
      </c>
      <c r="BJ121" s="36">
        <v>64010.507274778691</v>
      </c>
      <c r="BK121" s="36">
        <f t="shared" si="62"/>
        <v>60480.051508345714</v>
      </c>
      <c r="BL121" s="40">
        <f t="shared" si="63"/>
        <v>98458.111756624887</v>
      </c>
      <c r="BM121" s="5">
        <f t="shared" si="64"/>
        <v>26854.543937869505</v>
      </c>
      <c r="BN121" s="20">
        <f t="shared" si="65"/>
        <v>0.27275095427637591</v>
      </c>
    </row>
    <row r="122" spans="1:66" s="4" customFormat="1" ht="15.75" customHeight="1">
      <c r="A122" s="12">
        <v>106</v>
      </c>
      <c r="B122" s="13" t="s">
        <v>148</v>
      </c>
      <c r="C122" s="61">
        <v>124200</v>
      </c>
      <c r="D122" s="70">
        <v>120000</v>
      </c>
      <c r="E122" s="58">
        <v>123600</v>
      </c>
      <c r="F122" s="5">
        <v>101803.03697700001</v>
      </c>
      <c r="G122" s="5">
        <f t="shared" si="39"/>
        <v>10485.712808631002</v>
      </c>
      <c r="H122" s="5">
        <f t="shared" si="40"/>
        <v>112288.74978563101</v>
      </c>
      <c r="I122" s="2">
        <v>103051.32713675335</v>
      </c>
      <c r="J122" s="2">
        <f t="shared" si="41"/>
        <v>5255.6176839744203</v>
      </c>
      <c r="K122" s="2">
        <f t="shared" si="42"/>
        <v>108306.94482072776</v>
      </c>
      <c r="L122" s="5">
        <v>109853.02388176048</v>
      </c>
      <c r="M122" s="5">
        <f t="shared" si="43"/>
        <v>108306.94482072776</v>
      </c>
      <c r="N122" s="48">
        <f t="shared" si="44"/>
        <v>116374.78641468655</v>
      </c>
      <c r="O122" s="5">
        <f t="shared" si="45"/>
        <v>5704.8255006271429</v>
      </c>
      <c r="P122" s="20">
        <f t="shared" si="46"/>
        <v>4.9021146902892977E-2</v>
      </c>
      <c r="Q122" s="63">
        <v>124200</v>
      </c>
      <c r="R122" s="70">
        <v>120000</v>
      </c>
      <c r="S122" s="58">
        <v>122400</v>
      </c>
      <c r="T122" s="5">
        <v>106893.732915</v>
      </c>
      <c r="U122" s="5">
        <f t="shared" si="47"/>
        <v>11010.054490245</v>
      </c>
      <c r="V122" s="5">
        <f t="shared" si="48"/>
        <v>117903.78740524501</v>
      </c>
      <c r="W122" s="2">
        <v>108204.67143756666</v>
      </c>
      <c r="X122" s="2">
        <f t="shared" si="49"/>
        <v>5518.4382433158999</v>
      </c>
      <c r="Y122" s="2">
        <f t="shared" si="50"/>
        <v>113723.10968088257</v>
      </c>
      <c r="Z122" s="5">
        <v>115346.50436646037</v>
      </c>
      <c r="AA122" s="5">
        <f t="shared" si="51"/>
        <v>113723.10968088257</v>
      </c>
      <c r="AB122" s="48">
        <f t="shared" si="52"/>
        <v>118928.90024209798</v>
      </c>
      <c r="AC122" s="5">
        <f t="shared" si="53"/>
        <v>3681.0498072723417</v>
      </c>
      <c r="AD122" s="20">
        <f t="shared" si="54"/>
        <v>3.0951684576070251E-2</v>
      </c>
      <c r="AE122" s="65" t="s">
        <v>44</v>
      </c>
      <c r="AF122" s="70" t="s">
        <v>44</v>
      </c>
      <c r="AG122" s="58" t="s">
        <v>44</v>
      </c>
      <c r="AH122" s="5" t="s">
        <v>44</v>
      </c>
      <c r="AI122" s="5" t="s">
        <v>44</v>
      </c>
      <c r="AJ122" s="5" t="s">
        <v>44</v>
      </c>
      <c r="AK122" s="5" t="s">
        <v>44</v>
      </c>
      <c r="AL122" s="5" t="s">
        <v>44</v>
      </c>
      <c r="AM122" s="5" t="s">
        <v>44</v>
      </c>
      <c r="AN122" s="5" t="s">
        <v>44</v>
      </c>
      <c r="AO122" s="5" t="s">
        <v>44</v>
      </c>
      <c r="AP122" s="5" t="s">
        <v>44</v>
      </c>
      <c r="AQ122" s="5" t="s">
        <v>44</v>
      </c>
      <c r="AR122" s="5" t="s">
        <v>44</v>
      </c>
      <c r="AS122" s="67">
        <v>124800</v>
      </c>
      <c r="AT122" s="70">
        <v>120000</v>
      </c>
      <c r="AU122" s="58">
        <v>123000</v>
      </c>
      <c r="AV122" s="38">
        <v>124435.37215320166</v>
      </c>
      <c r="AW122" s="38">
        <f t="shared" si="55"/>
        <v>6346.2039798132846</v>
      </c>
      <c r="AX122" s="38">
        <f t="shared" si="56"/>
        <v>130781.57613301495</v>
      </c>
      <c r="AY122" s="36">
        <v>138415.80523975246</v>
      </c>
      <c r="AZ122" s="5">
        <f t="shared" si="57"/>
        <v>120000</v>
      </c>
      <c r="BA122" s="40">
        <f t="shared" si="58"/>
        <v>127399.47627455348</v>
      </c>
      <c r="BB122" s="5">
        <f t="shared" si="77"/>
        <v>5232.2198509657392</v>
      </c>
      <c r="BC122" s="20">
        <f t="shared" si="59"/>
        <v>4.1069398430571197E-2</v>
      </c>
      <c r="BD122" s="72">
        <v>124800</v>
      </c>
      <c r="BE122" s="70">
        <v>120000</v>
      </c>
      <c r="BF122" s="58">
        <v>123000</v>
      </c>
      <c r="BG122" s="38">
        <v>118509.02620726636</v>
      </c>
      <c r="BH122" s="38">
        <f t="shared" si="60"/>
        <v>6043.9603365705843</v>
      </c>
      <c r="BI122" s="38">
        <f t="shared" si="61"/>
        <v>124552.98654383695</v>
      </c>
      <c r="BJ122" s="36">
        <v>131823.6286581126</v>
      </c>
      <c r="BK122" s="36">
        <f t="shared" si="62"/>
        <v>120000</v>
      </c>
      <c r="BL122" s="40">
        <f t="shared" si="63"/>
        <v>124835.32304038992</v>
      </c>
      <c r="BM122" s="5">
        <f t="shared" si="64"/>
        <v>3419.0897110872679</v>
      </c>
      <c r="BN122" s="20">
        <f t="shared" si="65"/>
        <v>2.7388800123351598E-2</v>
      </c>
    </row>
    <row r="123" spans="1:66" s="4" customFormat="1" ht="15.75" customHeight="1">
      <c r="A123" s="12">
        <v>107</v>
      </c>
      <c r="B123" s="13" t="s">
        <v>149</v>
      </c>
      <c r="C123" s="61">
        <v>310500</v>
      </c>
      <c r="D123" s="70">
        <v>300000</v>
      </c>
      <c r="E123" s="58">
        <v>309000</v>
      </c>
      <c r="F123" s="5">
        <v>132236.41626900001</v>
      </c>
      <c r="G123" s="5">
        <f t="shared" si="39"/>
        <v>13620.350875707001</v>
      </c>
      <c r="H123" s="5">
        <f t="shared" si="40"/>
        <v>145856.767144707</v>
      </c>
      <c r="I123" s="2">
        <v>133857.96616840668</v>
      </c>
      <c r="J123" s="2">
        <f t="shared" si="41"/>
        <v>6826.7562745887399</v>
      </c>
      <c r="K123" s="2">
        <f t="shared" si="42"/>
        <v>140684.72244299541</v>
      </c>
      <c r="L123" s="5">
        <v>142692.99350942002</v>
      </c>
      <c r="M123" s="5">
        <f t="shared" si="43"/>
        <v>140684.72244299541</v>
      </c>
      <c r="N123" s="48">
        <f t="shared" si="44"/>
        <v>224789.0805161871</v>
      </c>
      <c r="O123" s="5">
        <f t="shared" si="45"/>
        <v>59470.761920895384</v>
      </c>
      <c r="P123" s="20">
        <f t="shared" si="46"/>
        <v>0.26456250358928307</v>
      </c>
      <c r="Q123" s="63">
        <v>310500</v>
      </c>
      <c r="R123" s="70">
        <v>300000</v>
      </c>
      <c r="S123" s="58">
        <v>306000</v>
      </c>
      <c r="T123" s="5">
        <v>138848.58332099998</v>
      </c>
      <c r="U123" s="5">
        <f t="shared" si="47"/>
        <v>14301.404082063</v>
      </c>
      <c r="V123" s="5">
        <f t="shared" si="48"/>
        <v>153149.98740306299</v>
      </c>
      <c r="W123" s="2">
        <v>140551.26895632665</v>
      </c>
      <c r="X123" s="2">
        <f t="shared" si="49"/>
        <v>7168.1147167726585</v>
      </c>
      <c r="Y123" s="2">
        <f t="shared" si="50"/>
        <v>147719.38367309931</v>
      </c>
      <c r="Z123" s="5">
        <v>149828.07436125109</v>
      </c>
      <c r="AA123" s="5">
        <f t="shared" si="51"/>
        <v>147719.38367309931</v>
      </c>
      <c r="AB123" s="48">
        <f t="shared" si="52"/>
        <v>227866.24090623556</v>
      </c>
      <c r="AC123" s="5">
        <f t="shared" si="53"/>
        <v>56672.38624034074</v>
      </c>
      <c r="AD123" s="20">
        <f t="shared" si="54"/>
        <v>0.24870900584023239</v>
      </c>
      <c r="AE123" s="65" t="s">
        <v>44</v>
      </c>
      <c r="AF123" s="70" t="s">
        <v>44</v>
      </c>
      <c r="AG123" s="58" t="s">
        <v>44</v>
      </c>
      <c r="AH123" s="5" t="s">
        <v>44</v>
      </c>
      <c r="AI123" s="5" t="s">
        <v>44</v>
      </c>
      <c r="AJ123" s="5" t="s">
        <v>44</v>
      </c>
      <c r="AK123" s="5" t="s">
        <v>44</v>
      </c>
      <c r="AL123" s="5" t="s">
        <v>44</v>
      </c>
      <c r="AM123" s="5" t="s">
        <v>44</v>
      </c>
      <c r="AN123" s="5" t="s">
        <v>44</v>
      </c>
      <c r="AO123" s="5" t="s">
        <v>44</v>
      </c>
      <c r="AP123" s="5" t="s">
        <v>44</v>
      </c>
      <c r="AQ123" s="5" t="s">
        <v>44</v>
      </c>
      <c r="AR123" s="5" t="s">
        <v>44</v>
      </c>
      <c r="AS123" s="67">
        <v>312000</v>
      </c>
      <c r="AT123" s="70">
        <v>300000</v>
      </c>
      <c r="AU123" s="58">
        <v>307500</v>
      </c>
      <c r="AV123" s="38">
        <v>161633.95929977566</v>
      </c>
      <c r="AW123" s="38">
        <f t="shared" si="55"/>
        <v>8243.3319242885573</v>
      </c>
      <c r="AX123" s="38">
        <f t="shared" si="56"/>
        <v>169877.29122406422</v>
      </c>
      <c r="AY123" s="36">
        <v>179793.6892335013</v>
      </c>
      <c r="AZ123" s="5">
        <f t="shared" si="57"/>
        <v>169877.29122406422</v>
      </c>
      <c r="BA123" s="40">
        <f t="shared" si="58"/>
        <v>253834.19609151309</v>
      </c>
      <c r="BB123" s="5">
        <f t="shared" si="77"/>
        <v>59366.496759206893</v>
      </c>
      <c r="BC123" s="20">
        <f t="shared" si="59"/>
        <v>0.23387903471368335</v>
      </c>
      <c r="BD123" s="72">
        <v>312000</v>
      </c>
      <c r="BE123" s="70">
        <v>300000</v>
      </c>
      <c r="BF123" s="58">
        <v>307500</v>
      </c>
      <c r="BG123" s="38">
        <v>153936.66109366767</v>
      </c>
      <c r="BH123" s="38">
        <f t="shared" si="60"/>
        <v>7850.7697157770508</v>
      </c>
      <c r="BI123" s="38">
        <f t="shared" si="61"/>
        <v>161787.43080944472</v>
      </c>
      <c r="BJ123" s="36">
        <v>171231.592211304</v>
      </c>
      <c r="BK123" s="36">
        <f t="shared" si="62"/>
        <v>161787.43080944472</v>
      </c>
      <c r="BL123" s="40">
        <f t="shared" si="63"/>
        <v>250503.80460414974</v>
      </c>
      <c r="BM123" s="5">
        <f t="shared" si="64"/>
        <v>62731.949512516469</v>
      </c>
      <c r="BN123" s="20">
        <f t="shared" si="65"/>
        <v>0.25042314072493443</v>
      </c>
    </row>
    <row r="124" spans="1:66" s="4" customFormat="1" ht="15.75" customHeight="1">
      <c r="A124" s="12">
        <v>108</v>
      </c>
      <c r="B124" s="13" t="s">
        <v>150</v>
      </c>
      <c r="C124" s="61">
        <v>310500</v>
      </c>
      <c r="D124" s="70">
        <v>300000</v>
      </c>
      <c r="E124" s="58">
        <v>309000</v>
      </c>
      <c r="F124" s="5">
        <v>136098.45998099996</v>
      </c>
      <c r="G124" s="5">
        <f t="shared" si="39"/>
        <v>14018.141378042998</v>
      </c>
      <c r="H124" s="5">
        <f t="shared" si="40"/>
        <v>150116.60135904295</v>
      </c>
      <c r="I124" s="2">
        <v>137767.64607325997</v>
      </c>
      <c r="J124" s="2">
        <f t="shared" si="41"/>
        <v>7026.1499497362574</v>
      </c>
      <c r="K124" s="2">
        <f t="shared" si="42"/>
        <v>144793.79602299622</v>
      </c>
      <c r="L124" s="5">
        <v>146860.72401703335</v>
      </c>
      <c r="M124" s="5">
        <f t="shared" si="43"/>
        <v>144793.79602299622</v>
      </c>
      <c r="N124" s="48">
        <f t="shared" si="44"/>
        <v>226878.52023317874</v>
      </c>
      <c r="O124" s="5">
        <f t="shared" si="45"/>
        <v>58042.665120847712</v>
      </c>
      <c r="P124" s="20">
        <f t="shared" si="46"/>
        <v>0.25583146902224702</v>
      </c>
      <c r="Q124" s="63">
        <v>310500</v>
      </c>
      <c r="R124" s="70">
        <v>300000</v>
      </c>
      <c r="S124" s="58">
        <v>306000</v>
      </c>
      <c r="T124" s="5">
        <v>142902.54211499996</v>
      </c>
      <c r="U124" s="5">
        <f t="shared" si="47"/>
        <v>14718.961837844998</v>
      </c>
      <c r="V124" s="5">
        <f t="shared" si="48"/>
        <v>157621.50395284497</v>
      </c>
      <c r="W124" s="2">
        <v>144655.13940289998</v>
      </c>
      <c r="X124" s="2">
        <f t="shared" si="49"/>
        <v>7377.4121095478986</v>
      </c>
      <c r="Y124" s="2">
        <f t="shared" si="50"/>
        <v>152032.55151244788</v>
      </c>
      <c r="Z124" s="5">
        <v>154202.81256890958</v>
      </c>
      <c r="AA124" s="5">
        <f t="shared" si="51"/>
        <v>152032.55151244788</v>
      </c>
      <c r="AB124" s="48">
        <f t="shared" si="52"/>
        <v>230059.47800570042</v>
      </c>
      <c r="AC124" s="5">
        <f t="shared" si="53"/>
        <v>55173.36883852326</v>
      </c>
      <c r="AD124" s="20">
        <f t="shared" si="54"/>
        <v>0.23982219431601148</v>
      </c>
      <c r="AE124" s="65" t="s">
        <v>44</v>
      </c>
      <c r="AF124" s="70" t="s">
        <v>44</v>
      </c>
      <c r="AG124" s="58" t="s">
        <v>44</v>
      </c>
      <c r="AH124" s="5" t="s">
        <v>44</v>
      </c>
      <c r="AI124" s="5" t="s">
        <v>44</v>
      </c>
      <c r="AJ124" s="5" t="s">
        <v>44</v>
      </c>
      <c r="AK124" s="5" t="s">
        <v>44</v>
      </c>
      <c r="AL124" s="5" t="s">
        <v>44</v>
      </c>
      <c r="AM124" s="5" t="s">
        <v>44</v>
      </c>
      <c r="AN124" s="5" t="s">
        <v>44</v>
      </c>
      <c r="AO124" s="5" t="s">
        <v>44</v>
      </c>
      <c r="AP124" s="5" t="s">
        <v>44</v>
      </c>
      <c r="AQ124" s="5" t="s">
        <v>44</v>
      </c>
      <c r="AR124" s="5" t="s">
        <v>44</v>
      </c>
      <c r="AS124" s="67">
        <v>312000</v>
      </c>
      <c r="AT124" s="70">
        <v>300000</v>
      </c>
      <c r="AU124" s="58">
        <v>307500</v>
      </c>
      <c r="AV124" s="38">
        <v>166353.41031333499</v>
      </c>
      <c r="AW124" s="38">
        <f t="shared" si="55"/>
        <v>8484.0239259800837</v>
      </c>
      <c r="AX124" s="38">
        <f t="shared" si="56"/>
        <v>174837.43423931507</v>
      </c>
      <c r="AY124" s="36">
        <v>185043.37508269152</v>
      </c>
      <c r="AZ124" s="5">
        <f t="shared" si="57"/>
        <v>174837.43423931507</v>
      </c>
      <c r="BA124" s="40">
        <f t="shared" si="58"/>
        <v>255876.16186440131</v>
      </c>
      <c r="BB124" s="5">
        <f t="shared" si="77"/>
        <v>57303.033842427991</v>
      </c>
      <c r="BC124" s="20">
        <f t="shared" si="59"/>
        <v>0.22394830931063867</v>
      </c>
      <c r="BD124" s="72">
        <v>312000</v>
      </c>
      <c r="BE124" s="70">
        <v>300000</v>
      </c>
      <c r="BF124" s="58">
        <v>307500</v>
      </c>
      <c r="BG124" s="38">
        <v>158432.79298424895</v>
      </c>
      <c r="BH124" s="38">
        <f t="shared" si="60"/>
        <v>8080.0724421966961</v>
      </c>
      <c r="BI124" s="38">
        <f t="shared" si="61"/>
        <v>166512.86542644564</v>
      </c>
      <c r="BJ124" s="36">
        <v>176232.86882044002</v>
      </c>
      <c r="BK124" s="36">
        <f t="shared" si="62"/>
        <v>166512.86542644564</v>
      </c>
      <c r="BL124" s="40">
        <f t="shared" si="63"/>
        <v>252449.14684937714</v>
      </c>
      <c r="BM124" s="5">
        <f t="shared" si="64"/>
        <v>60766.12734411034</v>
      </c>
      <c r="BN124" s="20">
        <f t="shared" si="65"/>
        <v>0.2407064080131997</v>
      </c>
    </row>
    <row r="125" spans="1:66" s="4" customFormat="1" ht="15.75" customHeight="1">
      <c r="A125" s="12">
        <v>109</v>
      </c>
      <c r="B125" s="13" t="s">
        <v>151</v>
      </c>
      <c r="C125" s="61">
        <v>186300</v>
      </c>
      <c r="D125" s="70">
        <v>180000</v>
      </c>
      <c r="E125" s="58">
        <v>185400</v>
      </c>
      <c r="F125" s="5">
        <v>101494.39004100001</v>
      </c>
      <c r="G125" s="5">
        <f t="shared" si="39"/>
        <v>10453.922174223002</v>
      </c>
      <c r="H125" s="5">
        <f t="shared" si="40"/>
        <v>111948.31221522301</v>
      </c>
      <c r="I125" s="2">
        <v>102739.20255419333</v>
      </c>
      <c r="J125" s="2">
        <f t="shared" si="41"/>
        <v>5239.6993302638593</v>
      </c>
      <c r="K125" s="2">
        <f t="shared" si="42"/>
        <v>107978.90188445718</v>
      </c>
      <c r="L125" s="5">
        <v>109520.29814037777</v>
      </c>
      <c r="M125" s="5">
        <f t="shared" si="43"/>
        <v>107978.90188445718</v>
      </c>
      <c r="N125" s="48">
        <f t="shared" si="44"/>
        <v>146857.91870667631</v>
      </c>
      <c r="O125" s="5">
        <f t="shared" si="45"/>
        <v>27491.616440856957</v>
      </c>
      <c r="P125" s="20">
        <f t="shared" si="46"/>
        <v>0.1871987338712513</v>
      </c>
      <c r="Q125" s="63">
        <v>186300</v>
      </c>
      <c r="R125" s="70">
        <v>180000</v>
      </c>
      <c r="S125" s="58">
        <v>183600</v>
      </c>
      <c r="T125" s="5">
        <v>106568.26867799999</v>
      </c>
      <c r="U125" s="5">
        <f t="shared" si="47"/>
        <v>10976.531673834001</v>
      </c>
      <c r="V125" s="5">
        <f t="shared" si="48"/>
        <v>117544.800351834</v>
      </c>
      <c r="W125" s="2">
        <v>107875.09404121331</v>
      </c>
      <c r="X125" s="2">
        <f t="shared" si="49"/>
        <v>5501.6297961018781</v>
      </c>
      <c r="Y125" s="2">
        <f t="shared" si="50"/>
        <v>113376.72383731518</v>
      </c>
      <c r="Z125" s="5">
        <v>114995.17387321551</v>
      </c>
      <c r="AA125" s="5">
        <f t="shared" si="51"/>
        <v>113376.72383731518</v>
      </c>
      <c r="AB125" s="48">
        <f t="shared" si="52"/>
        <v>149302.78301039411</v>
      </c>
      <c r="AC125" s="5">
        <f t="shared" si="53"/>
        <v>25403.560062593249</v>
      </c>
      <c r="AD125" s="20">
        <f t="shared" si="54"/>
        <v>0.17014793395260899</v>
      </c>
      <c r="AE125" s="65" t="s">
        <v>44</v>
      </c>
      <c r="AF125" s="70" t="s">
        <v>44</v>
      </c>
      <c r="AG125" s="58" t="s">
        <v>44</v>
      </c>
      <c r="AH125" s="5" t="s">
        <v>44</v>
      </c>
      <c r="AI125" s="5" t="s">
        <v>44</v>
      </c>
      <c r="AJ125" s="5" t="s">
        <v>44</v>
      </c>
      <c r="AK125" s="5" t="s">
        <v>44</v>
      </c>
      <c r="AL125" s="5" t="s">
        <v>44</v>
      </c>
      <c r="AM125" s="5" t="s">
        <v>44</v>
      </c>
      <c r="AN125" s="5" t="s">
        <v>44</v>
      </c>
      <c r="AO125" s="5" t="s">
        <v>44</v>
      </c>
      <c r="AP125" s="5" t="s">
        <v>44</v>
      </c>
      <c r="AQ125" s="5" t="s">
        <v>44</v>
      </c>
      <c r="AR125" s="5" t="s">
        <v>44</v>
      </c>
      <c r="AS125" s="67">
        <v>187200</v>
      </c>
      <c r="AT125" s="70">
        <v>180000</v>
      </c>
      <c r="AU125" s="58">
        <v>184500</v>
      </c>
      <c r="AV125" s="38">
        <v>124056.35814739531</v>
      </c>
      <c r="AW125" s="38">
        <f t="shared" si="55"/>
        <v>6326.87426551716</v>
      </c>
      <c r="AX125" s="38">
        <f t="shared" si="56"/>
        <v>130383.23241291248</v>
      </c>
      <c r="AY125" s="36">
        <v>137994.20864785861</v>
      </c>
      <c r="AZ125" s="5">
        <f t="shared" si="57"/>
        <v>130383.23241291248</v>
      </c>
      <c r="BA125" s="40">
        <f t="shared" si="58"/>
        <v>164015.48821215422</v>
      </c>
      <c r="BB125" s="5">
        <f t="shared" si="77"/>
        <v>23781.596142244587</v>
      </c>
      <c r="BC125" s="20">
        <f t="shared" si="59"/>
        <v>0.14499603910261857</v>
      </c>
      <c r="BD125" s="72">
        <v>187200</v>
      </c>
      <c r="BE125" s="70">
        <v>180000</v>
      </c>
      <c r="BF125" s="58">
        <v>184500</v>
      </c>
      <c r="BG125" s="38">
        <v>118150.08293732234</v>
      </c>
      <c r="BH125" s="38">
        <f t="shared" si="60"/>
        <v>6025.6542298034392</v>
      </c>
      <c r="BI125" s="38">
        <f t="shared" si="61"/>
        <v>124175.73716712577</v>
      </c>
      <c r="BJ125" s="36">
        <v>131424.35776845331</v>
      </c>
      <c r="BK125" s="36">
        <f t="shared" si="62"/>
        <v>124175.73716712577</v>
      </c>
      <c r="BL125" s="40">
        <f t="shared" si="63"/>
        <v>161460.01898711582</v>
      </c>
      <c r="BM125" s="5">
        <f t="shared" si="64"/>
        <v>26363.968506585155</v>
      </c>
      <c r="BN125" s="20">
        <f t="shared" si="65"/>
        <v>0.1632848098989072</v>
      </c>
    </row>
    <row r="126" spans="1:66" s="4" customFormat="1" ht="15.75" customHeight="1">
      <c r="A126" s="12">
        <v>110</v>
      </c>
      <c r="B126" s="13" t="s">
        <v>152</v>
      </c>
      <c r="C126" s="61">
        <v>186300</v>
      </c>
      <c r="D126" s="70">
        <v>180000</v>
      </c>
      <c r="E126" s="58">
        <v>185400</v>
      </c>
      <c r="F126" s="5">
        <v>116169.958296</v>
      </c>
      <c r="G126" s="5">
        <f t="shared" si="39"/>
        <v>11965.505704488001</v>
      </c>
      <c r="H126" s="5">
        <f t="shared" si="40"/>
        <v>128135.46400048799</v>
      </c>
      <c r="I126" s="2">
        <v>117594.68172815999</v>
      </c>
      <c r="J126" s="2">
        <f t="shared" si="41"/>
        <v>5997.3287681361589</v>
      </c>
      <c r="K126" s="2">
        <f t="shared" si="42"/>
        <v>123592.01049629615</v>
      </c>
      <c r="L126" s="5">
        <v>125356.28350626373</v>
      </c>
      <c r="M126" s="5">
        <f t="shared" si="43"/>
        <v>123592.01049629615</v>
      </c>
      <c r="N126" s="48">
        <f t="shared" si="44"/>
        <v>154797.29300050798</v>
      </c>
      <c r="O126" s="5">
        <f t="shared" si="45"/>
        <v>22065.466867570052</v>
      </c>
      <c r="P126" s="20">
        <f t="shared" si="46"/>
        <v>0.14254426831286798</v>
      </c>
      <c r="Q126" s="63">
        <v>186300</v>
      </c>
      <c r="R126" s="70">
        <v>180000</v>
      </c>
      <c r="S126" s="58">
        <v>183600</v>
      </c>
      <c r="T126" s="5">
        <v>121977.86265899999</v>
      </c>
      <c r="U126" s="5">
        <f t="shared" si="47"/>
        <v>12563.719853877001</v>
      </c>
      <c r="V126" s="5">
        <f t="shared" si="48"/>
        <v>134541.58251287698</v>
      </c>
      <c r="W126" s="2">
        <v>123473.73642113998</v>
      </c>
      <c r="X126" s="2">
        <f t="shared" si="49"/>
        <v>6297.1605574781388</v>
      </c>
      <c r="Y126" s="2">
        <f t="shared" si="50"/>
        <v>129770.89697861813</v>
      </c>
      <c r="Z126" s="5">
        <v>131623.37344614448</v>
      </c>
      <c r="AA126" s="5">
        <f t="shared" si="51"/>
        <v>129770.89697861813</v>
      </c>
      <c r="AB126" s="48">
        <f t="shared" si="52"/>
        <v>157639.30882293993</v>
      </c>
      <c r="AC126" s="5">
        <f t="shared" si="53"/>
        <v>19705.942996019447</v>
      </c>
      <c r="AD126" s="20">
        <f t="shared" si="54"/>
        <v>0.12500653005370072</v>
      </c>
      <c r="AE126" s="65" t="s">
        <v>44</v>
      </c>
      <c r="AF126" s="70" t="s">
        <v>44</v>
      </c>
      <c r="AG126" s="58" t="s">
        <v>44</v>
      </c>
      <c r="AH126" s="5" t="s">
        <v>44</v>
      </c>
      <c r="AI126" s="5" t="s">
        <v>44</v>
      </c>
      <c r="AJ126" s="5" t="s">
        <v>44</v>
      </c>
      <c r="AK126" s="5" t="s">
        <v>44</v>
      </c>
      <c r="AL126" s="5" t="s">
        <v>44</v>
      </c>
      <c r="AM126" s="5" t="s">
        <v>44</v>
      </c>
      <c r="AN126" s="5" t="s">
        <v>44</v>
      </c>
      <c r="AO126" s="5" t="s">
        <v>44</v>
      </c>
      <c r="AP126" s="5" t="s">
        <v>44</v>
      </c>
      <c r="AQ126" s="5" t="s">
        <v>44</v>
      </c>
      <c r="AR126" s="5" t="s">
        <v>44</v>
      </c>
      <c r="AS126" s="67">
        <v>187200</v>
      </c>
      <c r="AT126" s="70">
        <v>180000</v>
      </c>
      <c r="AU126" s="58">
        <v>184500</v>
      </c>
      <c r="AV126" s="38">
        <v>141994.79688431098</v>
      </c>
      <c r="AW126" s="38">
        <f t="shared" si="55"/>
        <v>7241.7346410998598</v>
      </c>
      <c r="AX126" s="38">
        <f t="shared" si="56"/>
        <v>149236.53152541086</v>
      </c>
      <c r="AY126" s="36">
        <v>157948.04813537339</v>
      </c>
      <c r="AZ126" s="5">
        <f t="shared" si="57"/>
        <v>149236.53152541086</v>
      </c>
      <c r="BA126" s="40">
        <f t="shared" si="58"/>
        <v>171776.91593215684</v>
      </c>
      <c r="BB126" s="5">
        <f t="shared" si="77"/>
        <v>15938.458664561602</v>
      </c>
      <c r="BC126" s="20">
        <f t="shared" si="59"/>
        <v>9.2785800572042429E-2</v>
      </c>
      <c r="BD126" s="72">
        <v>187200</v>
      </c>
      <c r="BE126" s="70">
        <v>180000</v>
      </c>
      <c r="BF126" s="58">
        <v>184500</v>
      </c>
      <c r="BG126" s="38">
        <v>135233.883987384</v>
      </c>
      <c r="BH126" s="38">
        <f t="shared" si="60"/>
        <v>6896.9280833565836</v>
      </c>
      <c r="BI126" s="38">
        <f t="shared" si="61"/>
        <v>142130.81207074059</v>
      </c>
      <c r="BJ126" s="36">
        <v>150427.54020751649</v>
      </c>
      <c r="BK126" s="36">
        <f t="shared" si="62"/>
        <v>142130.81207074059</v>
      </c>
      <c r="BL126" s="40">
        <f t="shared" si="63"/>
        <v>168851.67045565142</v>
      </c>
      <c r="BM126" s="5">
        <f t="shared" si="64"/>
        <v>18894.500163095861</v>
      </c>
      <c r="BN126" s="20">
        <f t="shared" si="65"/>
        <v>0.11189998957137037</v>
      </c>
    </row>
    <row r="127" spans="1:66" s="4" customFormat="1" ht="15.75" customHeight="1">
      <c r="A127" s="12">
        <v>111</v>
      </c>
      <c r="B127" s="13" t="s">
        <v>153</v>
      </c>
      <c r="C127" s="61">
        <v>931500</v>
      </c>
      <c r="D127" s="70">
        <v>900000</v>
      </c>
      <c r="E127" s="58">
        <v>927000</v>
      </c>
      <c r="F127" s="5">
        <v>379407.21383699996</v>
      </c>
      <c r="G127" s="5">
        <f t="shared" si="39"/>
        <v>39078.943025210996</v>
      </c>
      <c r="H127" s="5">
        <f t="shared" si="40"/>
        <v>418486.15686221095</v>
      </c>
      <c r="I127" s="2">
        <v>384060.16674568667</v>
      </c>
      <c r="J127" s="2">
        <f t="shared" si="41"/>
        <v>19587.06850403002</v>
      </c>
      <c r="K127" s="2">
        <f t="shared" si="42"/>
        <v>403647.23524971667</v>
      </c>
      <c r="L127" s="5">
        <v>409409.28993140225</v>
      </c>
      <c r="M127" s="5">
        <f t="shared" si="43"/>
        <v>403647.23524971667</v>
      </c>
      <c r="N127" s="48">
        <f t="shared" si="44"/>
        <v>665007.11367388826</v>
      </c>
      <c r="O127" s="5">
        <f t="shared" si="45"/>
        <v>184809.34236382329</v>
      </c>
      <c r="P127" s="20">
        <f t="shared" si="46"/>
        <v>0.2779058126804515</v>
      </c>
      <c r="Q127" s="63">
        <v>931500</v>
      </c>
      <c r="R127" s="70">
        <v>900000</v>
      </c>
      <c r="S127" s="58">
        <v>918000</v>
      </c>
      <c r="T127" s="5">
        <v>398378.11861799995</v>
      </c>
      <c r="U127" s="5">
        <f t="shared" si="47"/>
        <v>41032.946217653996</v>
      </c>
      <c r="V127" s="5">
        <f t="shared" si="48"/>
        <v>439411.06483565393</v>
      </c>
      <c r="W127" s="2">
        <v>403263.46302694664</v>
      </c>
      <c r="X127" s="2">
        <f t="shared" si="49"/>
        <v>20566.436614374277</v>
      </c>
      <c r="Y127" s="2">
        <f t="shared" si="50"/>
        <v>423829.89964132092</v>
      </c>
      <c r="Z127" s="5">
        <v>429880.06137711421</v>
      </c>
      <c r="AA127" s="5">
        <f t="shared" si="51"/>
        <v>423829.89964132092</v>
      </c>
      <c r="AB127" s="48">
        <f t="shared" si="52"/>
        <v>673770.17097568151</v>
      </c>
      <c r="AC127" s="5">
        <f t="shared" si="53"/>
        <v>176734.46075213212</v>
      </c>
      <c r="AD127" s="20">
        <f t="shared" si="54"/>
        <v>0.26230674548296534</v>
      </c>
      <c r="AE127" s="65" t="s">
        <v>44</v>
      </c>
      <c r="AF127" s="70" t="s">
        <v>44</v>
      </c>
      <c r="AG127" s="58" t="s">
        <v>44</v>
      </c>
      <c r="AH127" s="5" t="s">
        <v>44</v>
      </c>
      <c r="AI127" s="5" t="s">
        <v>44</v>
      </c>
      <c r="AJ127" s="5" t="s">
        <v>44</v>
      </c>
      <c r="AK127" s="5" t="s">
        <v>44</v>
      </c>
      <c r="AL127" s="5" t="s">
        <v>44</v>
      </c>
      <c r="AM127" s="5" t="s">
        <v>44</v>
      </c>
      <c r="AN127" s="5" t="s">
        <v>44</v>
      </c>
      <c r="AO127" s="5" t="s">
        <v>44</v>
      </c>
      <c r="AP127" s="5" t="s">
        <v>44</v>
      </c>
      <c r="AQ127" s="5" t="s">
        <v>44</v>
      </c>
      <c r="AR127" s="5" t="s">
        <v>44</v>
      </c>
      <c r="AS127" s="67">
        <v>936000</v>
      </c>
      <c r="AT127" s="70">
        <v>900000</v>
      </c>
      <c r="AU127" s="58">
        <v>922500</v>
      </c>
      <c r="AV127" s="38">
        <v>463752.9824809886</v>
      </c>
      <c r="AW127" s="38">
        <f t="shared" si="55"/>
        <v>23651.402106530419</v>
      </c>
      <c r="AX127" s="38">
        <f t="shared" si="56"/>
        <v>487404.38458751905</v>
      </c>
      <c r="AY127" s="36">
        <v>515856.07365253702</v>
      </c>
      <c r="AZ127" s="5">
        <f t="shared" si="57"/>
        <v>487404.38458751905</v>
      </c>
      <c r="BA127" s="40">
        <f t="shared" si="58"/>
        <v>752352.09164801124</v>
      </c>
      <c r="BB127" s="5">
        <f t="shared" si="77"/>
        <v>187346.32032230051</v>
      </c>
      <c r="BC127" s="20">
        <f t="shared" si="59"/>
        <v>0.24901415494429263</v>
      </c>
      <c r="BD127" s="72">
        <v>936000</v>
      </c>
      <c r="BE127" s="70">
        <v>900000</v>
      </c>
      <c r="BF127" s="58">
        <v>922500</v>
      </c>
      <c r="BG127" s="38">
        <v>441669.19175753969</v>
      </c>
      <c r="BH127" s="38">
        <f t="shared" si="60"/>
        <v>22525.128779634524</v>
      </c>
      <c r="BI127" s="38">
        <f t="shared" si="61"/>
        <v>464194.32053717424</v>
      </c>
      <c r="BJ127" s="36">
        <v>491291.14791768265</v>
      </c>
      <c r="BK127" s="36">
        <f t="shared" si="62"/>
        <v>464194.32053717424</v>
      </c>
      <c r="BL127" s="40">
        <f t="shared" si="63"/>
        <v>742797.09369097138</v>
      </c>
      <c r="BM127" s="5">
        <f t="shared" si="64"/>
        <v>197001.91015442761</v>
      </c>
      <c r="BN127" s="20">
        <f t="shared" si="65"/>
        <v>0.26521631792542666</v>
      </c>
    </row>
    <row r="128" spans="1:66" s="4" customFormat="1" ht="15.75" customHeight="1">
      <c r="A128" s="12">
        <v>112</v>
      </c>
      <c r="B128" s="13" t="s">
        <v>154</v>
      </c>
      <c r="C128" s="61">
        <v>310500</v>
      </c>
      <c r="D128" s="70">
        <v>300000</v>
      </c>
      <c r="E128" s="58">
        <v>309000</v>
      </c>
      <c r="F128" s="5">
        <v>255976.13852099999</v>
      </c>
      <c r="G128" s="5">
        <f t="shared" si="39"/>
        <v>26365.542267663001</v>
      </c>
      <c r="H128" s="5">
        <f t="shared" si="40"/>
        <v>282341.68078866298</v>
      </c>
      <c r="I128" s="2">
        <v>259115.29208166004</v>
      </c>
      <c r="J128" s="2">
        <f t="shared" si="41"/>
        <v>13214.879896164661</v>
      </c>
      <c r="K128" s="2">
        <f t="shared" si="42"/>
        <v>272330.17197782471</v>
      </c>
      <c r="L128" s="5">
        <v>276217.67870492581</v>
      </c>
      <c r="M128" s="5">
        <f t="shared" si="43"/>
        <v>272330.17197782471</v>
      </c>
      <c r="N128" s="48">
        <f t="shared" si="44"/>
        <v>291731.58857856895</v>
      </c>
      <c r="O128" s="5">
        <f t="shared" si="45"/>
        <v>13718.873243011509</v>
      </c>
      <c r="P128" s="20">
        <f t="shared" si="46"/>
        <v>4.7025669417066748E-2</v>
      </c>
      <c r="Q128" s="63">
        <v>310500</v>
      </c>
      <c r="R128" s="70">
        <v>300000</v>
      </c>
      <c r="S128" s="58">
        <v>306000</v>
      </c>
      <c r="T128" s="5">
        <v>268775.09383499995</v>
      </c>
      <c r="U128" s="5">
        <f t="shared" si="47"/>
        <v>27683.834665004997</v>
      </c>
      <c r="V128" s="5">
        <f t="shared" si="48"/>
        <v>296458.92850000493</v>
      </c>
      <c r="W128" s="2">
        <v>272071.18570076668</v>
      </c>
      <c r="X128" s="2">
        <f t="shared" si="49"/>
        <v>13875.630470739099</v>
      </c>
      <c r="Y128" s="2">
        <f t="shared" si="50"/>
        <v>285946.81617150578</v>
      </c>
      <c r="Z128" s="5">
        <v>290028.70017057436</v>
      </c>
      <c r="AA128" s="5">
        <f t="shared" si="51"/>
        <v>285946.81617150578</v>
      </c>
      <c r="AB128" s="48">
        <f t="shared" si="52"/>
        <v>298155.74080701423</v>
      </c>
      <c r="AC128" s="5">
        <f t="shared" si="53"/>
        <v>8633.0134007635206</v>
      </c>
      <c r="AD128" s="20">
        <f t="shared" si="54"/>
        <v>2.8954711310929842E-2</v>
      </c>
      <c r="AE128" s="65" t="s">
        <v>44</v>
      </c>
      <c r="AF128" s="70" t="s">
        <v>44</v>
      </c>
      <c r="AG128" s="58" t="s">
        <v>44</v>
      </c>
      <c r="AH128" s="5" t="s">
        <v>44</v>
      </c>
      <c r="AI128" s="5" t="s">
        <v>44</v>
      </c>
      <c r="AJ128" s="5" t="s">
        <v>44</v>
      </c>
      <c r="AK128" s="5" t="s">
        <v>44</v>
      </c>
      <c r="AL128" s="5" t="s">
        <v>44</v>
      </c>
      <c r="AM128" s="5" t="s">
        <v>44</v>
      </c>
      <c r="AN128" s="5" t="s">
        <v>44</v>
      </c>
      <c r="AO128" s="5" t="s">
        <v>44</v>
      </c>
      <c r="AP128" s="5" t="s">
        <v>44</v>
      </c>
      <c r="AQ128" s="5" t="s">
        <v>44</v>
      </c>
      <c r="AR128" s="5" t="s">
        <v>44</v>
      </c>
      <c r="AS128" s="67">
        <v>312000</v>
      </c>
      <c r="AT128" s="70">
        <v>300000</v>
      </c>
      <c r="AU128" s="58">
        <v>307500</v>
      </c>
      <c r="AV128" s="38">
        <v>312881.86355588166</v>
      </c>
      <c r="AW128" s="38">
        <f t="shared" si="55"/>
        <v>15956.975041349964</v>
      </c>
      <c r="AX128" s="38">
        <f t="shared" si="56"/>
        <v>328838.8385972316</v>
      </c>
      <c r="AY128" s="36">
        <v>348034.44020468928</v>
      </c>
      <c r="AZ128" s="5">
        <f t="shared" si="57"/>
        <v>300000</v>
      </c>
      <c r="BA128" s="40">
        <f t="shared" si="58"/>
        <v>319274.65576038416</v>
      </c>
      <c r="BB128" s="5">
        <f t="shared" si="77"/>
        <v>13629.239793203993</v>
      </c>
      <c r="BC128" s="20">
        <f t="shared" si="59"/>
        <v>4.2688135582652532E-2</v>
      </c>
      <c r="BD128" s="72">
        <v>312000</v>
      </c>
      <c r="BE128" s="70">
        <v>300000</v>
      </c>
      <c r="BF128" s="58">
        <v>307500</v>
      </c>
      <c r="BG128" s="38">
        <v>297982.58589390904</v>
      </c>
      <c r="BH128" s="38">
        <f t="shared" si="60"/>
        <v>15197.11188058936</v>
      </c>
      <c r="BI128" s="38">
        <f t="shared" si="61"/>
        <v>313179.69777449837</v>
      </c>
      <c r="BJ128" s="36">
        <v>331461.214445911</v>
      </c>
      <c r="BK128" s="36">
        <f t="shared" si="62"/>
        <v>300000</v>
      </c>
      <c r="BL128" s="40">
        <f t="shared" si="63"/>
        <v>312828.18244408187</v>
      </c>
      <c r="BM128" s="5">
        <f t="shared" si="64"/>
        <v>9070.8947965085135</v>
      </c>
      <c r="BN128" s="20">
        <f t="shared" si="65"/>
        <v>2.899641178630042E-2</v>
      </c>
    </row>
    <row r="129" spans="1:66" s="4" customFormat="1" ht="15.75" customHeight="1">
      <c r="A129" s="12">
        <v>113</v>
      </c>
      <c r="B129" s="13" t="s">
        <v>155</v>
      </c>
      <c r="C129" s="61">
        <v>414000</v>
      </c>
      <c r="D129" s="70">
        <v>400000</v>
      </c>
      <c r="E129" s="58">
        <v>412000</v>
      </c>
      <c r="F129" s="5">
        <v>254275.61261399998</v>
      </c>
      <c r="G129" s="5">
        <f t="shared" si="39"/>
        <v>26190.388099242002</v>
      </c>
      <c r="H129" s="5">
        <f t="shared" si="40"/>
        <v>280466.00071324199</v>
      </c>
      <c r="I129" s="2">
        <v>257393.73991043997</v>
      </c>
      <c r="J129" s="2">
        <f t="shared" si="41"/>
        <v>13127.080735432437</v>
      </c>
      <c r="K129" s="2">
        <f t="shared" si="42"/>
        <v>270520.82064587239</v>
      </c>
      <c r="L129" s="5">
        <v>274382.49892574875</v>
      </c>
      <c r="M129" s="5">
        <f t="shared" si="43"/>
        <v>270520.82064587239</v>
      </c>
      <c r="N129" s="48">
        <f t="shared" si="44"/>
        <v>341894.88671414385</v>
      </c>
      <c r="O129" s="5">
        <f t="shared" si="45"/>
        <v>50469.08611773172</v>
      </c>
      <c r="P129" s="20">
        <f t="shared" si="46"/>
        <v>0.14761579678121539</v>
      </c>
      <c r="Q129" s="63">
        <v>414000</v>
      </c>
      <c r="R129" s="70">
        <v>400000</v>
      </c>
      <c r="S129" s="58">
        <v>408000</v>
      </c>
      <c r="T129" s="5">
        <v>266988.50291699998</v>
      </c>
      <c r="U129" s="5">
        <f t="shared" si="47"/>
        <v>27499.815800451001</v>
      </c>
      <c r="V129" s="5">
        <f t="shared" si="48"/>
        <v>294488.31871745095</v>
      </c>
      <c r="W129" s="2">
        <v>270262.71814915328</v>
      </c>
      <c r="X129" s="2">
        <f t="shared" si="49"/>
        <v>13783.398625606816</v>
      </c>
      <c r="Y129" s="2">
        <f t="shared" si="50"/>
        <v>284046.11677476007</v>
      </c>
      <c r="Z129" s="5">
        <v>288100.86833515187</v>
      </c>
      <c r="AA129" s="5">
        <f t="shared" si="51"/>
        <v>284046.11677476007</v>
      </c>
      <c r="AB129" s="48">
        <f t="shared" si="52"/>
        <v>348105.88397122716</v>
      </c>
      <c r="AC129" s="5">
        <f t="shared" si="53"/>
        <v>45297.095785852769</v>
      </c>
      <c r="AD129" s="20">
        <f t="shared" si="54"/>
        <v>0.13012447611944652</v>
      </c>
      <c r="AE129" s="65" t="s">
        <v>44</v>
      </c>
      <c r="AF129" s="70" t="s">
        <v>44</v>
      </c>
      <c r="AG129" s="58" t="s">
        <v>44</v>
      </c>
      <c r="AH129" s="5" t="s">
        <v>44</v>
      </c>
      <c r="AI129" s="5" t="s">
        <v>44</v>
      </c>
      <c r="AJ129" s="5" t="s">
        <v>44</v>
      </c>
      <c r="AK129" s="5" t="s">
        <v>44</v>
      </c>
      <c r="AL129" s="5" t="s">
        <v>44</v>
      </c>
      <c r="AM129" s="5" t="s">
        <v>44</v>
      </c>
      <c r="AN129" s="5" t="s">
        <v>44</v>
      </c>
      <c r="AO129" s="5" t="s">
        <v>44</v>
      </c>
      <c r="AP129" s="5" t="s">
        <v>44</v>
      </c>
      <c r="AQ129" s="5" t="s">
        <v>44</v>
      </c>
      <c r="AR129" s="5" t="s">
        <v>44</v>
      </c>
      <c r="AS129" s="67">
        <v>416000</v>
      </c>
      <c r="AT129" s="70">
        <v>400000</v>
      </c>
      <c r="AU129" s="58">
        <v>410000</v>
      </c>
      <c r="AV129" s="38">
        <v>310802.12587152625</v>
      </c>
      <c r="AW129" s="38">
        <f t="shared" si="55"/>
        <v>15850.908419447838</v>
      </c>
      <c r="AX129" s="38">
        <f t="shared" si="56"/>
        <v>326653.03429097409</v>
      </c>
      <c r="AY129" s="36">
        <v>345721.04200218222</v>
      </c>
      <c r="AZ129" s="5">
        <f t="shared" si="57"/>
        <v>326653.03429097409</v>
      </c>
      <c r="BA129" s="40">
        <f t="shared" si="58"/>
        <v>379674.81525863125</v>
      </c>
      <c r="BB129" s="5">
        <f t="shared" si="77"/>
        <v>37492.060872818205</v>
      </c>
      <c r="BC129" s="20">
        <f t="shared" si="59"/>
        <v>9.874782146737579E-2</v>
      </c>
      <c r="BD129" s="72">
        <v>416000</v>
      </c>
      <c r="BE129" s="70">
        <v>400000</v>
      </c>
      <c r="BF129" s="58">
        <v>410000</v>
      </c>
      <c r="BG129" s="38">
        <v>296002.80089700595</v>
      </c>
      <c r="BH129" s="38">
        <f t="shared" si="60"/>
        <v>15096.142845747303</v>
      </c>
      <c r="BI129" s="38">
        <f t="shared" si="61"/>
        <v>311098.94374275324</v>
      </c>
      <c r="BJ129" s="36">
        <v>329258.99871089845</v>
      </c>
      <c r="BK129" s="36">
        <f t="shared" si="62"/>
        <v>311098.94374275324</v>
      </c>
      <c r="BL129" s="40">
        <f t="shared" si="63"/>
        <v>373271.58849073033</v>
      </c>
      <c r="BM129" s="5">
        <f t="shared" si="64"/>
        <v>43962.698705596784</v>
      </c>
      <c r="BN129" s="20">
        <f t="shared" si="65"/>
        <v>0.11777670752642493</v>
      </c>
    </row>
    <row r="130" spans="1:66" s="4" customFormat="1" ht="15.75" customHeight="1">
      <c r="A130" s="12">
        <v>114</v>
      </c>
      <c r="B130" s="13" t="s">
        <v>156</v>
      </c>
      <c r="C130" s="61">
        <v>828000</v>
      </c>
      <c r="D130" s="70">
        <v>800000</v>
      </c>
      <c r="E130" s="58">
        <v>824000</v>
      </c>
      <c r="F130" s="5">
        <v>650059.90986600006</v>
      </c>
      <c r="G130" s="5">
        <f t="shared" si="39"/>
        <v>66956.170716198016</v>
      </c>
      <c r="H130" s="5">
        <f t="shared" si="40"/>
        <v>717016.0805821981</v>
      </c>
      <c r="I130" s="2">
        <v>658031.90699036012</v>
      </c>
      <c r="J130" s="2">
        <f t="shared" si="41"/>
        <v>33559.627256508364</v>
      </c>
      <c r="K130" s="2">
        <f t="shared" si="42"/>
        <v>691591.53424686845</v>
      </c>
      <c r="L130" s="5">
        <v>701463.98694744485</v>
      </c>
      <c r="M130" s="5">
        <f t="shared" si="43"/>
        <v>691591.53424686845</v>
      </c>
      <c r="N130" s="48">
        <f t="shared" si="44"/>
        <v>760345.26696275186</v>
      </c>
      <c r="O130" s="5">
        <f t="shared" si="45"/>
        <v>48616.230635288543</v>
      </c>
      <c r="P130" s="20">
        <f t="shared" si="46"/>
        <v>6.3939676812205595E-2</v>
      </c>
      <c r="Q130" s="63">
        <v>828000</v>
      </c>
      <c r="R130" s="70">
        <v>800000</v>
      </c>
      <c r="S130" s="58">
        <v>816000</v>
      </c>
      <c r="T130" s="5">
        <v>682563.79568699992</v>
      </c>
      <c r="U130" s="5">
        <f t="shared" si="47"/>
        <v>70304.070955760995</v>
      </c>
      <c r="V130" s="5">
        <f t="shared" si="48"/>
        <v>752867.86664276093</v>
      </c>
      <c r="W130" s="2">
        <v>690934.26009668666</v>
      </c>
      <c r="X130" s="2">
        <f t="shared" si="49"/>
        <v>35237.647264931016</v>
      </c>
      <c r="Y130" s="2">
        <f t="shared" si="50"/>
        <v>726171.90736161766</v>
      </c>
      <c r="Z130" s="5">
        <v>736537.9940658483</v>
      </c>
      <c r="AA130" s="5">
        <f t="shared" si="51"/>
        <v>726171.90736161766</v>
      </c>
      <c r="AB130" s="48">
        <f t="shared" si="52"/>
        <v>776596.29467837105</v>
      </c>
      <c r="AC130" s="5">
        <f t="shared" si="53"/>
        <v>35655.426208853263</v>
      </c>
      <c r="AD130" s="20">
        <f t="shared" si="54"/>
        <v>4.5912434109178994E-2</v>
      </c>
      <c r="AE130" s="65" t="s">
        <v>44</v>
      </c>
      <c r="AF130" s="70" t="s">
        <v>44</v>
      </c>
      <c r="AG130" s="58" t="s">
        <v>44</v>
      </c>
      <c r="AH130" s="5" t="s">
        <v>44</v>
      </c>
      <c r="AI130" s="5" t="s">
        <v>44</v>
      </c>
      <c r="AJ130" s="5" t="s">
        <v>44</v>
      </c>
      <c r="AK130" s="5" t="s">
        <v>44</v>
      </c>
      <c r="AL130" s="5" t="s">
        <v>44</v>
      </c>
      <c r="AM130" s="5" t="s">
        <v>44</v>
      </c>
      <c r="AN130" s="5" t="s">
        <v>44</v>
      </c>
      <c r="AO130" s="5" t="s">
        <v>44</v>
      </c>
      <c r="AP130" s="5" t="s">
        <v>44</v>
      </c>
      <c r="AQ130" s="5" t="s">
        <v>44</v>
      </c>
      <c r="AR130" s="5" t="s">
        <v>44</v>
      </c>
      <c r="AS130" s="67">
        <v>832000</v>
      </c>
      <c r="AT130" s="70">
        <v>800000</v>
      </c>
      <c r="AU130" s="58">
        <v>820000</v>
      </c>
      <c r="AV130" s="38">
        <v>794574.39911118965</v>
      </c>
      <c r="AW130" s="38">
        <f t="shared" si="55"/>
        <v>40523.294354670667</v>
      </c>
      <c r="AX130" s="38">
        <f t="shared" si="56"/>
        <v>835097.69346586033</v>
      </c>
      <c r="AY130" s="36">
        <v>883845.59287901793</v>
      </c>
      <c r="AZ130" s="5">
        <f t="shared" si="57"/>
        <v>800000</v>
      </c>
      <c r="BA130" s="40">
        <f t="shared" si="58"/>
        <v>834188.65726897563</v>
      </c>
      <c r="BB130" s="5">
        <f t="shared" si="77"/>
        <v>24175.031394555419</v>
      </c>
      <c r="BC130" s="20">
        <f t="shared" si="59"/>
        <v>2.8980292627930598E-2</v>
      </c>
      <c r="BD130" s="72">
        <v>832000</v>
      </c>
      <c r="BE130" s="70">
        <v>800000</v>
      </c>
      <c r="BF130" s="58">
        <v>820000</v>
      </c>
      <c r="BG130" s="38">
        <v>756736.69303891412</v>
      </c>
      <c r="BH130" s="38">
        <f t="shared" si="60"/>
        <v>38593.571344984615</v>
      </c>
      <c r="BI130" s="38">
        <f t="shared" si="61"/>
        <v>795330.2643838987</v>
      </c>
      <c r="BJ130" s="36">
        <v>841756.78433693375</v>
      </c>
      <c r="BK130" s="36">
        <f t="shared" si="62"/>
        <v>795330.2643838987</v>
      </c>
      <c r="BL130" s="40">
        <f t="shared" si="63"/>
        <v>817817.40974416654</v>
      </c>
      <c r="BM130" s="5">
        <f t="shared" si="64"/>
        <v>15900.812973772998</v>
      </c>
      <c r="BN130" s="20">
        <f t="shared" si="65"/>
        <v>1.9442986642638441E-2</v>
      </c>
    </row>
    <row r="131" spans="1:66" s="4" customFormat="1" ht="15.75" customHeight="1">
      <c r="A131" s="12">
        <v>115</v>
      </c>
      <c r="B131" s="13" t="s">
        <v>157</v>
      </c>
      <c r="C131" s="61">
        <v>155250</v>
      </c>
      <c r="D131" s="70">
        <v>150000</v>
      </c>
      <c r="E131" s="58">
        <v>154500</v>
      </c>
      <c r="F131" s="5">
        <v>92689.049087999985</v>
      </c>
      <c r="G131" s="5">
        <f t="shared" si="39"/>
        <v>9546.9720560639998</v>
      </c>
      <c r="H131" s="5">
        <f t="shared" si="40"/>
        <v>102236.02114406398</v>
      </c>
      <c r="I131" s="2">
        <v>93825.78438314666</v>
      </c>
      <c r="J131" s="2">
        <f t="shared" si="41"/>
        <v>4785.1150035404789</v>
      </c>
      <c r="K131" s="2">
        <f t="shared" si="42"/>
        <v>98610.899386687146</v>
      </c>
      <c r="L131" s="5">
        <v>100018.56762978749</v>
      </c>
      <c r="M131" s="5">
        <f t="shared" si="43"/>
        <v>98610.899386687146</v>
      </c>
      <c r="N131" s="48">
        <f t="shared" si="44"/>
        <v>126769.24802675644</v>
      </c>
      <c r="O131" s="5">
        <f t="shared" si="45"/>
        <v>19910.959270407951</v>
      </c>
      <c r="P131" s="20">
        <f t="shared" si="46"/>
        <v>0.15706458451347335</v>
      </c>
      <c r="Q131" s="63">
        <v>155250</v>
      </c>
      <c r="R131" s="70">
        <v>150000</v>
      </c>
      <c r="S131" s="58">
        <v>153000</v>
      </c>
      <c r="T131" s="5">
        <v>97322.710139999996</v>
      </c>
      <c r="U131" s="5">
        <f t="shared" si="47"/>
        <v>10024.23914442</v>
      </c>
      <c r="V131" s="5">
        <f t="shared" si="48"/>
        <v>107346.94928442</v>
      </c>
      <c r="W131" s="2">
        <v>98516.102411066633</v>
      </c>
      <c r="X131" s="2">
        <f t="shared" si="49"/>
        <v>5024.3212229643977</v>
      </c>
      <c r="Y131" s="2">
        <f t="shared" si="50"/>
        <v>103540.42363403103</v>
      </c>
      <c r="Z131" s="5">
        <v>105018.46071850428</v>
      </c>
      <c r="AA131" s="5">
        <f t="shared" si="51"/>
        <v>103540.42363403103</v>
      </c>
      <c r="AB131" s="48">
        <f t="shared" si="52"/>
        <v>129025.97227282589</v>
      </c>
      <c r="AC131" s="5">
        <f t="shared" si="53"/>
        <v>18021.004264751446</v>
      </c>
      <c r="AD131" s="20">
        <f t="shared" si="54"/>
        <v>0.13966958703977805</v>
      </c>
      <c r="AE131" s="65" t="s">
        <v>44</v>
      </c>
      <c r="AF131" s="70" t="s">
        <v>44</v>
      </c>
      <c r="AG131" s="58" t="s">
        <v>44</v>
      </c>
      <c r="AH131" s="5" t="s">
        <v>44</v>
      </c>
      <c r="AI131" s="5" t="s">
        <v>44</v>
      </c>
      <c r="AJ131" s="5" t="s">
        <v>44</v>
      </c>
      <c r="AK131" s="5" t="s">
        <v>44</v>
      </c>
      <c r="AL131" s="5" t="s">
        <v>44</v>
      </c>
      <c r="AM131" s="5" t="s">
        <v>44</v>
      </c>
      <c r="AN131" s="5" t="s">
        <v>44</v>
      </c>
      <c r="AO131" s="5" t="s">
        <v>44</v>
      </c>
      <c r="AP131" s="5" t="s">
        <v>44</v>
      </c>
      <c r="AQ131" s="5" t="s">
        <v>44</v>
      </c>
      <c r="AR131" s="5" t="s">
        <v>44</v>
      </c>
      <c r="AS131" s="67">
        <v>156000</v>
      </c>
      <c r="AT131" s="70">
        <v>150000</v>
      </c>
      <c r="AU131" s="58">
        <v>153750</v>
      </c>
      <c r="AV131" s="38">
        <v>113293.51777272664</v>
      </c>
      <c r="AW131" s="38">
        <f t="shared" si="55"/>
        <v>5777.9694064090581</v>
      </c>
      <c r="AX131" s="38">
        <f t="shared" si="56"/>
        <v>119071.4871791357</v>
      </c>
      <c r="AY131" s="36">
        <v>126022.15286220514</v>
      </c>
      <c r="AZ131" s="5">
        <f t="shared" si="57"/>
        <v>119071.4871791357</v>
      </c>
      <c r="BA131" s="40">
        <f t="shared" si="58"/>
        <v>140968.72800826817</v>
      </c>
      <c r="BB131" s="5">
        <f t="shared" si="77"/>
        <v>15483.687479554506</v>
      </c>
      <c r="BC131" s="20">
        <f t="shared" si="59"/>
        <v>0.1098377469834753</v>
      </c>
      <c r="BD131" s="72">
        <v>156000</v>
      </c>
      <c r="BE131" s="70">
        <v>150000</v>
      </c>
      <c r="BF131" s="58">
        <v>153750</v>
      </c>
      <c r="BG131" s="38">
        <v>107899.65204061866</v>
      </c>
      <c r="BH131" s="38">
        <f t="shared" si="60"/>
        <v>5502.882254071551</v>
      </c>
      <c r="BI131" s="38">
        <f t="shared" si="61"/>
        <v>113402.53429469021</v>
      </c>
      <c r="BJ131" s="36">
        <v>120022.28115574499</v>
      </c>
      <c r="BK131" s="36">
        <f t="shared" si="62"/>
        <v>113402.53429469021</v>
      </c>
      <c r="BL131" s="40">
        <f t="shared" si="63"/>
        <v>138634.96309008705</v>
      </c>
      <c r="BM131" s="5">
        <f t="shared" si="64"/>
        <v>17842.021507031819</v>
      </c>
      <c r="BN131" s="20">
        <f t="shared" si="65"/>
        <v>0.12869784871971876</v>
      </c>
    </row>
    <row r="132" spans="1:66" s="4" customFormat="1" ht="15.75" customHeight="1">
      <c r="A132" s="12">
        <v>116</v>
      </c>
      <c r="B132" s="13" t="s">
        <v>158</v>
      </c>
      <c r="C132" s="61">
        <v>258750</v>
      </c>
      <c r="D132" s="70">
        <v>250000</v>
      </c>
      <c r="E132" s="58">
        <v>257500</v>
      </c>
      <c r="F132" s="5">
        <v>69515.797563</v>
      </c>
      <c r="G132" s="5">
        <f t="shared" si="39"/>
        <v>7160.1271489890005</v>
      </c>
      <c r="H132" s="5">
        <f t="shared" si="40"/>
        <v>76675.924711989006</v>
      </c>
      <c r="I132" s="2">
        <v>70368.369298313322</v>
      </c>
      <c r="J132" s="2">
        <f t="shared" si="41"/>
        <v>3588.7868342139791</v>
      </c>
      <c r="K132" s="2">
        <f t="shared" si="42"/>
        <v>73957.156132527307</v>
      </c>
      <c r="L132" s="5">
        <v>75012.892777109897</v>
      </c>
      <c r="M132" s="5">
        <f t="shared" si="43"/>
        <v>73957.156132527307</v>
      </c>
      <c r="N132" s="48">
        <f t="shared" si="44"/>
        <v>165315.99560360436</v>
      </c>
      <c r="O132" s="5">
        <f t="shared" si="45"/>
        <v>64600.454911331784</v>
      </c>
      <c r="P132" s="20">
        <f t="shared" si="46"/>
        <v>0.39076953609638071</v>
      </c>
      <c r="Q132" s="63">
        <v>258750</v>
      </c>
      <c r="R132" s="70">
        <v>250000</v>
      </c>
      <c r="S132" s="58">
        <v>255000</v>
      </c>
      <c r="T132" s="5">
        <v>72992.032605</v>
      </c>
      <c r="U132" s="5">
        <f t="shared" si="47"/>
        <v>7518.1793583150011</v>
      </c>
      <c r="V132" s="5">
        <f t="shared" si="48"/>
        <v>80510.211963315</v>
      </c>
      <c r="W132" s="2">
        <v>73887.0768083</v>
      </c>
      <c r="X132" s="2">
        <f t="shared" si="49"/>
        <v>3768.2409172232997</v>
      </c>
      <c r="Y132" s="2">
        <f t="shared" si="50"/>
        <v>77655.317725523302</v>
      </c>
      <c r="Z132" s="5">
        <v>78763.845538878231</v>
      </c>
      <c r="AA132" s="5">
        <f t="shared" si="51"/>
        <v>77655.317725523302</v>
      </c>
      <c r="AB132" s="48">
        <f t="shared" si="52"/>
        <v>166779.89587128608</v>
      </c>
      <c r="AC132" s="5">
        <f t="shared" si="53"/>
        <v>63020.593577259249</v>
      </c>
      <c r="AD132" s="20">
        <f t="shared" si="54"/>
        <v>0.37786684808758947</v>
      </c>
      <c r="AE132" s="65" t="s">
        <v>44</v>
      </c>
      <c r="AF132" s="70" t="s">
        <v>44</v>
      </c>
      <c r="AG132" s="58" t="s">
        <v>44</v>
      </c>
      <c r="AH132" s="5" t="s">
        <v>44</v>
      </c>
      <c r="AI132" s="5" t="s">
        <v>44</v>
      </c>
      <c r="AJ132" s="5" t="s">
        <v>44</v>
      </c>
      <c r="AK132" s="5" t="s">
        <v>44</v>
      </c>
      <c r="AL132" s="5" t="s">
        <v>44</v>
      </c>
      <c r="AM132" s="5" t="s">
        <v>44</v>
      </c>
      <c r="AN132" s="5" t="s">
        <v>44</v>
      </c>
      <c r="AO132" s="5" t="s">
        <v>44</v>
      </c>
      <c r="AP132" s="5" t="s">
        <v>44</v>
      </c>
      <c r="AQ132" s="5" t="s">
        <v>44</v>
      </c>
      <c r="AR132" s="5" t="s">
        <v>44</v>
      </c>
      <c r="AS132" s="67">
        <v>260000</v>
      </c>
      <c r="AT132" s="70">
        <v>250000</v>
      </c>
      <c r="AU132" s="58">
        <v>256250</v>
      </c>
      <c r="AV132" s="38">
        <v>84970.138329545007</v>
      </c>
      <c r="AW132" s="38">
        <f t="shared" si="55"/>
        <v>4333.4770548067954</v>
      </c>
      <c r="AX132" s="38">
        <f t="shared" si="56"/>
        <v>89303.615384351797</v>
      </c>
      <c r="AY132" s="36">
        <v>94516.614646653863</v>
      </c>
      <c r="AZ132" s="5">
        <f t="shared" si="57"/>
        <v>89303.615384351797</v>
      </c>
      <c r="BA132" s="40">
        <f t="shared" si="58"/>
        <v>190014.04600620113</v>
      </c>
      <c r="BB132" s="5">
        <f t="shared" si="77"/>
        <v>71213.028428926948</v>
      </c>
      <c r="BC132" s="42">
        <f t="shared" si="59"/>
        <v>0.37477770683648776</v>
      </c>
      <c r="BD132" s="72">
        <v>260000</v>
      </c>
      <c r="BE132" s="70">
        <v>250000</v>
      </c>
      <c r="BF132" s="58">
        <v>256250</v>
      </c>
      <c r="BG132" s="38">
        <v>80923.624693060323</v>
      </c>
      <c r="BH132" s="38">
        <f t="shared" si="60"/>
        <v>4127.1048593460764</v>
      </c>
      <c r="BI132" s="38">
        <f t="shared" si="61"/>
        <v>85050.729552406396</v>
      </c>
      <c r="BJ132" s="36">
        <v>90015.471332531873</v>
      </c>
      <c r="BK132" s="36">
        <f t="shared" si="62"/>
        <v>85050.729552406396</v>
      </c>
      <c r="BL132" s="40">
        <f t="shared" si="63"/>
        <v>188263.24017698766</v>
      </c>
      <c r="BM132" s="5">
        <f t="shared" si="64"/>
        <v>72982.266165929963</v>
      </c>
      <c r="BN132" s="20">
        <f t="shared" si="65"/>
        <v>0.38766073556005304</v>
      </c>
    </row>
    <row r="133" spans="1:66" s="4" customFormat="1" ht="15.75" customHeight="1">
      <c r="A133" s="12">
        <v>117</v>
      </c>
      <c r="B133" s="13" t="s">
        <v>159</v>
      </c>
      <c r="C133" s="61">
        <v>621000</v>
      </c>
      <c r="D133" s="70">
        <v>600000</v>
      </c>
      <c r="E133" s="58">
        <v>618000</v>
      </c>
      <c r="F133" s="5">
        <v>410457.88700099994</v>
      </c>
      <c r="G133" s="5">
        <f t="shared" si="39"/>
        <v>42277.162361102994</v>
      </c>
      <c r="H133" s="5">
        <f t="shared" si="40"/>
        <v>452735.04936210293</v>
      </c>
      <c r="I133" s="2">
        <v>415491.38160912658</v>
      </c>
      <c r="J133" s="2">
        <f t="shared" si="41"/>
        <v>21190.060462065456</v>
      </c>
      <c r="K133" s="2">
        <f t="shared" si="42"/>
        <v>436681.44207119202</v>
      </c>
      <c r="L133" s="5">
        <v>442915.05926947383</v>
      </c>
      <c r="M133" s="5">
        <f t="shared" si="43"/>
        <v>436681.44207119202</v>
      </c>
      <c r="N133" s="48">
        <f t="shared" si="44"/>
        <v>528555.25845046144</v>
      </c>
      <c r="O133" s="5">
        <f t="shared" si="45"/>
        <v>64964.598575269098</v>
      </c>
      <c r="P133" s="20">
        <f t="shared" si="46"/>
        <v>0.12290975737470194</v>
      </c>
      <c r="Q133" s="63">
        <v>621000</v>
      </c>
      <c r="R133" s="70">
        <v>600000</v>
      </c>
      <c r="S133" s="58">
        <v>612000</v>
      </c>
      <c r="T133" s="5">
        <v>430981.91899199999</v>
      </c>
      <c r="U133" s="5">
        <f t="shared" si="47"/>
        <v>44391.137656176004</v>
      </c>
      <c r="V133" s="5">
        <f t="shared" si="48"/>
        <v>475373.05664817599</v>
      </c>
      <c r="W133" s="2">
        <v>436267.27736031992</v>
      </c>
      <c r="X133" s="2">
        <f t="shared" si="49"/>
        <v>22249.631145376316</v>
      </c>
      <c r="Y133" s="2">
        <f t="shared" si="50"/>
        <v>458516.90850569622</v>
      </c>
      <c r="Z133" s="5">
        <v>465062.2264679331</v>
      </c>
      <c r="AA133" s="5">
        <f t="shared" si="51"/>
        <v>458516.90850569622</v>
      </c>
      <c r="AB133" s="48">
        <f t="shared" si="52"/>
        <v>538658.69860363426</v>
      </c>
      <c r="AC133" s="5">
        <f t="shared" si="53"/>
        <v>56668.80323468089</v>
      </c>
      <c r="AD133" s="20">
        <f t="shared" si="54"/>
        <v>0.10520354239443921</v>
      </c>
      <c r="AE133" s="65" t="s">
        <v>44</v>
      </c>
      <c r="AF133" s="70" t="s">
        <v>44</v>
      </c>
      <c r="AG133" s="58" t="s">
        <v>44</v>
      </c>
      <c r="AH133" s="5" t="s">
        <v>44</v>
      </c>
      <c r="AI133" s="5" t="s">
        <v>44</v>
      </c>
      <c r="AJ133" s="5" t="s">
        <v>44</v>
      </c>
      <c r="AK133" s="5" t="s">
        <v>44</v>
      </c>
      <c r="AL133" s="5" t="s">
        <v>44</v>
      </c>
      <c r="AM133" s="5" t="s">
        <v>44</v>
      </c>
      <c r="AN133" s="5" t="s">
        <v>44</v>
      </c>
      <c r="AO133" s="5" t="s">
        <v>44</v>
      </c>
      <c r="AP133" s="5" t="s">
        <v>44</v>
      </c>
      <c r="AQ133" s="5" t="s">
        <v>44</v>
      </c>
      <c r="AR133" s="5" t="s">
        <v>44</v>
      </c>
      <c r="AS133" s="67">
        <v>624000</v>
      </c>
      <c r="AT133" s="70">
        <v>600000</v>
      </c>
      <c r="AU133" s="58">
        <v>615000</v>
      </c>
      <c r="AV133" s="38">
        <v>1258</v>
      </c>
      <c r="AW133" s="38">
        <f t="shared" si="55"/>
        <v>64.158000000000001</v>
      </c>
      <c r="AX133" s="38">
        <f t="shared" si="56"/>
        <v>1322.1579999999999</v>
      </c>
      <c r="AY133" s="36">
        <v>960073.21588699997</v>
      </c>
      <c r="AZ133" s="5">
        <f t="shared" si="57"/>
        <v>1322.1579999999999</v>
      </c>
      <c r="BA133" s="40">
        <f t="shared" si="58"/>
        <v>560079.0747774</v>
      </c>
      <c r="BB133" s="5">
        <f t="shared" si="77"/>
        <v>395100.80488818692</v>
      </c>
      <c r="BC133" s="20">
        <f t="shared" si="59"/>
        <v>0.70543754030663852</v>
      </c>
      <c r="BD133" s="72">
        <v>624000</v>
      </c>
      <c r="BE133" s="70">
        <v>600000</v>
      </c>
      <c r="BF133" s="58">
        <v>615000</v>
      </c>
      <c r="BG133" s="38">
        <v>5289</v>
      </c>
      <c r="BH133" s="38">
        <f t="shared" si="60"/>
        <v>269.73899999999998</v>
      </c>
      <c r="BI133" s="38">
        <f t="shared" si="61"/>
        <v>5558.7389999999996</v>
      </c>
      <c r="BJ133" s="36">
        <v>962221.74493349995</v>
      </c>
      <c r="BK133" s="36">
        <f t="shared" si="62"/>
        <v>5558.7389999999996</v>
      </c>
      <c r="BL133" s="40">
        <f t="shared" si="63"/>
        <v>561356.09678669996</v>
      </c>
      <c r="BM133" s="5">
        <f t="shared" si="64"/>
        <v>393008.0806565414</v>
      </c>
      <c r="BN133" s="20">
        <f t="shared" si="65"/>
        <v>0.7001047693365906</v>
      </c>
    </row>
    <row r="134" spans="1:66" s="4" customFormat="1" ht="15.75" customHeight="1">
      <c r="A134" s="12">
        <v>118</v>
      </c>
      <c r="B134" s="13" t="s">
        <v>160</v>
      </c>
      <c r="C134" s="61">
        <v>155250</v>
      </c>
      <c r="D134" s="70">
        <v>150000</v>
      </c>
      <c r="E134" s="58">
        <v>154500</v>
      </c>
      <c r="F134" s="5">
        <v>69515.797563</v>
      </c>
      <c r="G134" s="5">
        <f t="shared" si="39"/>
        <v>7160.1271489890005</v>
      </c>
      <c r="H134" s="5">
        <f t="shared" si="40"/>
        <v>76675.924711989006</v>
      </c>
      <c r="I134" s="2">
        <v>70368.369298313322</v>
      </c>
      <c r="J134" s="2">
        <f t="shared" si="41"/>
        <v>3588.7868342139791</v>
      </c>
      <c r="K134" s="2">
        <f t="shared" si="42"/>
        <v>73957.156132527307</v>
      </c>
      <c r="L134" s="5">
        <v>75012.892777109897</v>
      </c>
      <c r="M134" s="5">
        <f t="shared" si="43"/>
        <v>73957.156132527307</v>
      </c>
      <c r="N134" s="48">
        <f t="shared" si="44"/>
        <v>114232.66227027103</v>
      </c>
      <c r="O134" s="5">
        <f t="shared" si="45"/>
        <v>28479.083505719034</v>
      </c>
      <c r="P134" s="20">
        <f t="shared" si="46"/>
        <v>0.24930771059452667</v>
      </c>
      <c r="Q134" s="63">
        <v>155250</v>
      </c>
      <c r="R134" s="70">
        <v>150000</v>
      </c>
      <c r="S134" s="58">
        <v>153000</v>
      </c>
      <c r="T134" s="5">
        <v>72992.032605</v>
      </c>
      <c r="U134" s="5">
        <f t="shared" si="47"/>
        <v>7518.1793583150011</v>
      </c>
      <c r="V134" s="5">
        <f t="shared" si="48"/>
        <v>80510.211963315</v>
      </c>
      <c r="W134" s="2">
        <v>73887.0768083</v>
      </c>
      <c r="X134" s="2">
        <f t="shared" si="49"/>
        <v>3768.2409172232997</v>
      </c>
      <c r="Y134" s="2">
        <f t="shared" si="50"/>
        <v>77655.317725523302</v>
      </c>
      <c r="Z134" s="5">
        <v>78763.845538878231</v>
      </c>
      <c r="AA134" s="5">
        <f t="shared" si="51"/>
        <v>77655.317725523302</v>
      </c>
      <c r="AB134" s="48">
        <f t="shared" si="52"/>
        <v>115863.22920461942</v>
      </c>
      <c r="AC134" s="5">
        <f t="shared" si="53"/>
        <v>27017.073301844121</v>
      </c>
      <c r="AD134" s="20">
        <f t="shared" si="54"/>
        <v>0.23318073807636427</v>
      </c>
      <c r="AE134" s="65" t="s">
        <v>44</v>
      </c>
      <c r="AF134" s="70" t="s">
        <v>44</v>
      </c>
      <c r="AG134" s="58" t="s">
        <v>44</v>
      </c>
      <c r="AH134" s="5" t="s">
        <v>44</v>
      </c>
      <c r="AI134" s="5" t="s">
        <v>44</v>
      </c>
      <c r="AJ134" s="5" t="s">
        <v>44</v>
      </c>
      <c r="AK134" s="5" t="s">
        <v>44</v>
      </c>
      <c r="AL134" s="5" t="s">
        <v>44</v>
      </c>
      <c r="AM134" s="5" t="s">
        <v>44</v>
      </c>
      <c r="AN134" s="5" t="s">
        <v>44</v>
      </c>
      <c r="AO134" s="5" t="s">
        <v>44</v>
      </c>
      <c r="AP134" s="5" t="s">
        <v>44</v>
      </c>
      <c r="AQ134" s="5" t="s">
        <v>44</v>
      </c>
      <c r="AR134" s="5" t="s">
        <v>44</v>
      </c>
      <c r="AS134" s="67">
        <v>156000</v>
      </c>
      <c r="AT134" s="70">
        <v>150000</v>
      </c>
      <c r="AU134" s="58">
        <v>153750</v>
      </c>
      <c r="AV134" s="38">
        <v>65879</v>
      </c>
      <c r="AW134" s="38">
        <f t="shared" si="55"/>
        <v>3359.8289999999997</v>
      </c>
      <c r="AX134" s="38">
        <f t="shared" si="56"/>
        <v>69238.828999999998</v>
      </c>
      <c r="AY134" s="36">
        <v>88413.755818499994</v>
      </c>
      <c r="AZ134" s="5">
        <f t="shared" si="57"/>
        <v>69238.828999999998</v>
      </c>
      <c r="BA134" s="40">
        <f t="shared" si="58"/>
        <v>123480.51696369999</v>
      </c>
      <c r="BB134" s="5">
        <f t="shared" si="77"/>
        <v>38354.665382137006</v>
      </c>
      <c r="BC134" s="44">
        <f t="shared" si="59"/>
        <v>0.31061309367057688</v>
      </c>
      <c r="BD134" s="72">
        <v>156000</v>
      </c>
      <c r="BE134" s="70">
        <v>150000</v>
      </c>
      <c r="BF134" s="58">
        <v>153750</v>
      </c>
      <c r="BG134" s="38">
        <v>65896</v>
      </c>
      <c r="BH134" s="38">
        <f t="shared" si="60"/>
        <v>3360.6959999999999</v>
      </c>
      <c r="BI134" s="38">
        <f t="shared" si="61"/>
        <v>69256.695999999996</v>
      </c>
      <c r="BJ134" s="36">
        <v>88422.816844000001</v>
      </c>
      <c r="BK134" s="36">
        <f t="shared" si="62"/>
        <v>69256.695999999996</v>
      </c>
      <c r="BL134" s="40">
        <f t="shared" si="63"/>
        <v>123485.9025688</v>
      </c>
      <c r="BM134" s="5">
        <f t="shared" si="64"/>
        <v>38345.839703164551</v>
      </c>
      <c r="BN134" s="20">
        <f t="shared" si="65"/>
        <v>0.31052807571941438</v>
      </c>
    </row>
    <row r="135" spans="1:66" s="4" customFormat="1" ht="15.75" customHeight="1">
      <c r="A135" s="15" t="s">
        <v>161</v>
      </c>
      <c r="B135" s="16"/>
      <c r="C135" s="61" t="s">
        <v>34</v>
      </c>
      <c r="D135" s="70" t="s">
        <v>34</v>
      </c>
      <c r="E135" s="58" t="s">
        <v>34</v>
      </c>
      <c r="F135" s="5" t="s">
        <v>34</v>
      </c>
      <c r="G135" s="5" t="s">
        <v>34</v>
      </c>
      <c r="H135" s="5" t="s">
        <v>34</v>
      </c>
      <c r="I135" s="5" t="s">
        <v>34</v>
      </c>
      <c r="J135" s="5" t="s">
        <v>34</v>
      </c>
      <c r="K135" s="5" t="s">
        <v>34</v>
      </c>
      <c r="L135" s="5" t="s">
        <v>34</v>
      </c>
      <c r="M135" s="5">
        <f t="shared" si="43"/>
        <v>0</v>
      </c>
      <c r="N135" s="48"/>
      <c r="O135" s="5" t="s">
        <v>34</v>
      </c>
      <c r="P135" s="5" t="s">
        <v>34</v>
      </c>
      <c r="Q135" s="63" t="s">
        <v>34</v>
      </c>
      <c r="R135" s="70" t="s">
        <v>34</v>
      </c>
      <c r="S135" s="58" t="s">
        <v>34</v>
      </c>
      <c r="T135" s="5" t="s">
        <v>34</v>
      </c>
      <c r="U135" s="5" t="s">
        <v>34</v>
      </c>
      <c r="V135" s="5" t="s">
        <v>34</v>
      </c>
      <c r="W135" s="5" t="s">
        <v>34</v>
      </c>
      <c r="X135" s="5" t="s">
        <v>34</v>
      </c>
      <c r="Y135" s="5" t="s">
        <v>34</v>
      </c>
      <c r="Z135" s="5" t="s">
        <v>34</v>
      </c>
      <c r="AA135" s="5">
        <f t="shared" si="51"/>
        <v>0</v>
      </c>
      <c r="AB135" s="48"/>
      <c r="AC135" s="5" t="s">
        <v>34</v>
      </c>
      <c r="AD135" s="5" t="s">
        <v>34</v>
      </c>
      <c r="AE135" s="65" t="s">
        <v>34</v>
      </c>
      <c r="AF135" s="70" t="s">
        <v>34</v>
      </c>
      <c r="AG135" s="58" t="s">
        <v>34</v>
      </c>
      <c r="AH135" s="5" t="s">
        <v>34</v>
      </c>
      <c r="AI135" s="5" t="s">
        <v>34</v>
      </c>
      <c r="AJ135" s="5" t="s">
        <v>34</v>
      </c>
      <c r="AK135" s="5" t="s">
        <v>34</v>
      </c>
      <c r="AL135" s="5" t="s">
        <v>34</v>
      </c>
      <c r="AM135" s="5" t="s">
        <v>34</v>
      </c>
      <c r="AN135" s="5" t="s">
        <v>34</v>
      </c>
      <c r="AO135" s="5">
        <f t="shared" si="71"/>
        <v>0</v>
      </c>
      <c r="AP135" s="48"/>
      <c r="AQ135" s="5" t="s">
        <v>34</v>
      </c>
      <c r="AR135" s="5" t="s">
        <v>34</v>
      </c>
      <c r="AS135" s="67" t="s">
        <v>34</v>
      </c>
      <c r="AT135" s="70" t="s">
        <v>34</v>
      </c>
      <c r="AU135" s="58" t="s">
        <v>34</v>
      </c>
      <c r="AV135" s="36" t="s">
        <v>34</v>
      </c>
      <c r="AW135" s="36" t="s">
        <v>34</v>
      </c>
      <c r="AX135" s="36" t="s">
        <v>34</v>
      </c>
      <c r="AY135" s="36" t="s">
        <v>34</v>
      </c>
      <c r="AZ135" s="5">
        <f t="shared" si="57"/>
        <v>0</v>
      </c>
      <c r="BA135" s="40"/>
      <c r="BB135" s="36" t="s">
        <v>34</v>
      </c>
      <c r="BC135" s="36" t="s">
        <v>34</v>
      </c>
      <c r="BD135" s="72" t="s">
        <v>34</v>
      </c>
      <c r="BE135" s="70" t="s">
        <v>34</v>
      </c>
      <c r="BF135" s="58" t="s">
        <v>34</v>
      </c>
      <c r="BG135" s="36" t="s">
        <v>34</v>
      </c>
      <c r="BH135" s="36" t="s">
        <v>34</v>
      </c>
      <c r="BI135" s="36" t="s">
        <v>34</v>
      </c>
      <c r="BJ135" s="36" t="s">
        <v>34</v>
      </c>
      <c r="BK135" s="36">
        <f t="shared" si="62"/>
        <v>0</v>
      </c>
      <c r="BL135" s="40"/>
      <c r="BM135" s="36" t="s">
        <v>34</v>
      </c>
      <c r="BN135" s="36" t="s">
        <v>34</v>
      </c>
    </row>
    <row r="136" spans="1:66" s="4" customFormat="1" ht="15.75" customHeight="1">
      <c r="A136" s="12">
        <v>119</v>
      </c>
      <c r="B136" s="13" t="s">
        <v>162</v>
      </c>
      <c r="C136" s="61">
        <v>879750</v>
      </c>
      <c r="D136" s="70">
        <v>850000</v>
      </c>
      <c r="E136" s="58">
        <v>875500</v>
      </c>
      <c r="F136" s="5">
        <v>767890.82394899987</v>
      </c>
      <c r="G136" s="5">
        <f t="shared" si="39"/>
        <v>79092.754866746996</v>
      </c>
      <c r="H136" s="5">
        <f t="shared" si="40"/>
        <v>846983.57881574682</v>
      </c>
      <c r="I136" s="2">
        <v>777307.74799453991</v>
      </c>
      <c r="J136" s="2">
        <f t="shared" si="41"/>
        <v>39642.695147721533</v>
      </c>
      <c r="K136" s="2">
        <f t="shared" si="42"/>
        <v>816950.44314226147</v>
      </c>
      <c r="L136" s="5">
        <v>828612.39128542354</v>
      </c>
      <c r="M136" s="5">
        <f t="shared" si="43"/>
        <v>816950.44314226147</v>
      </c>
      <c r="N136" s="48">
        <f t="shared" si="44"/>
        <v>849632.73554057197</v>
      </c>
      <c r="O136" s="5">
        <f t="shared" si="45"/>
        <v>23109.870579566908</v>
      </c>
      <c r="P136" s="20">
        <f t="shared" si="46"/>
        <v>2.7199835426378011E-2</v>
      </c>
      <c r="Q136" s="63">
        <v>879750</v>
      </c>
      <c r="R136" s="70">
        <v>850000</v>
      </c>
      <c r="S136" s="58">
        <v>867000</v>
      </c>
      <c r="T136" s="5">
        <v>744118.08510600007</v>
      </c>
      <c r="U136" s="5">
        <f t="shared" si="47"/>
        <v>76644.162765918009</v>
      </c>
      <c r="V136" s="5">
        <f t="shared" si="48"/>
        <v>820762.24787191814</v>
      </c>
      <c r="W136" s="2">
        <v>753243.52554742678</v>
      </c>
      <c r="X136" s="2">
        <f t="shared" si="49"/>
        <v>38415.419802918761</v>
      </c>
      <c r="Y136" s="2">
        <f t="shared" si="50"/>
        <v>791658.94535034557</v>
      </c>
      <c r="Z136" s="5">
        <v>802959.85796413361</v>
      </c>
      <c r="AA136" s="5">
        <f t="shared" si="51"/>
        <v>791658.94535034557</v>
      </c>
      <c r="AB136" s="48">
        <f t="shared" si="52"/>
        <v>835355.17519773298</v>
      </c>
      <c r="AC136" s="5">
        <f t="shared" si="53"/>
        <v>30897.900437373657</v>
      </c>
      <c r="AD136" s="20">
        <f t="shared" si="54"/>
        <v>3.6987740490217184E-2</v>
      </c>
      <c r="AE136" s="65">
        <v>879750</v>
      </c>
      <c r="AF136" s="70">
        <v>850000</v>
      </c>
      <c r="AG136" s="58">
        <v>862750</v>
      </c>
      <c r="AH136" s="5">
        <v>721082.33974800003</v>
      </c>
      <c r="AI136" s="5">
        <f t="shared" si="67"/>
        <v>74271.480994044003</v>
      </c>
      <c r="AJ136" s="5">
        <f t="shared" si="68"/>
        <v>795353.82074204402</v>
      </c>
      <c r="AK136" s="2">
        <v>729925.37327341328</v>
      </c>
      <c r="AL136" s="2">
        <f t="shared" si="69"/>
        <v>37226.194036944078</v>
      </c>
      <c r="AM136" s="2">
        <f t="shared" si="70"/>
        <v>767151.56731035735</v>
      </c>
      <c r="AN136" s="5">
        <v>778102.63768557832</v>
      </c>
      <c r="AO136" s="5">
        <f t="shared" si="71"/>
        <v>767151.56731035735</v>
      </c>
      <c r="AP136" s="48">
        <f t="shared" si="72"/>
        <v>822184.67095632991</v>
      </c>
      <c r="AQ136" s="5">
        <f t="shared" si="73"/>
        <v>38914.280777809312</v>
      </c>
      <c r="AR136" s="20">
        <f t="shared" si="74"/>
        <v>4.7330340922734415E-2</v>
      </c>
      <c r="AS136" s="67">
        <v>884000</v>
      </c>
      <c r="AT136" s="70">
        <v>850000</v>
      </c>
      <c r="AU136" s="58">
        <v>871250</v>
      </c>
      <c r="AV136" s="38">
        <v>866230.05437954073</v>
      </c>
      <c r="AW136" s="38">
        <f t="shared" si="55"/>
        <v>44177.732773356576</v>
      </c>
      <c r="AX136" s="38">
        <f t="shared" si="56"/>
        <v>910407.78715289733</v>
      </c>
      <c r="AY136" s="36">
        <v>963551.82955696026</v>
      </c>
      <c r="AZ136" s="5">
        <f t="shared" si="57"/>
        <v>850000</v>
      </c>
      <c r="BA136" s="40">
        <f t="shared" si="58"/>
        <v>895841.92334197159</v>
      </c>
      <c r="BB136" s="5">
        <f>STDEVA(AZ136,BA136)</f>
        <v>32415.134857741989</v>
      </c>
      <c r="BC136" s="43">
        <f t="shared" si="59"/>
        <v>3.6183989622651416E-2</v>
      </c>
      <c r="BD136" s="72">
        <v>884000</v>
      </c>
      <c r="BE136" s="70">
        <v>850000</v>
      </c>
      <c r="BF136" s="58">
        <v>871250</v>
      </c>
      <c r="BG136" s="38">
        <v>893903.91019372083</v>
      </c>
      <c r="BH136" s="38">
        <f t="shared" si="60"/>
        <v>45589.099419879756</v>
      </c>
      <c r="BI136" s="38">
        <f t="shared" si="61"/>
        <v>939493.00961360056</v>
      </c>
      <c r="BJ136" s="36">
        <v>994334.86954250815</v>
      </c>
      <c r="BK136" s="36">
        <f t="shared" si="62"/>
        <v>850000</v>
      </c>
      <c r="BL136" s="40">
        <f t="shared" si="63"/>
        <v>907815.57583122177</v>
      </c>
      <c r="BM136" s="5">
        <f t="shared" si="64"/>
        <v>40881.785728461975</v>
      </c>
      <c r="BN136" s="20">
        <f t="shared" si="65"/>
        <v>4.503313978836445E-2</v>
      </c>
    </row>
    <row r="137" spans="1:66" s="4" customFormat="1" ht="15.75" customHeight="1">
      <c r="A137" s="12">
        <v>120</v>
      </c>
      <c r="B137" s="13" t="s">
        <v>163</v>
      </c>
      <c r="C137" s="61">
        <v>51750</v>
      </c>
      <c r="D137" s="70">
        <v>50000</v>
      </c>
      <c r="E137" s="58">
        <v>51500</v>
      </c>
      <c r="F137" s="5">
        <v>25473.264749999998</v>
      </c>
      <c r="G137" s="5">
        <f t="shared" si="39"/>
        <v>2623.7462692499998</v>
      </c>
      <c r="H137" s="5">
        <f t="shared" si="40"/>
        <v>28097.01101925</v>
      </c>
      <c r="I137" s="2">
        <v>25785.774618333333</v>
      </c>
      <c r="J137" s="2">
        <f t="shared" si="41"/>
        <v>1315.0745055349998</v>
      </c>
      <c r="K137" s="2">
        <f t="shared" si="42"/>
        <v>27100.849123868335</v>
      </c>
      <c r="L137" s="5">
        <v>27487.713100467186</v>
      </c>
      <c r="M137" s="5">
        <f t="shared" si="43"/>
        <v>27100.849123868335</v>
      </c>
      <c r="N137" s="48">
        <f t="shared" si="44"/>
        <v>39322.595540597591</v>
      </c>
      <c r="O137" s="5">
        <f t="shared" si="45"/>
        <v>8642.0797692116194</v>
      </c>
      <c r="P137" s="20">
        <f t="shared" si="46"/>
        <v>0.21977388955134788</v>
      </c>
      <c r="Q137" s="63">
        <v>51750</v>
      </c>
      <c r="R137" s="70">
        <v>50000</v>
      </c>
      <c r="S137" s="58">
        <v>51000</v>
      </c>
      <c r="T137" s="5">
        <v>25473.264749999998</v>
      </c>
      <c r="U137" s="5">
        <f t="shared" si="47"/>
        <v>2623.7462692499998</v>
      </c>
      <c r="V137" s="5">
        <f t="shared" si="48"/>
        <v>28097.01101925</v>
      </c>
      <c r="W137" s="2">
        <v>25785.774618333333</v>
      </c>
      <c r="X137" s="2">
        <f t="shared" si="49"/>
        <v>1315.0745055349998</v>
      </c>
      <c r="Y137" s="2">
        <f t="shared" si="50"/>
        <v>27100.849123868335</v>
      </c>
      <c r="Z137" s="5">
        <v>27487.713100467186</v>
      </c>
      <c r="AA137" s="5">
        <f t="shared" si="51"/>
        <v>27100.849123868335</v>
      </c>
      <c r="AB137" s="48">
        <f t="shared" si="52"/>
        <v>39239.262207264255</v>
      </c>
      <c r="AC137" s="5">
        <f t="shared" si="53"/>
        <v>8583.1542041127559</v>
      </c>
      <c r="AD137" s="20">
        <f t="shared" si="54"/>
        <v>0.21873892936049599</v>
      </c>
      <c r="AE137" s="65" t="s">
        <v>44</v>
      </c>
      <c r="AF137" s="70" t="s">
        <v>44</v>
      </c>
      <c r="AG137" s="58" t="s">
        <v>44</v>
      </c>
      <c r="AH137" s="5" t="s">
        <v>44</v>
      </c>
      <c r="AI137" s="5" t="s">
        <v>44</v>
      </c>
      <c r="AJ137" s="5" t="s">
        <v>44</v>
      </c>
      <c r="AK137" s="5" t="s">
        <v>44</v>
      </c>
      <c r="AL137" s="5" t="s">
        <v>44</v>
      </c>
      <c r="AM137" s="5" t="s">
        <v>44</v>
      </c>
      <c r="AN137" s="5" t="s">
        <v>44</v>
      </c>
      <c r="AO137" s="5" t="s">
        <v>44</v>
      </c>
      <c r="AP137" s="5" t="s">
        <v>44</v>
      </c>
      <c r="AQ137" s="5" t="s">
        <v>44</v>
      </c>
      <c r="AR137" s="5" t="s">
        <v>44</v>
      </c>
      <c r="AS137" s="67">
        <v>52000</v>
      </c>
      <c r="AT137" s="70">
        <v>50000</v>
      </c>
      <c r="AU137" s="58">
        <v>51250</v>
      </c>
      <c r="AV137" s="38">
        <v>29653.640811083333</v>
      </c>
      <c r="AW137" s="38">
        <f t="shared" si="55"/>
        <v>1512.3356813652499</v>
      </c>
      <c r="AX137" s="38">
        <f t="shared" si="56"/>
        <v>31165.976492448583</v>
      </c>
      <c r="AY137" s="36">
        <v>32985.255720560621</v>
      </c>
      <c r="AZ137" s="5">
        <f t="shared" si="57"/>
        <v>31165.976492448583</v>
      </c>
      <c r="BA137" s="40">
        <f t="shared" si="58"/>
        <v>43480.246442601841</v>
      </c>
      <c r="BB137" s="5">
        <f>STDEVA(AZ137,BA137)</f>
        <v>8707.5037871151017</v>
      </c>
      <c r="BC137" s="20">
        <f t="shared" si="59"/>
        <v>0.20026344143678795</v>
      </c>
      <c r="BD137" s="72">
        <v>52000</v>
      </c>
      <c r="BE137" s="70">
        <v>50000</v>
      </c>
      <c r="BF137" s="58">
        <v>51250</v>
      </c>
      <c r="BG137" s="38">
        <v>29653.640811083333</v>
      </c>
      <c r="BH137" s="38">
        <f t="shared" si="60"/>
        <v>1512.3356813652499</v>
      </c>
      <c r="BI137" s="38">
        <f t="shared" si="61"/>
        <v>31165.976492448583</v>
      </c>
      <c r="BJ137" s="36">
        <v>32985.255720560621</v>
      </c>
      <c r="BK137" s="36">
        <f t="shared" si="62"/>
        <v>31165.976492448583</v>
      </c>
      <c r="BL137" s="40">
        <f t="shared" si="63"/>
        <v>43480.246442601841</v>
      </c>
      <c r="BM137" s="5">
        <f t="shared" si="64"/>
        <v>8707.5037871151017</v>
      </c>
      <c r="BN137" s="20">
        <f t="shared" si="65"/>
        <v>0.20026344143678795</v>
      </c>
    </row>
    <row r="138" spans="1:66" s="4" customFormat="1" ht="15.75" customHeight="1">
      <c r="A138" s="12">
        <v>121</v>
      </c>
      <c r="B138" s="13" t="s">
        <v>164</v>
      </c>
      <c r="C138" s="61">
        <v>41400</v>
      </c>
      <c r="D138" s="70">
        <v>40000</v>
      </c>
      <c r="E138" s="58">
        <v>41200</v>
      </c>
      <c r="F138" s="5">
        <v>14265.028260000001</v>
      </c>
      <c r="G138" s="5">
        <f t="shared" si="39"/>
        <v>1469.2979107800002</v>
      </c>
      <c r="H138" s="5">
        <f t="shared" si="40"/>
        <v>15734.326170780001</v>
      </c>
      <c r="I138" s="2">
        <v>14439.955386266665</v>
      </c>
      <c r="J138" s="2">
        <f t="shared" si="41"/>
        <v>736.43772469959993</v>
      </c>
      <c r="K138" s="2">
        <f t="shared" si="42"/>
        <v>15176.393110966264</v>
      </c>
      <c r="L138" s="5">
        <v>15393.035761626425</v>
      </c>
      <c r="M138" s="5">
        <f t="shared" si="43"/>
        <v>15176.393110966264</v>
      </c>
      <c r="N138" s="48">
        <f t="shared" si="44"/>
        <v>28150.625840562116</v>
      </c>
      <c r="O138" s="5">
        <f t="shared" si="45"/>
        <v>9174.1679437896837</v>
      </c>
      <c r="P138" s="20">
        <f t="shared" si="46"/>
        <v>0.32589570106717358</v>
      </c>
      <c r="Q138" s="63">
        <v>41400</v>
      </c>
      <c r="R138" s="70">
        <v>40000</v>
      </c>
      <c r="S138" s="58">
        <v>40800</v>
      </c>
      <c r="T138" s="5">
        <v>14265.028260000001</v>
      </c>
      <c r="U138" s="5">
        <f t="shared" si="47"/>
        <v>1469.2979107800002</v>
      </c>
      <c r="V138" s="5">
        <f t="shared" si="48"/>
        <v>15734.326170780001</v>
      </c>
      <c r="W138" s="2">
        <v>14439.955386266665</v>
      </c>
      <c r="X138" s="2">
        <f t="shared" si="49"/>
        <v>736.43772469959993</v>
      </c>
      <c r="Y138" s="2">
        <f t="shared" si="50"/>
        <v>15176.393110966264</v>
      </c>
      <c r="Z138" s="5">
        <v>15393.035761626425</v>
      </c>
      <c r="AA138" s="5">
        <f t="shared" si="51"/>
        <v>15176.393110966264</v>
      </c>
      <c r="AB138" s="48">
        <f t="shared" si="52"/>
        <v>28083.959173895448</v>
      </c>
      <c r="AC138" s="5">
        <f t="shared" si="53"/>
        <v>9127.0274917105671</v>
      </c>
      <c r="AD138" s="20">
        <f t="shared" si="54"/>
        <v>0.32499076911471603</v>
      </c>
      <c r="AE138" s="65" t="s">
        <v>44</v>
      </c>
      <c r="AF138" s="70" t="s">
        <v>44</v>
      </c>
      <c r="AG138" s="58" t="s">
        <v>44</v>
      </c>
      <c r="AH138" s="5" t="s">
        <v>44</v>
      </c>
      <c r="AI138" s="5" t="s">
        <v>44</v>
      </c>
      <c r="AJ138" s="5" t="s">
        <v>44</v>
      </c>
      <c r="AK138" s="5" t="s">
        <v>44</v>
      </c>
      <c r="AL138" s="5" t="s">
        <v>44</v>
      </c>
      <c r="AM138" s="5" t="s">
        <v>44</v>
      </c>
      <c r="AN138" s="5" t="s">
        <v>44</v>
      </c>
      <c r="AO138" s="5" t="s">
        <v>44</v>
      </c>
      <c r="AP138" s="5" t="s">
        <v>44</v>
      </c>
      <c r="AQ138" s="5" t="s">
        <v>44</v>
      </c>
      <c r="AR138" s="5" t="s">
        <v>44</v>
      </c>
      <c r="AS138" s="67">
        <v>41600</v>
      </c>
      <c r="AT138" s="70">
        <v>40000</v>
      </c>
      <c r="AU138" s="58">
        <v>41000</v>
      </c>
      <c r="AV138" s="38">
        <v>16605.948694206665</v>
      </c>
      <c r="AW138" s="38">
        <f t="shared" si="55"/>
        <v>846.90338340453991</v>
      </c>
      <c r="AX138" s="38">
        <f t="shared" si="56"/>
        <v>17452.852077611205</v>
      </c>
      <c r="AY138" s="36">
        <v>18471.642913951709</v>
      </c>
      <c r="AZ138" s="5">
        <f t="shared" si="57"/>
        <v>17452.852077611205</v>
      </c>
      <c r="BA138" s="40">
        <f t="shared" si="58"/>
        <v>31704.898998312583</v>
      </c>
      <c r="BB138" s="5">
        <f>STDEVA(AZ138,BA138)</f>
        <v>10077.719023416781</v>
      </c>
      <c r="BC138" s="20">
        <f t="shared" si="59"/>
        <v>0.31785999456907726</v>
      </c>
      <c r="BD138" s="72">
        <v>41600</v>
      </c>
      <c r="BE138" s="70">
        <v>40000</v>
      </c>
      <c r="BF138" s="58">
        <v>41000</v>
      </c>
      <c r="BG138" s="38">
        <v>16605.948694206665</v>
      </c>
      <c r="BH138" s="38">
        <f t="shared" si="60"/>
        <v>846.90338340453991</v>
      </c>
      <c r="BI138" s="38">
        <f t="shared" si="61"/>
        <v>17452.852077611205</v>
      </c>
      <c r="BJ138" s="36">
        <v>18471.642913951709</v>
      </c>
      <c r="BK138" s="36">
        <f t="shared" si="62"/>
        <v>17452.852077611205</v>
      </c>
      <c r="BL138" s="40">
        <f t="shared" si="63"/>
        <v>31704.898998312583</v>
      </c>
      <c r="BM138" s="5">
        <f t="shared" si="64"/>
        <v>10077.719023416781</v>
      </c>
      <c r="BN138" s="20">
        <f t="shared" si="65"/>
        <v>0.31785999456907726</v>
      </c>
    </row>
    <row r="139" spans="1:66" s="4" customFormat="1" ht="15.75" customHeight="1">
      <c r="A139" s="12">
        <v>122</v>
      </c>
      <c r="B139" s="13" t="s">
        <v>165</v>
      </c>
      <c r="C139" s="61">
        <v>41400</v>
      </c>
      <c r="D139" s="70">
        <v>40000</v>
      </c>
      <c r="E139" s="58">
        <v>41200</v>
      </c>
      <c r="F139" s="5">
        <v>14265.028260000001</v>
      </c>
      <c r="G139" s="5">
        <f t="shared" si="39"/>
        <v>1469.2979107800002</v>
      </c>
      <c r="H139" s="5">
        <f t="shared" si="40"/>
        <v>15734.326170780001</v>
      </c>
      <c r="I139" s="2">
        <v>14439.955386266665</v>
      </c>
      <c r="J139" s="2">
        <f t="shared" si="41"/>
        <v>736.43772469959993</v>
      </c>
      <c r="K139" s="2">
        <f t="shared" si="42"/>
        <v>15176.393110966264</v>
      </c>
      <c r="L139" s="5">
        <v>15393.035761626425</v>
      </c>
      <c r="M139" s="5">
        <f t="shared" si="43"/>
        <v>15176.393110966264</v>
      </c>
      <c r="N139" s="48">
        <f t="shared" si="44"/>
        <v>28150.625840562116</v>
      </c>
      <c r="O139" s="5">
        <f t="shared" si="45"/>
        <v>9174.1679437896837</v>
      </c>
      <c r="P139" s="20">
        <f t="shared" si="46"/>
        <v>0.32589570106717358</v>
      </c>
      <c r="Q139" s="63">
        <v>41400</v>
      </c>
      <c r="R139" s="70">
        <v>40000</v>
      </c>
      <c r="S139" s="58">
        <v>40800</v>
      </c>
      <c r="T139" s="5">
        <v>14265.028260000001</v>
      </c>
      <c r="U139" s="5">
        <f t="shared" si="47"/>
        <v>1469.2979107800002</v>
      </c>
      <c r="V139" s="5">
        <f t="shared" si="48"/>
        <v>15734.326170780001</v>
      </c>
      <c r="W139" s="2">
        <v>14439.955386266665</v>
      </c>
      <c r="X139" s="2">
        <f t="shared" si="49"/>
        <v>736.43772469959993</v>
      </c>
      <c r="Y139" s="2">
        <f t="shared" si="50"/>
        <v>15176.393110966264</v>
      </c>
      <c r="Z139" s="5">
        <v>15393.035761626425</v>
      </c>
      <c r="AA139" s="5">
        <f t="shared" si="51"/>
        <v>15176.393110966264</v>
      </c>
      <c r="AB139" s="48">
        <f t="shared" si="52"/>
        <v>28083.959173895448</v>
      </c>
      <c r="AC139" s="5">
        <f t="shared" si="53"/>
        <v>9127.0274917105671</v>
      </c>
      <c r="AD139" s="20">
        <f t="shared" si="54"/>
        <v>0.32499076911471603</v>
      </c>
      <c r="AE139" s="65" t="s">
        <v>44</v>
      </c>
      <c r="AF139" s="70" t="s">
        <v>44</v>
      </c>
      <c r="AG139" s="58" t="s">
        <v>44</v>
      </c>
      <c r="AH139" s="5" t="s">
        <v>44</v>
      </c>
      <c r="AI139" s="5" t="s">
        <v>44</v>
      </c>
      <c r="AJ139" s="5" t="s">
        <v>44</v>
      </c>
      <c r="AK139" s="5" t="s">
        <v>44</v>
      </c>
      <c r="AL139" s="5" t="s">
        <v>44</v>
      </c>
      <c r="AM139" s="5" t="s">
        <v>44</v>
      </c>
      <c r="AN139" s="5" t="s">
        <v>44</v>
      </c>
      <c r="AO139" s="5" t="s">
        <v>44</v>
      </c>
      <c r="AP139" s="5" t="s">
        <v>44</v>
      </c>
      <c r="AQ139" s="5" t="s">
        <v>44</v>
      </c>
      <c r="AR139" s="5" t="s">
        <v>44</v>
      </c>
      <c r="AS139" s="67">
        <v>41600</v>
      </c>
      <c r="AT139" s="70">
        <v>40000</v>
      </c>
      <c r="AU139" s="58">
        <v>41000</v>
      </c>
      <c r="AV139" s="38">
        <v>16605.948694206665</v>
      </c>
      <c r="AW139" s="38">
        <f t="shared" si="55"/>
        <v>846.90338340453991</v>
      </c>
      <c r="AX139" s="38">
        <f t="shared" si="56"/>
        <v>17452.852077611205</v>
      </c>
      <c r="AY139" s="36">
        <v>18471.642913951709</v>
      </c>
      <c r="AZ139" s="5">
        <f t="shared" si="57"/>
        <v>17452.852077611205</v>
      </c>
      <c r="BA139" s="40">
        <f t="shared" si="58"/>
        <v>31704.898998312583</v>
      </c>
      <c r="BB139" s="5">
        <f>STDEVA(AZ139,BA139)</f>
        <v>10077.719023416781</v>
      </c>
      <c r="BC139" s="20">
        <f t="shared" si="59"/>
        <v>0.31785999456907726</v>
      </c>
      <c r="BD139" s="72">
        <v>41600</v>
      </c>
      <c r="BE139" s="70">
        <v>40000</v>
      </c>
      <c r="BF139" s="58">
        <v>41000</v>
      </c>
      <c r="BG139" s="38">
        <v>16605.948694206665</v>
      </c>
      <c r="BH139" s="38">
        <f t="shared" si="60"/>
        <v>846.90338340453991</v>
      </c>
      <c r="BI139" s="38">
        <f t="shared" si="61"/>
        <v>17452.852077611205</v>
      </c>
      <c r="BJ139" s="36">
        <v>18471.642913951709</v>
      </c>
      <c r="BK139" s="36">
        <f t="shared" si="62"/>
        <v>17452.852077611205</v>
      </c>
      <c r="BL139" s="40">
        <f t="shared" si="63"/>
        <v>31704.898998312583</v>
      </c>
      <c r="BM139" s="5">
        <f t="shared" si="64"/>
        <v>10077.719023416781</v>
      </c>
      <c r="BN139" s="20">
        <f t="shared" si="65"/>
        <v>0.31785999456907726</v>
      </c>
    </row>
    <row r="140" spans="1:66" s="4" customFormat="1" ht="15.75" customHeight="1">
      <c r="A140" s="12">
        <v>123</v>
      </c>
      <c r="B140" s="13" t="s">
        <v>166</v>
      </c>
      <c r="C140" s="61">
        <v>41400</v>
      </c>
      <c r="D140" s="70">
        <v>40000</v>
      </c>
      <c r="E140" s="58">
        <v>41200</v>
      </c>
      <c r="F140" s="5">
        <v>14265.028260000001</v>
      </c>
      <c r="G140" s="5">
        <f t="shared" ref="G140:G203" si="78">F140*10.3%</f>
        <v>1469.2979107800002</v>
      </c>
      <c r="H140" s="5">
        <f t="shared" ref="H140:H203" si="79">F140+G140</f>
        <v>15734.326170780001</v>
      </c>
      <c r="I140" s="2">
        <v>14439.955386266665</v>
      </c>
      <c r="J140" s="2">
        <f t="shared" ref="J140:J203" si="80">I140*5.1%</f>
        <v>736.43772469959993</v>
      </c>
      <c r="K140" s="2">
        <f t="shared" ref="K140:K203" si="81">I140+J140</f>
        <v>15176.393110966264</v>
      </c>
      <c r="L140" s="5">
        <v>15393.035761626425</v>
      </c>
      <c r="M140" s="5">
        <f t="shared" ref="M140:M203" si="82">MIN(H140,K140,L140,C140:E140)</f>
        <v>15176.393110966264</v>
      </c>
      <c r="N140" s="48">
        <f t="shared" ref="N140:N203" si="83">AVERAGE(H140,K140,L140,C140:E140)</f>
        <v>28150.625840562116</v>
      </c>
      <c r="O140" s="5">
        <f t="shared" ref="O140:O203" si="84">STDEVA(M140,N140)</f>
        <v>9174.1679437896837</v>
      </c>
      <c r="P140" s="20">
        <f t="shared" ref="P140:P203" si="85">O140/N140</f>
        <v>0.32589570106717358</v>
      </c>
      <c r="Q140" s="63">
        <v>41400</v>
      </c>
      <c r="R140" s="70">
        <v>40000</v>
      </c>
      <c r="S140" s="58">
        <v>40800</v>
      </c>
      <c r="T140" s="5">
        <v>14265.028260000001</v>
      </c>
      <c r="U140" s="5">
        <f t="shared" ref="U140:U203" si="86">T140*10.3%</f>
        <v>1469.2979107800002</v>
      </c>
      <c r="V140" s="5">
        <f t="shared" ref="V140:V203" si="87">T140+U140</f>
        <v>15734.326170780001</v>
      </c>
      <c r="W140" s="2">
        <v>14439.955386266665</v>
      </c>
      <c r="X140" s="2">
        <f t="shared" ref="X140:X203" si="88">W140*5.1%</f>
        <v>736.43772469959993</v>
      </c>
      <c r="Y140" s="2">
        <f t="shared" ref="Y140:Y203" si="89">W140+X140</f>
        <v>15176.393110966264</v>
      </c>
      <c r="Z140" s="5">
        <v>15393.035761626425</v>
      </c>
      <c r="AA140" s="5">
        <f t="shared" ref="AA140:AA203" si="90">MIN(V140,Y140,Z140,Q140:S140)</f>
        <v>15176.393110966264</v>
      </c>
      <c r="AB140" s="48">
        <f t="shared" ref="AB140:AB203" si="91">AVERAGE(V140,Y140,Z140,Q140:S140)</f>
        <v>28083.959173895448</v>
      </c>
      <c r="AC140" s="5">
        <f t="shared" ref="AC140:AC203" si="92">STDEVA(AA140,AB140)</f>
        <v>9127.0274917105671</v>
      </c>
      <c r="AD140" s="20">
        <f t="shared" ref="AD140:AD203" si="93">AC140/AB140</f>
        <v>0.32499076911471603</v>
      </c>
      <c r="AE140" s="65" t="s">
        <v>44</v>
      </c>
      <c r="AF140" s="70" t="s">
        <v>44</v>
      </c>
      <c r="AG140" s="58" t="s">
        <v>44</v>
      </c>
      <c r="AH140" s="5" t="s">
        <v>44</v>
      </c>
      <c r="AI140" s="5" t="s">
        <v>44</v>
      </c>
      <c r="AJ140" s="5" t="s">
        <v>44</v>
      </c>
      <c r="AK140" s="5" t="s">
        <v>44</v>
      </c>
      <c r="AL140" s="5" t="s">
        <v>44</v>
      </c>
      <c r="AM140" s="5" t="s">
        <v>44</v>
      </c>
      <c r="AN140" s="5" t="s">
        <v>44</v>
      </c>
      <c r="AO140" s="5" t="s">
        <v>44</v>
      </c>
      <c r="AP140" s="5" t="s">
        <v>44</v>
      </c>
      <c r="AQ140" s="5" t="s">
        <v>44</v>
      </c>
      <c r="AR140" s="5" t="s">
        <v>44</v>
      </c>
      <c r="AS140" s="67">
        <v>41600</v>
      </c>
      <c r="AT140" s="70">
        <v>40000</v>
      </c>
      <c r="AU140" s="58">
        <v>41000</v>
      </c>
      <c r="AV140" s="38">
        <v>16605.948694206665</v>
      </c>
      <c r="AW140" s="38">
        <f t="shared" ref="AW140:AW203" si="94">AV140*5.1%</f>
        <v>846.90338340453991</v>
      </c>
      <c r="AX140" s="38">
        <f t="shared" ref="AX140:AX203" si="95">AV140+AW140</f>
        <v>17452.852077611205</v>
      </c>
      <c r="AY140" s="36">
        <v>18471.642913951709</v>
      </c>
      <c r="AZ140" s="5">
        <f t="shared" ref="AZ140:AZ203" si="96">MIN(AX140,AY140,AS140:AU140)</f>
        <v>17452.852077611205</v>
      </c>
      <c r="BA140" s="40">
        <f t="shared" ref="BA140:BA203" si="97">AVERAGE(AX140,AY140,AS140:AU140)</f>
        <v>31704.898998312583</v>
      </c>
      <c r="BB140" s="5">
        <f>STDEVA(AZ140,BA140)</f>
        <v>10077.719023416781</v>
      </c>
      <c r="BC140" s="42">
        <f t="shared" ref="BC140:BC203" si="98">BB140/BA140</f>
        <v>0.31785999456907726</v>
      </c>
      <c r="BD140" s="72">
        <v>41600</v>
      </c>
      <c r="BE140" s="70">
        <v>40000</v>
      </c>
      <c r="BF140" s="58">
        <v>41000</v>
      </c>
      <c r="BG140" s="38">
        <v>16605.948694206665</v>
      </c>
      <c r="BH140" s="38">
        <f t="shared" ref="BH140:BH203" si="99">BG140*5.1%</f>
        <v>846.90338340453991</v>
      </c>
      <c r="BI140" s="38">
        <f t="shared" ref="BI140:BI203" si="100">BG140+BH140</f>
        <v>17452.852077611205</v>
      </c>
      <c r="BJ140" s="36">
        <v>18471.642913951709</v>
      </c>
      <c r="BK140" s="36">
        <f t="shared" ref="BK140:BK203" si="101">MIN(BI140,BJ140,BD140:BF140)</f>
        <v>17452.852077611205</v>
      </c>
      <c r="BL140" s="40">
        <f t="shared" ref="BL140:BL203" si="102">AVERAGE(BI140,BJ140,BD140:BF140)</f>
        <v>31704.898998312583</v>
      </c>
      <c r="BM140" s="5">
        <f t="shared" ref="BM140:BM203" si="103">STDEVA(BK140,BL140)</f>
        <v>10077.719023416781</v>
      </c>
      <c r="BN140" s="20">
        <f t="shared" ref="BN140:BN203" si="104">BM140/BL140</f>
        <v>0.31785999456907726</v>
      </c>
    </row>
    <row r="141" spans="1:66" s="4" customFormat="1" ht="15.75" customHeight="1">
      <c r="A141" s="12">
        <v>124</v>
      </c>
      <c r="B141" s="13" t="s">
        <v>167</v>
      </c>
      <c r="C141" s="61" t="s">
        <v>44</v>
      </c>
      <c r="D141" s="70" t="s">
        <v>44</v>
      </c>
      <c r="E141" s="58" t="s">
        <v>44</v>
      </c>
      <c r="F141" s="5" t="s">
        <v>44</v>
      </c>
      <c r="G141" s="5" t="s">
        <v>44</v>
      </c>
      <c r="H141" s="5" t="s">
        <v>44</v>
      </c>
      <c r="I141" s="5" t="s">
        <v>44</v>
      </c>
      <c r="J141" s="5" t="s">
        <v>44</v>
      </c>
      <c r="K141" s="5" t="s">
        <v>44</v>
      </c>
      <c r="L141" s="5" t="s">
        <v>44</v>
      </c>
      <c r="M141" s="5" t="s">
        <v>44</v>
      </c>
      <c r="N141" s="5" t="s">
        <v>44</v>
      </c>
      <c r="O141" s="5" t="s">
        <v>44</v>
      </c>
      <c r="P141" s="5" t="s">
        <v>44</v>
      </c>
      <c r="Q141" s="63" t="s">
        <v>44</v>
      </c>
      <c r="R141" s="70" t="s">
        <v>44</v>
      </c>
      <c r="S141" s="58" t="s">
        <v>44</v>
      </c>
      <c r="T141" s="5" t="s">
        <v>44</v>
      </c>
      <c r="U141" s="5" t="s">
        <v>44</v>
      </c>
      <c r="V141" s="5" t="s">
        <v>44</v>
      </c>
      <c r="W141" s="5" t="s">
        <v>44</v>
      </c>
      <c r="X141" s="5" t="s">
        <v>44</v>
      </c>
      <c r="Y141" s="5" t="s">
        <v>44</v>
      </c>
      <c r="Z141" s="5" t="s">
        <v>44</v>
      </c>
      <c r="AA141" s="5" t="s">
        <v>44</v>
      </c>
      <c r="AB141" s="5" t="s">
        <v>44</v>
      </c>
      <c r="AC141" s="5" t="s">
        <v>44</v>
      </c>
      <c r="AD141" s="5" t="s">
        <v>44</v>
      </c>
      <c r="AE141" s="65" t="s">
        <v>44</v>
      </c>
      <c r="AF141" s="70" t="s">
        <v>44</v>
      </c>
      <c r="AG141" s="58" t="s">
        <v>44</v>
      </c>
      <c r="AH141" s="5" t="s">
        <v>44</v>
      </c>
      <c r="AI141" s="5" t="s">
        <v>44</v>
      </c>
      <c r="AJ141" s="5" t="s">
        <v>44</v>
      </c>
      <c r="AK141" s="5" t="s">
        <v>44</v>
      </c>
      <c r="AL141" s="5" t="s">
        <v>44</v>
      </c>
      <c r="AM141" s="5" t="s">
        <v>44</v>
      </c>
      <c r="AN141" s="5" t="s">
        <v>44</v>
      </c>
      <c r="AO141" s="5" t="s">
        <v>44</v>
      </c>
      <c r="AP141" s="5" t="s">
        <v>44</v>
      </c>
      <c r="AQ141" s="5" t="s">
        <v>44</v>
      </c>
      <c r="AR141" s="5" t="s">
        <v>44</v>
      </c>
      <c r="AS141" s="68" t="s">
        <v>44</v>
      </c>
      <c r="AT141" s="74" t="s">
        <v>44</v>
      </c>
      <c r="AU141" s="68" t="s">
        <v>44</v>
      </c>
      <c r="AV141" s="41" t="s">
        <v>44</v>
      </c>
      <c r="AW141" s="41" t="s">
        <v>44</v>
      </c>
      <c r="AX141" s="41" t="s">
        <v>44</v>
      </c>
      <c r="AY141" s="41" t="s">
        <v>44</v>
      </c>
      <c r="AZ141" s="41" t="s">
        <v>44</v>
      </c>
      <c r="BA141" s="41" t="s">
        <v>44</v>
      </c>
      <c r="BB141" s="41" t="s">
        <v>44</v>
      </c>
      <c r="BC141" s="41" t="s">
        <v>44</v>
      </c>
      <c r="BD141" s="68" t="s">
        <v>44</v>
      </c>
      <c r="BE141" s="74" t="s">
        <v>44</v>
      </c>
      <c r="BF141" s="68" t="s">
        <v>44</v>
      </c>
      <c r="BG141" s="41" t="s">
        <v>44</v>
      </c>
      <c r="BH141" s="41" t="s">
        <v>44</v>
      </c>
      <c r="BI141" s="41" t="s">
        <v>44</v>
      </c>
      <c r="BJ141" s="41" t="s">
        <v>44</v>
      </c>
      <c r="BK141" s="41" t="s">
        <v>44</v>
      </c>
      <c r="BL141" s="41" t="s">
        <v>44</v>
      </c>
      <c r="BM141" s="41" t="s">
        <v>44</v>
      </c>
      <c r="BN141" s="41" t="s">
        <v>44</v>
      </c>
    </row>
    <row r="142" spans="1:66" s="4" customFormat="1" ht="15.75" customHeight="1">
      <c r="A142" s="12">
        <v>125</v>
      </c>
      <c r="B142" s="13" t="s">
        <v>168</v>
      </c>
      <c r="C142" s="61" t="s">
        <v>44</v>
      </c>
      <c r="D142" s="70" t="s">
        <v>44</v>
      </c>
      <c r="E142" s="58" t="s">
        <v>44</v>
      </c>
      <c r="F142" s="5" t="s">
        <v>44</v>
      </c>
      <c r="G142" s="5" t="s">
        <v>44</v>
      </c>
      <c r="H142" s="5" t="s">
        <v>44</v>
      </c>
      <c r="I142" s="5" t="s">
        <v>44</v>
      </c>
      <c r="J142" s="5" t="s">
        <v>44</v>
      </c>
      <c r="K142" s="5" t="s">
        <v>44</v>
      </c>
      <c r="L142" s="5" t="s">
        <v>44</v>
      </c>
      <c r="M142" s="5" t="s">
        <v>44</v>
      </c>
      <c r="N142" s="5" t="s">
        <v>44</v>
      </c>
      <c r="O142" s="5" t="s">
        <v>44</v>
      </c>
      <c r="P142" s="5" t="s">
        <v>44</v>
      </c>
      <c r="Q142" s="63" t="s">
        <v>44</v>
      </c>
      <c r="R142" s="70" t="s">
        <v>44</v>
      </c>
      <c r="S142" s="58" t="s">
        <v>44</v>
      </c>
      <c r="T142" s="5" t="s">
        <v>44</v>
      </c>
      <c r="U142" s="5" t="s">
        <v>44</v>
      </c>
      <c r="V142" s="5" t="s">
        <v>44</v>
      </c>
      <c r="W142" s="5" t="s">
        <v>44</v>
      </c>
      <c r="X142" s="5" t="s">
        <v>44</v>
      </c>
      <c r="Y142" s="5" t="s">
        <v>44</v>
      </c>
      <c r="Z142" s="5" t="s">
        <v>44</v>
      </c>
      <c r="AA142" s="5" t="s">
        <v>44</v>
      </c>
      <c r="AB142" s="5" t="s">
        <v>44</v>
      </c>
      <c r="AC142" s="5" t="s">
        <v>44</v>
      </c>
      <c r="AD142" s="5" t="s">
        <v>44</v>
      </c>
      <c r="AE142" s="65" t="s">
        <v>44</v>
      </c>
      <c r="AF142" s="70" t="s">
        <v>44</v>
      </c>
      <c r="AG142" s="58" t="s">
        <v>44</v>
      </c>
      <c r="AH142" s="5" t="s">
        <v>44</v>
      </c>
      <c r="AI142" s="5" t="s">
        <v>44</v>
      </c>
      <c r="AJ142" s="5" t="s">
        <v>44</v>
      </c>
      <c r="AK142" s="5" t="s">
        <v>44</v>
      </c>
      <c r="AL142" s="5" t="s">
        <v>44</v>
      </c>
      <c r="AM142" s="5" t="s">
        <v>44</v>
      </c>
      <c r="AN142" s="5" t="s">
        <v>44</v>
      </c>
      <c r="AO142" s="5" t="s">
        <v>44</v>
      </c>
      <c r="AP142" s="5" t="s">
        <v>44</v>
      </c>
      <c r="AQ142" s="5" t="s">
        <v>44</v>
      </c>
      <c r="AR142" s="5" t="s">
        <v>44</v>
      </c>
      <c r="AS142" s="68" t="s">
        <v>44</v>
      </c>
      <c r="AT142" s="74" t="s">
        <v>44</v>
      </c>
      <c r="AU142" s="68" t="s">
        <v>44</v>
      </c>
      <c r="AV142" s="41" t="s">
        <v>44</v>
      </c>
      <c r="AW142" s="41" t="s">
        <v>44</v>
      </c>
      <c r="AX142" s="41" t="s">
        <v>44</v>
      </c>
      <c r="AY142" s="41" t="s">
        <v>44</v>
      </c>
      <c r="AZ142" s="41" t="s">
        <v>44</v>
      </c>
      <c r="BA142" s="41" t="s">
        <v>44</v>
      </c>
      <c r="BB142" s="41" t="s">
        <v>44</v>
      </c>
      <c r="BC142" s="41" t="s">
        <v>44</v>
      </c>
      <c r="BD142" s="68" t="s">
        <v>44</v>
      </c>
      <c r="BE142" s="74" t="s">
        <v>44</v>
      </c>
      <c r="BF142" s="68" t="s">
        <v>44</v>
      </c>
      <c r="BG142" s="41" t="s">
        <v>44</v>
      </c>
      <c r="BH142" s="41" t="s">
        <v>44</v>
      </c>
      <c r="BI142" s="41" t="s">
        <v>44</v>
      </c>
      <c r="BJ142" s="41" t="s">
        <v>44</v>
      </c>
      <c r="BK142" s="41" t="s">
        <v>44</v>
      </c>
      <c r="BL142" s="41" t="s">
        <v>44</v>
      </c>
      <c r="BM142" s="41" t="s">
        <v>44</v>
      </c>
      <c r="BN142" s="41" t="s">
        <v>44</v>
      </c>
    </row>
    <row r="143" spans="1:66" s="4" customFormat="1" ht="15.75" customHeight="1">
      <c r="A143" s="12">
        <v>126</v>
      </c>
      <c r="B143" s="13" t="s">
        <v>169</v>
      </c>
      <c r="C143" s="61" t="s">
        <v>44</v>
      </c>
      <c r="D143" s="70" t="s">
        <v>44</v>
      </c>
      <c r="E143" s="58" t="s">
        <v>44</v>
      </c>
      <c r="F143" s="5" t="s">
        <v>44</v>
      </c>
      <c r="G143" s="5" t="s">
        <v>44</v>
      </c>
      <c r="H143" s="5" t="s">
        <v>44</v>
      </c>
      <c r="I143" s="5" t="s">
        <v>44</v>
      </c>
      <c r="J143" s="5" t="s">
        <v>44</v>
      </c>
      <c r="K143" s="5" t="s">
        <v>44</v>
      </c>
      <c r="L143" s="5" t="s">
        <v>44</v>
      </c>
      <c r="M143" s="5" t="s">
        <v>44</v>
      </c>
      <c r="N143" s="5" t="s">
        <v>44</v>
      </c>
      <c r="O143" s="5" t="s">
        <v>44</v>
      </c>
      <c r="P143" s="5" t="s">
        <v>44</v>
      </c>
      <c r="Q143" s="63" t="s">
        <v>44</v>
      </c>
      <c r="R143" s="70" t="s">
        <v>44</v>
      </c>
      <c r="S143" s="58" t="s">
        <v>44</v>
      </c>
      <c r="T143" s="5" t="s">
        <v>44</v>
      </c>
      <c r="U143" s="5" t="s">
        <v>44</v>
      </c>
      <c r="V143" s="5" t="s">
        <v>44</v>
      </c>
      <c r="W143" s="5" t="s">
        <v>44</v>
      </c>
      <c r="X143" s="5" t="s">
        <v>44</v>
      </c>
      <c r="Y143" s="5" t="s">
        <v>44</v>
      </c>
      <c r="Z143" s="5" t="s">
        <v>44</v>
      </c>
      <c r="AA143" s="5" t="s">
        <v>44</v>
      </c>
      <c r="AB143" s="5" t="s">
        <v>44</v>
      </c>
      <c r="AC143" s="5" t="s">
        <v>44</v>
      </c>
      <c r="AD143" s="5" t="s">
        <v>44</v>
      </c>
      <c r="AE143" s="65" t="s">
        <v>44</v>
      </c>
      <c r="AF143" s="70" t="s">
        <v>44</v>
      </c>
      <c r="AG143" s="58" t="s">
        <v>44</v>
      </c>
      <c r="AH143" s="5" t="s">
        <v>44</v>
      </c>
      <c r="AI143" s="5" t="s">
        <v>44</v>
      </c>
      <c r="AJ143" s="5" t="s">
        <v>44</v>
      </c>
      <c r="AK143" s="5" t="s">
        <v>44</v>
      </c>
      <c r="AL143" s="5" t="s">
        <v>44</v>
      </c>
      <c r="AM143" s="5" t="s">
        <v>44</v>
      </c>
      <c r="AN143" s="5" t="s">
        <v>44</v>
      </c>
      <c r="AO143" s="5" t="s">
        <v>44</v>
      </c>
      <c r="AP143" s="5" t="s">
        <v>44</v>
      </c>
      <c r="AQ143" s="5" t="s">
        <v>44</v>
      </c>
      <c r="AR143" s="5" t="s">
        <v>44</v>
      </c>
      <c r="AS143" s="68" t="s">
        <v>44</v>
      </c>
      <c r="AT143" s="74" t="s">
        <v>44</v>
      </c>
      <c r="AU143" s="68" t="s">
        <v>44</v>
      </c>
      <c r="AV143" s="41" t="s">
        <v>44</v>
      </c>
      <c r="AW143" s="41" t="s">
        <v>44</v>
      </c>
      <c r="AX143" s="41" t="s">
        <v>44</v>
      </c>
      <c r="AY143" s="41" t="s">
        <v>44</v>
      </c>
      <c r="AZ143" s="41" t="s">
        <v>44</v>
      </c>
      <c r="BA143" s="41" t="s">
        <v>44</v>
      </c>
      <c r="BB143" s="41" t="s">
        <v>44</v>
      </c>
      <c r="BC143" s="41" t="s">
        <v>44</v>
      </c>
      <c r="BD143" s="68" t="s">
        <v>44</v>
      </c>
      <c r="BE143" s="74" t="s">
        <v>44</v>
      </c>
      <c r="BF143" s="68" t="s">
        <v>44</v>
      </c>
      <c r="BG143" s="41" t="s">
        <v>44</v>
      </c>
      <c r="BH143" s="41" t="s">
        <v>44</v>
      </c>
      <c r="BI143" s="41" t="s">
        <v>44</v>
      </c>
      <c r="BJ143" s="41" t="s">
        <v>44</v>
      </c>
      <c r="BK143" s="41" t="s">
        <v>44</v>
      </c>
      <c r="BL143" s="41" t="s">
        <v>44</v>
      </c>
      <c r="BM143" s="41" t="s">
        <v>44</v>
      </c>
      <c r="BN143" s="41" t="s">
        <v>44</v>
      </c>
    </row>
    <row r="144" spans="1:66" s="4" customFormat="1" ht="15.75" customHeight="1">
      <c r="A144" s="12">
        <v>127</v>
      </c>
      <c r="B144" s="13" t="s">
        <v>170</v>
      </c>
      <c r="C144" s="61" t="s">
        <v>44</v>
      </c>
      <c r="D144" s="70" t="s">
        <v>44</v>
      </c>
      <c r="E144" s="58" t="s">
        <v>44</v>
      </c>
      <c r="F144" s="5" t="s">
        <v>44</v>
      </c>
      <c r="G144" s="5" t="s">
        <v>44</v>
      </c>
      <c r="H144" s="5" t="s">
        <v>44</v>
      </c>
      <c r="I144" s="5" t="s">
        <v>44</v>
      </c>
      <c r="J144" s="5" t="s">
        <v>44</v>
      </c>
      <c r="K144" s="5" t="s">
        <v>44</v>
      </c>
      <c r="L144" s="5" t="s">
        <v>44</v>
      </c>
      <c r="M144" s="5" t="s">
        <v>44</v>
      </c>
      <c r="N144" s="5" t="s">
        <v>44</v>
      </c>
      <c r="O144" s="5" t="s">
        <v>44</v>
      </c>
      <c r="P144" s="5" t="s">
        <v>44</v>
      </c>
      <c r="Q144" s="63" t="s">
        <v>44</v>
      </c>
      <c r="R144" s="70" t="s">
        <v>44</v>
      </c>
      <c r="S144" s="58" t="s">
        <v>44</v>
      </c>
      <c r="T144" s="5" t="s">
        <v>44</v>
      </c>
      <c r="U144" s="5" t="s">
        <v>44</v>
      </c>
      <c r="V144" s="5" t="s">
        <v>44</v>
      </c>
      <c r="W144" s="5" t="s">
        <v>44</v>
      </c>
      <c r="X144" s="5" t="s">
        <v>44</v>
      </c>
      <c r="Y144" s="5" t="s">
        <v>44</v>
      </c>
      <c r="Z144" s="5" t="s">
        <v>44</v>
      </c>
      <c r="AA144" s="5" t="s">
        <v>44</v>
      </c>
      <c r="AB144" s="5" t="s">
        <v>44</v>
      </c>
      <c r="AC144" s="5" t="s">
        <v>44</v>
      </c>
      <c r="AD144" s="5" t="s">
        <v>44</v>
      </c>
      <c r="AE144" s="65" t="s">
        <v>44</v>
      </c>
      <c r="AF144" s="70" t="s">
        <v>44</v>
      </c>
      <c r="AG144" s="58" t="s">
        <v>44</v>
      </c>
      <c r="AH144" s="5" t="s">
        <v>44</v>
      </c>
      <c r="AI144" s="5" t="s">
        <v>44</v>
      </c>
      <c r="AJ144" s="5" t="s">
        <v>44</v>
      </c>
      <c r="AK144" s="5" t="s">
        <v>44</v>
      </c>
      <c r="AL144" s="5" t="s">
        <v>44</v>
      </c>
      <c r="AM144" s="5" t="s">
        <v>44</v>
      </c>
      <c r="AN144" s="5" t="s">
        <v>44</v>
      </c>
      <c r="AO144" s="5" t="s">
        <v>44</v>
      </c>
      <c r="AP144" s="5" t="s">
        <v>44</v>
      </c>
      <c r="AQ144" s="5" t="s">
        <v>44</v>
      </c>
      <c r="AR144" s="5" t="s">
        <v>44</v>
      </c>
      <c r="AS144" s="68" t="s">
        <v>44</v>
      </c>
      <c r="AT144" s="74" t="s">
        <v>44</v>
      </c>
      <c r="AU144" s="68" t="s">
        <v>44</v>
      </c>
      <c r="AV144" s="41" t="s">
        <v>44</v>
      </c>
      <c r="AW144" s="41" t="s">
        <v>44</v>
      </c>
      <c r="AX144" s="41" t="s">
        <v>44</v>
      </c>
      <c r="AY144" s="41" t="s">
        <v>44</v>
      </c>
      <c r="AZ144" s="41" t="s">
        <v>44</v>
      </c>
      <c r="BA144" s="41" t="s">
        <v>44</v>
      </c>
      <c r="BB144" s="41" t="s">
        <v>44</v>
      </c>
      <c r="BC144" s="41" t="s">
        <v>44</v>
      </c>
      <c r="BD144" s="68" t="s">
        <v>44</v>
      </c>
      <c r="BE144" s="74" t="s">
        <v>44</v>
      </c>
      <c r="BF144" s="68" t="s">
        <v>44</v>
      </c>
      <c r="BG144" s="41" t="s">
        <v>44</v>
      </c>
      <c r="BH144" s="41" t="s">
        <v>44</v>
      </c>
      <c r="BI144" s="41" t="s">
        <v>44</v>
      </c>
      <c r="BJ144" s="41" t="s">
        <v>44</v>
      </c>
      <c r="BK144" s="41" t="s">
        <v>44</v>
      </c>
      <c r="BL144" s="41" t="s">
        <v>44</v>
      </c>
      <c r="BM144" s="41" t="s">
        <v>44</v>
      </c>
      <c r="BN144" s="41" t="s">
        <v>44</v>
      </c>
    </row>
    <row r="145" spans="1:66" s="4" customFormat="1" ht="15.75" customHeight="1">
      <c r="A145" s="12">
        <v>128</v>
      </c>
      <c r="B145" s="13" t="s">
        <v>171</v>
      </c>
      <c r="C145" s="61">
        <v>517500</v>
      </c>
      <c r="D145" s="70">
        <v>500000</v>
      </c>
      <c r="E145" s="58">
        <v>515000</v>
      </c>
      <c r="F145" s="5">
        <v>81716.254811999999</v>
      </c>
      <c r="G145" s="5">
        <f t="shared" si="78"/>
        <v>8416.7742456360011</v>
      </c>
      <c r="H145" s="5">
        <f t="shared" si="79"/>
        <v>90133.029057635998</v>
      </c>
      <c r="I145" s="2">
        <v>82718.424544186666</v>
      </c>
      <c r="J145" s="2">
        <f t="shared" si="80"/>
        <v>4218.6396517535195</v>
      </c>
      <c r="K145" s="2">
        <f t="shared" si="81"/>
        <v>86937.064195940184</v>
      </c>
      <c r="L145" s="5">
        <v>88178.088719376625</v>
      </c>
      <c r="M145" s="5">
        <f t="shared" si="82"/>
        <v>86937.064195940184</v>
      </c>
      <c r="N145" s="48">
        <f t="shared" si="83"/>
        <v>299624.69699549215</v>
      </c>
      <c r="O145" s="5">
        <f t="shared" si="84"/>
        <v>150392.86742707749</v>
      </c>
      <c r="P145" s="20">
        <f t="shared" si="85"/>
        <v>0.50193748691330387</v>
      </c>
      <c r="Q145" s="63">
        <v>517500</v>
      </c>
      <c r="R145" s="70">
        <v>500000</v>
      </c>
      <c r="S145" s="58">
        <v>510000</v>
      </c>
      <c r="T145" s="5">
        <v>79186.734891</v>
      </c>
      <c r="U145" s="5">
        <f t="shared" si="86"/>
        <v>8156.2336937730006</v>
      </c>
      <c r="V145" s="5">
        <f t="shared" si="87"/>
        <v>87342.968584773</v>
      </c>
      <c r="W145" s="2">
        <v>80157.746218526678</v>
      </c>
      <c r="X145" s="2">
        <f t="shared" si="88"/>
        <v>4088.0450571448605</v>
      </c>
      <c r="Y145" s="2">
        <f t="shared" si="89"/>
        <v>84245.791275671538</v>
      </c>
      <c r="Z145" s="5">
        <v>85448.397942188094</v>
      </c>
      <c r="AA145" s="5">
        <f t="shared" si="90"/>
        <v>84245.791275671538</v>
      </c>
      <c r="AB145" s="48">
        <f t="shared" si="91"/>
        <v>297422.85963377211</v>
      </c>
      <c r="AC145" s="5">
        <f t="shared" si="92"/>
        <v>150738.95062948117</v>
      </c>
      <c r="AD145" s="20">
        <f t="shared" si="93"/>
        <v>0.50681696361568063</v>
      </c>
      <c r="AE145" s="65" t="s">
        <v>44</v>
      </c>
      <c r="AF145" s="70" t="s">
        <v>44</v>
      </c>
      <c r="AG145" s="58" t="s">
        <v>44</v>
      </c>
      <c r="AH145" s="5" t="s">
        <v>44</v>
      </c>
      <c r="AI145" s="5" t="s">
        <v>44</v>
      </c>
      <c r="AJ145" s="5" t="s">
        <v>44</v>
      </c>
      <c r="AK145" s="5" t="s">
        <v>44</v>
      </c>
      <c r="AL145" s="5" t="s">
        <v>44</v>
      </c>
      <c r="AM145" s="5" t="s">
        <v>44</v>
      </c>
      <c r="AN145" s="5" t="s">
        <v>44</v>
      </c>
      <c r="AO145" s="5" t="s">
        <v>44</v>
      </c>
      <c r="AP145" s="5" t="s">
        <v>44</v>
      </c>
      <c r="AQ145" s="5" t="s">
        <v>44</v>
      </c>
      <c r="AR145" s="5" t="s">
        <v>44</v>
      </c>
      <c r="AS145" s="67">
        <v>520000</v>
      </c>
      <c r="AT145" s="70">
        <v>500000</v>
      </c>
      <c r="AU145" s="58">
        <v>512500</v>
      </c>
      <c r="AV145" s="38">
        <v>1953</v>
      </c>
      <c r="AW145" s="38">
        <f t="shared" si="94"/>
        <v>99.602999999999994</v>
      </c>
      <c r="AX145" s="38">
        <f t="shared" si="95"/>
        <v>2052.6030000000001</v>
      </c>
      <c r="AY145" s="36">
        <v>534042.45192949998</v>
      </c>
      <c r="AZ145" s="5">
        <f t="shared" si="96"/>
        <v>2052.6030000000001</v>
      </c>
      <c r="BA145" s="40">
        <f t="shared" si="97"/>
        <v>413719.01098590001</v>
      </c>
      <c r="BB145" s="5">
        <f t="shared" ref="BB145:BB158" si="105">STDEVA(AZ145,BA145)</f>
        <v>291092.10867353779</v>
      </c>
      <c r="BC145" s="20">
        <f t="shared" si="98"/>
        <v>0.70359858006007492</v>
      </c>
      <c r="BD145" s="72">
        <v>520000</v>
      </c>
      <c r="BE145" s="70">
        <v>500000</v>
      </c>
      <c r="BF145" s="58">
        <v>512500</v>
      </c>
      <c r="BG145" s="38">
        <v>568</v>
      </c>
      <c r="BH145" s="38">
        <f t="shared" si="99"/>
        <v>28.967999999999996</v>
      </c>
      <c r="BI145" s="38">
        <f t="shared" si="100"/>
        <v>596.96799999999996</v>
      </c>
      <c r="BJ145" s="36">
        <v>1199556.1198519999</v>
      </c>
      <c r="BK145" s="36">
        <f t="shared" si="101"/>
        <v>596.96799999999996</v>
      </c>
      <c r="BL145" s="40">
        <f t="shared" si="102"/>
        <v>546530.61757040001</v>
      </c>
      <c r="BM145" s="5">
        <f t="shared" si="103"/>
        <v>386033.38568915013</v>
      </c>
      <c r="BN145" s="20">
        <f t="shared" si="104"/>
        <v>0.70633441801533503</v>
      </c>
    </row>
    <row r="146" spans="1:66" s="4" customFormat="1" ht="15.75" customHeight="1">
      <c r="A146" s="12">
        <v>129</v>
      </c>
      <c r="B146" s="13" t="s">
        <v>172</v>
      </c>
      <c r="C146" s="61">
        <v>258750</v>
      </c>
      <c r="D146" s="70">
        <v>250000</v>
      </c>
      <c r="E146" s="58">
        <v>257500</v>
      </c>
      <c r="F146" s="5">
        <v>75430.541249999995</v>
      </c>
      <c r="G146" s="5">
        <f t="shared" si="78"/>
        <v>7769.34574875</v>
      </c>
      <c r="H146" s="5">
        <f t="shared" si="79"/>
        <v>83199.886998749993</v>
      </c>
      <c r="I146" s="2">
        <v>76355.668141666669</v>
      </c>
      <c r="J146" s="2">
        <f t="shared" si="80"/>
        <v>3894.1390752249999</v>
      </c>
      <c r="K146" s="2">
        <f t="shared" si="81"/>
        <v>80249.80721689167</v>
      </c>
      <c r="L146" s="5">
        <v>81395.371306021087</v>
      </c>
      <c r="M146" s="5">
        <f t="shared" si="82"/>
        <v>80249.80721689167</v>
      </c>
      <c r="N146" s="48">
        <f t="shared" si="83"/>
        <v>168515.84425361044</v>
      </c>
      <c r="O146" s="5">
        <f t="shared" si="84"/>
        <v>62413.513337126809</v>
      </c>
      <c r="P146" s="20">
        <f t="shared" si="85"/>
        <v>0.37037178084688971</v>
      </c>
      <c r="Q146" s="63">
        <v>258750</v>
      </c>
      <c r="R146" s="70">
        <v>250000</v>
      </c>
      <c r="S146" s="58">
        <v>255000</v>
      </c>
      <c r="T146" s="5">
        <v>73095.904169999994</v>
      </c>
      <c r="U146" s="5">
        <f t="shared" si="86"/>
        <v>7528.8781295099998</v>
      </c>
      <c r="V146" s="5">
        <f t="shared" si="87"/>
        <v>80624.78229951</v>
      </c>
      <c r="W146" s="2">
        <v>73992.413991533322</v>
      </c>
      <c r="X146" s="2">
        <f t="shared" si="88"/>
        <v>3773.613113568199</v>
      </c>
      <c r="Y146" s="2">
        <f t="shared" si="89"/>
        <v>77766.027105101515</v>
      </c>
      <c r="Z146" s="5">
        <v>78876.135292216495</v>
      </c>
      <c r="AA146" s="5">
        <f t="shared" si="90"/>
        <v>77766.027105101515</v>
      </c>
      <c r="AB146" s="48">
        <f t="shared" si="91"/>
        <v>166836.15744947133</v>
      </c>
      <c r="AC146" s="5">
        <f t="shared" si="92"/>
        <v>62982.093167673534</v>
      </c>
      <c r="AD146" s="20">
        <f t="shared" si="93"/>
        <v>0.37750865358277352</v>
      </c>
      <c r="AE146" s="65" t="s">
        <v>44</v>
      </c>
      <c r="AF146" s="70" t="s">
        <v>44</v>
      </c>
      <c r="AG146" s="58" t="s">
        <v>44</v>
      </c>
      <c r="AH146" s="5" t="s">
        <v>44</v>
      </c>
      <c r="AI146" s="5" t="s">
        <v>44</v>
      </c>
      <c r="AJ146" s="5" t="s">
        <v>44</v>
      </c>
      <c r="AK146" s="5" t="s">
        <v>44</v>
      </c>
      <c r="AL146" s="5" t="s">
        <v>44</v>
      </c>
      <c r="AM146" s="5" t="s">
        <v>44</v>
      </c>
      <c r="AN146" s="5" t="s">
        <v>44</v>
      </c>
      <c r="AO146" s="5" t="s">
        <v>44</v>
      </c>
      <c r="AP146" s="5" t="s">
        <v>44</v>
      </c>
      <c r="AQ146" s="5" t="s">
        <v>44</v>
      </c>
      <c r="AR146" s="5" t="s">
        <v>44</v>
      </c>
      <c r="AS146" s="67">
        <v>95723</v>
      </c>
      <c r="AT146" s="70">
        <v>92041.14676076328</v>
      </c>
      <c r="AU146" s="58">
        <v>94342</v>
      </c>
      <c r="AV146" s="38">
        <v>85091.276090263316</v>
      </c>
      <c r="AW146" s="38">
        <f t="shared" si="94"/>
        <v>4339.6550806034293</v>
      </c>
      <c r="AX146" s="38">
        <f t="shared" si="95"/>
        <v>89430.931170866752</v>
      </c>
      <c r="AY146" s="36">
        <v>94651.362350659794</v>
      </c>
      <c r="AZ146" s="5">
        <f t="shared" si="96"/>
        <v>89430.931170866752</v>
      </c>
      <c r="BA146" s="40">
        <f t="shared" si="97"/>
        <v>93237.688056457977</v>
      </c>
      <c r="BB146" s="5">
        <f t="shared" si="105"/>
        <v>2691.7836081301375</v>
      </c>
      <c r="BC146" s="43">
        <f t="shared" si="98"/>
        <v>2.8870123919205168E-2</v>
      </c>
      <c r="BD146" s="72">
        <v>98780</v>
      </c>
      <c r="BE146" s="70">
        <v>94980.861933325359</v>
      </c>
      <c r="BF146" s="58">
        <v>97355</v>
      </c>
      <c r="BG146" s="38">
        <v>87809.018362916671</v>
      </c>
      <c r="BH146" s="38">
        <f t="shared" si="99"/>
        <v>4478.2599365087499</v>
      </c>
      <c r="BI146" s="38">
        <f t="shared" si="100"/>
        <v>92287.278299425423</v>
      </c>
      <c r="BJ146" s="36">
        <v>97674.44556722531</v>
      </c>
      <c r="BK146" s="36">
        <f t="shared" si="101"/>
        <v>92287.278299425423</v>
      </c>
      <c r="BL146" s="40">
        <f t="shared" si="102"/>
        <v>96215.517159995215</v>
      </c>
      <c r="BM146" s="5">
        <f t="shared" si="103"/>
        <v>2777.6843364294168</v>
      </c>
      <c r="BN146" s="20">
        <f t="shared" si="104"/>
        <v>2.8869400886869949E-2</v>
      </c>
    </row>
    <row r="147" spans="1:66" s="4" customFormat="1" ht="15.75" customHeight="1">
      <c r="A147" s="12">
        <v>130</v>
      </c>
      <c r="B147" s="13" t="s">
        <v>173</v>
      </c>
      <c r="C147" s="61">
        <v>1035000</v>
      </c>
      <c r="D147" s="70">
        <v>1000000</v>
      </c>
      <c r="E147" s="58">
        <v>1030000</v>
      </c>
      <c r="F147" s="5">
        <v>418678.57943099993</v>
      </c>
      <c r="G147" s="5">
        <f t="shared" si="78"/>
        <v>43123.893681392998</v>
      </c>
      <c r="H147" s="5">
        <f t="shared" si="79"/>
        <v>461802.47311239294</v>
      </c>
      <c r="I147" s="2">
        <v>423812.85392025998</v>
      </c>
      <c r="J147" s="2">
        <f t="shared" si="80"/>
        <v>21614.455549933256</v>
      </c>
      <c r="K147" s="2">
        <f t="shared" si="81"/>
        <v>445427.30947019323</v>
      </c>
      <c r="L147" s="5">
        <v>451785.77371755888</v>
      </c>
      <c r="M147" s="5">
        <f t="shared" si="82"/>
        <v>445427.30947019323</v>
      </c>
      <c r="N147" s="48">
        <f t="shared" si="83"/>
        <v>737335.92605002411</v>
      </c>
      <c r="O147" s="5">
        <f t="shared" si="84"/>
        <v>206410.56227038207</v>
      </c>
      <c r="P147" s="20">
        <f t="shared" si="85"/>
        <v>0.27994100786074849</v>
      </c>
      <c r="Q147" s="63">
        <v>1035000</v>
      </c>
      <c r="R147" s="70">
        <v>1000000</v>
      </c>
      <c r="S147" s="58">
        <v>1020000</v>
      </c>
      <c r="T147" s="5">
        <v>406118.03408999997</v>
      </c>
      <c r="U147" s="5">
        <f t="shared" si="86"/>
        <v>41830.157511270001</v>
      </c>
      <c r="V147" s="5">
        <f t="shared" si="87"/>
        <v>447948.19160126999</v>
      </c>
      <c r="W147" s="2">
        <v>411098.32666139997</v>
      </c>
      <c r="X147" s="2">
        <f t="shared" si="88"/>
        <v>20966.014659731398</v>
      </c>
      <c r="Y147" s="2">
        <f t="shared" si="89"/>
        <v>432064.34132113139</v>
      </c>
      <c r="Z147" s="5">
        <v>438232.04951603239</v>
      </c>
      <c r="AA147" s="5">
        <f t="shared" si="90"/>
        <v>432064.34132113139</v>
      </c>
      <c r="AB147" s="48">
        <f t="shared" si="91"/>
        <v>728874.09707307222</v>
      </c>
      <c r="AC147" s="5">
        <f t="shared" si="92"/>
        <v>209876.19101452033</v>
      </c>
      <c r="AD147" s="20">
        <f t="shared" si="93"/>
        <v>0.28794573967893317</v>
      </c>
      <c r="AE147" s="65" t="s">
        <v>44</v>
      </c>
      <c r="AF147" s="70" t="s">
        <v>44</v>
      </c>
      <c r="AG147" s="58" t="s">
        <v>44</v>
      </c>
      <c r="AH147" s="5" t="s">
        <v>44</v>
      </c>
      <c r="AI147" s="5" t="s">
        <v>44</v>
      </c>
      <c r="AJ147" s="5" t="s">
        <v>44</v>
      </c>
      <c r="AK147" s="5" t="s">
        <v>44</v>
      </c>
      <c r="AL147" s="5" t="s">
        <v>44</v>
      </c>
      <c r="AM147" s="5" t="s">
        <v>44</v>
      </c>
      <c r="AN147" s="5" t="s">
        <v>44</v>
      </c>
      <c r="AO147" s="5" t="s">
        <v>44</v>
      </c>
      <c r="AP147" s="5" t="s">
        <v>44</v>
      </c>
      <c r="AQ147" s="5" t="s">
        <v>44</v>
      </c>
      <c r="AR147" s="5" t="s">
        <v>44</v>
      </c>
      <c r="AS147" s="67">
        <v>1040000</v>
      </c>
      <c r="AT147" s="70">
        <v>1000000</v>
      </c>
      <c r="AU147" s="58">
        <v>1025000</v>
      </c>
      <c r="AV147" s="38">
        <v>472763.07566061005</v>
      </c>
      <c r="AW147" s="38">
        <f t="shared" si="94"/>
        <v>24110.916858691111</v>
      </c>
      <c r="AX147" s="38">
        <f t="shared" si="95"/>
        <v>496873.99251930113</v>
      </c>
      <c r="AY147" s="36">
        <v>525878.45941923885</v>
      </c>
      <c r="AZ147" s="5">
        <f t="shared" si="96"/>
        <v>496873.99251930113</v>
      </c>
      <c r="BA147" s="40">
        <f t="shared" si="97"/>
        <v>817550.49038770795</v>
      </c>
      <c r="BB147" s="5">
        <f t="shared" si="105"/>
        <v>226752.52620990408</v>
      </c>
      <c r="BC147" s="20">
        <f t="shared" si="98"/>
        <v>0.27735599070140726</v>
      </c>
      <c r="BD147" s="72">
        <v>1040000</v>
      </c>
      <c r="BE147" s="70">
        <v>1000000</v>
      </c>
      <c r="BF147" s="58">
        <v>1025000</v>
      </c>
      <c r="BG147" s="38">
        <v>487384.78200829896</v>
      </c>
      <c r="BH147" s="38">
        <f t="shared" si="99"/>
        <v>24856.623882423246</v>
      </c>
      <c r="BI147" s="38">
        <f t="shared" si="100"/>
        <v>512241.40589072224</v>
      </c>
      <c r="BJ147" s="36">
        <v>542142.92846107064</v>
      </c>
      <c r="BK147" s="36">
        <f t="shared" si="101"/>
        <v>512241.40589072224</v>
      </c>
      <c r="BL147" s="40">
        <f t="shared" si="102"/>
        <v>823876.86687035859</v>
      </c>
      <c r="BM147" s="5">
        <f t="shared" si="103"/>
        <v>220359.54771689634</v>
      </c>
      <c r="BN147" s="20">
        <f t="shared" si="104"/>
        <v>0.26746660402539385</v>
      </c>
    </row>
    <row r="148" spans="1:66" s="4" customFormat="1" ht="15.75" customHeight="1">
      <c r="A148" s="12">
        <v>131</v>
      </c>
      <c r="B148" s="13" t="s">
        <v>174</v>
      </c>
      <c r="C148" s="61">
        <v>72450</v>
      </c>
      <c r="D148" s="70">
        <v>70000</v>
      </c>
      <c r="E148" s="58">
        <v>72100</v>
      </c>
      <c r="F148" s="5">
        <v>50286.697748999999</v>
      </c>
      <c r="G148" s="5">
        <f t="shared" si="78"/>
        <v>5179.5298681470003</v>
      </c>
      <c r="H148" s="5">
        <f t="shared" si="79"/>
        <v>55466.227617147</v>
      </c>
      <c r="I148" s="2">
        <v>50903.346875873329</v>
      </c>
      <c r="J148" s="2">
        <f t="shared" si="80"/>
        <v>2596.0706906695395</v>
      </c>
      <c r="K148" s="2">
        <f t="shared" si="81"/>
        <v>53499.41756654287</v>
      </c>
      <c r="L148" s="5">
        <v>54263.120479721598</v>
      </c>
      <c r="M148" s="5">
        <f t="shared" si="82"/>
        <v>53499.41756654287</v>
      </c>
      <c r="N148" s="48">
        <f t="shared" si="83"/>
        <v>62963.127610568576</v>
      </c>
      <c r="O148" s="5">
        <f t="shared" si="84"/>
        <v>6691.8535473138163</v>
      </c>
      <c r="P148" s="20">
        <f t="shared" si="85"/>
        <v>0.10628210194232102</v>
      </c>
      <c r="Q148" s="63">
        <v>72450</v>
      </c>
      <c r="R148" s="70">
        <v>70000</v>
      </c>
      <c r="S148" s="58">
        <v>71400</v>
      </c>
      <c r="T148" s="5">
        <v>48729.613527000001</v>
      </c>
      <c r="U148" s="5">
        <f t="shared" si="86"/>
        <v>5019.1501932810006</v>
      </c>
      <c r="V148" s="5">
        <f t="shared" si="87"/>
        <v>53748.763720281</v>
      </c>
      <c r="W148" s="2">
        <v>49327.198116419997</v>
      </c>
      <c r="X148" s="2">
        <f t="shared" si="88"/>
        <v>2515.6871039374196</v>
      </c>
      <c r="Y148" s="2">
        <f t="shared" si="89"/>
        <v>51842.885220357413</v>
      </c>
      <c r="Z148" s="5">
        <v>52582.941173698069</v>
      </c>
      <c r="AA148" s="5">
        <f t="shared" si="90"/>
        <v>51842.885220357413</v>
      </c>
      <c r="AB148" s="48">
        <f t="shared" si="91"/>
        <v>62004.09835238941</v>
      </c>
      <c r="AC148" s="5">
        <f t="shared" si="92"/>
        <v>7185.0627107416221</v>
      </c>
      <c r="AD148" s="20">
        <f t="shared" si="93"/>
        <v>0.1158804482553166</v>
      </c>
      <c r="AE148" s="65" t="s">
        <v>44</v>
      </c>
      <c r="AF148" s="70" t="s">
        <v>44</v>
      </c>
      <c r="AG148" s="58" t="s">
        <v>44</v>
      </c>
      <c r="AH148" s="5" t="s">
        <v>44</v>
      </c>
      <c r="AI148" s="5" t="s">
        <v>44</v>
      </c>
      <c r="AJ148" s="5" t="s">
        <v>44</v>
      </c>
      <c r="AK148" s="5" t="s">
        <v>44</v>
      </c>
      <c r="AL148" s="5" t="s">
        <v>44</v>
      </c>
      <c r="AM148" s="5" t="s">
        <v>44</v>
      </c>
      <c r="AN148" s="5" t="s">
        <v>44</v>
      </c>
      <c r="AO148" s="5" t="s">
        <v>44</v>
      </c>
      <c r="AP148" s="5" t="s">
        <v>44</v>
      </c>
      <c r="AQ148" s="5" t="s">
        <v>44</v>
      </c>
      <c r="AR148" s="5" t="s">
        <v>44</v>
      </c>
      <c r="AS148" s="67">
        <v>72800</v>
      </c>
      <c r="AT148" s="70">
        <v>70000</v>
      </c>
      <c r="AU148" s="58">
        <v>71750</v>
      </c>
      <c r="AV148" s="38">
        <v>56726.277833882996</v>
      </c>
      <c r="AW148" s="38">
        <f t="shared" si="94"/>
        <v>2893.0401695280325</v>
      </c>
      <c r="AX148" s="38">
        <f t="shared" si="95"/>
        <v>59619.318003411026</v>
      </c>
      <c r="AY148" s="36">
        <v>63099.52940843768</v>
      </c>
      <c r="AZ148" s="5">
        <f t="shared" si="96"/>
        <v>59619.318003411026</v>
      </c>
      <c r="BA148" s="40">
        <f t="shared" si="97"/>
        <v>67453.769482369738</v>
      </c>
      <c r="BB148" s="5">
        <f t="shared" si="105"/>
        <v>5539.7937676486818</v>
      </c>
      <c r="BC148" s="20">
        <f t="shared" si="98"/>
        <v>8.2127267462741377E-2</v>
      </c>
      <c r="BD148" s="72">
        <v>72800</v>
      </c>
      <c r="BE148" s="70">
        <v>70000</v>
      </c>
      <c r="BF148" s="58">
        <v>71750</v>
      </c>
      <c r="BG148" s="38">
        <v>58538.848907254331</v>
      </c>
      <c r="BH148" s="38">
        <f t="shared" si="99"/>
        <v>2985.4812942699705</v>
      </c>
      <c r="BI148" s="38">
        <f t="shared" si="100"/>
        <v>61524.330201524303</v>
      </c>
      <c r="BJ148" s="36">
        <v>65115.744575665922</v>
      </c>
      <c r="BK148" s="36">
        <f t="shared" si="101"/>
        <v>61524.330201524303</v>
      </c>
      <c r="BL148" s="40">
        <f t="shared" si="102"/>
        <v>68238.014955438048</v>
      </c>
      <c r="BM148" s="5">
        <f t="shared" si="103"/>
        <v>4747.2920162411465</v>
      </c>
      <c r="BN148" s="20">
        <f t="shared" si="104"/>
        <v>6.95696089539138E-2</v>
      </c>
    </row>
    <row r="149" spans="1:66" s="4" customFormat="1" ht="15.75" customHeight="1">
      <c r="A149" s="12">
        <v>132</v>
      </c>
      <c r="B149" s="13" t="s">
        <v>175</v>
      </c>
      <c r="C149" s="61">
        <v>207000</v>
      </c>
      <c r="D149" s="70">
        <v>200000</v>
      </c>
      <c r="E149" s="58">
        <v>206000</v>
      </c>
      <c r="F149" s="5">
        <v>182291.62881599998</v>
      </c>
      <c r="G149" s="5">
        <f t="shared" si="78"/>
        <v>18776.037768048001</v>
      </c>
      <c r="H149" s="5">
        <f t="shared" si="79"/>
        <v>201067.66658404798</v>
      </c>
      <c r="I149" s="2">
        <v>184527.05627402663</v>
      </c>
      <c r="J149" s="2">
        <f t="shared" si="80"/>
        <v>9410.879869975357</v>
      </c>
      <c r="K149" s="2">
        <f t="shared" si="81"/>
        <v>193937.93614400199</v>
      </c>
      <c r="L149" s="5">
        <v>196706.39556928122</v>
      </c>
      <c r="M149" s="5">
        <f t="shared" si="82"/>
        <v>193937.93614400199</v>
      </c>
      <c r="N149" s="48">
        <f t="shared" si="83"/>
        <v>200785.33304955519</v>
      </c>
      <c r="O149" s="5">
        <f t="shared" si="84"/>
        <v>4841.8407853924537</v>
      </c>
      <c r="P149" s="20">
        <f t="shared" si="85"/>
        <v>2.4114514301686839E-2</v>
      </c>
      <c r="Q149" s="63">
        <v>207000</v>
      </c>
      <c r="R149" s="70">
        <v>200000</v>
      </c>
      <c r="S149" s="58">
        <v>204000</v>
      </c>
      <c r="T149" s="5">
        <v>176648.92970399998</v>
      </c>
      <c r="U149" s="5">
        <f t="shared" si="86"/>
        <v>18194.839759512</v>
      </c>
      <c r="V149" s="5">
        <f t="shared" si="87"/>
        <v>194843.76946351197</v>
      </c>
      <c r="W149" s="2">
        <v>178815.37608517334</v>
      </c>
      <c r="X149" s="2">
        <f t="shared" si="88"/>
        <v>9119.5841803438398</v>
      </c>
      <c r="Y149" s="2">
        <f t="shared" si="89"/>
        <v>187934.96026551718</v>
      </c>
      <c r="Z149" s="5">
        <v>190617.72735292304</v>
      </c>
      <c r="AA149" s="5">
        <f t="shared" si="90"/>
        <v>187934.96026551718</v>
      </c>
      <c r="AB149" s="48">
        <f t="shared" si="91"/>
        <v>197399.4095136587</v>
      </c>
      <c r="AC149" s="5">
        <f t="shared" si="92"/>
        <v>6692.3762435567915</v>
      </c>
      <c r="AD149" s="20">
        <f t="shared" si="93"/>
        <v>3.3902716629421958E-2</v>
      </c>
      <c r="AE149" s="65">
        <v>207000</v>
      </c>
      <c r="AF149" s="70">
        <v>200000</v>
      </c>
      <c r="AG149" s="58">
        <v>203000</v>
      </c>
      <c r="AH149" s="5">
        <v>171180.33911999999</v>
      </c>
      <c r="AI149" s="5">
        <f t="shared" ref="AI149:AI203" si="106">AH149*10.3%</f>
        <v>17631.574929360002</v>
      </c>
      <c r="AJ149" s="5">
        <f t="shared" ref="AJ149:AJ203" si="107">AH149+AI149</f>
        <v>188811.91404936</v>
      </c>
      <c r="AK149" s="2">
        <v>173279.46463519998</v>
      </c>
      <c r="AL149" s="2">
        <f t="shared" ref="AL149:AL203" si="108">AK149*5.1%</f>
        <v>8837.2526963951987</v>
      </c>
      <c r="AM149" s="2">
        <f t="shared" ref="AM149:AM203" si="109">AK149+AL149</f>
        <v>182116.71733159519</v>
      </c>
      <c r="AN149" s="5">
        <v>184716.42913951707</v>
      </c>
      <c r="AO149" s="5">
        <f t="shared" ref="AO149:AO203" si="110">MIN(AJ149,AM149,AN149,AE149:AG149)</f>
        <v>182116.71733159519</v>
      </c>
      <c r="AP149" s="48">
        <f t="shared" ref="AP149:AP203" si="111">AVERAGE(AJ149,AM149,AN149,AE149:AG149)</f>
        <v>194274.17675341203</v>
      </c>
      <c r="AQ149" s="5">
        <f t="shared" ref="AQ149:AQ203" si="112">STDEVA(AO149,AP149)</f>
        <v>8596.6219991669677</v>
      </c>
      <c r="AR149" s="20">
        <f t="shared" ref="AR149:AR203" si="113">AQ149/AP149</f>
        <v>4.424994686802082E-2</v>
      </c>
      <c r="AS149" s="67">
        <v>208000</v>
      </c>
      <c r="AT149" s="70">
        <v>200000</v>
      </c>
      <c r="AU149" s="58">
        <v>205000</v>
      </c>
      <c r="AV149" s="38">
        <v>205637.68249794934</v>
      </c>
      <c r="AW149" s="38">
        <f t="shared" si="94"/>
        <v>10487.521807395417</v>
      </c>
      <c r="AX149" s="38">
        <f t="shared" si="95"/>
        <v>216125.20430534476</v>
      </c>
      <c r="AY149" s="36">
        <v>228741.27282350764</v>
      </c>
      <c r="AZ149" s="5">
        <f t="shared" si="96"/>
        <v>200000</v>
      </c>
      <c r="BA149" s="40">
        <f t="shared" si="97"/>
        <v>211573.29542577048</v>
      </c>
      <c r="BB149" s="5">
        <f t="shared" si="105"/>
        <v>8183.5556762375609</v>
      </c>
      <c r="BC149" s="20">
        <f t="shared" si="98"/>
        <v>3.8679530229790857E-2</v>
      </c>
      <c r="BD149" s="72">
        <v>208000</v>
      </c>
      <c r="BE149" s="70">
        <v>200000</v>
      </c>
      <c r="BF149" s="58">
        <v>205000</v>
      </c>
      <c r="BG149" s="38">
        <v>212206.11471513062</v>
      </c>
      <c r="BH149" s="38">
        <f t="shared" si="99"/>
        <v>10822.511850471661</v>
      </c>
      <c r="BI149" s="38">
        <f t="shared" si="100"/>
        <v>223028.62656560229</v>
      </c>
      <c r="BJ149" s="36">
        <v>236047.67468313748</v>
      </c>
      <c r="BK149" s="36">
        <f t="shared" si="101"/>
        <v>200000</v>
      </c>
      <c r="BL149" s="40">
        <f t="shared" si="102"/>
        <v>214415.26024974795</v>
      </c>
      <c r="BM149" s="5">
        <f t="shared" si="103"/>
        <v>10193.128275165662</v>
      </c>
      <c r="BN149" s="20">
        <f t="shared" si="104"/>
        <v>4.7539192235164819E-2</v>
      </c>
    </row>
    <row r="150" spans="1:66" s="4" customFormat="1" ht="15.75" customHeight="1">
      <c r="A150" s="12">
        <v>133</v>
      </c>
      <c r="B150" s="13" t="s">
        <v>176</v>
      </c>
      <c r="C150" s="61">
        <v>72450</v>
      </c>
      <c r="D150" s="70">
        <v>70000</v>
      </c>
      <c r="E150" s="58">
        <v>72100</v>
      </c>
      <c r="F150" s="5">
        <v>40228.962497999994</v>
      </c>
      <c r="G150" s="5">
        <f t="shared" si="78"/>
        <v>4143.5831372939992</v>
      </c>
      <c r="H150" s="5">
        <f t="shared" si="79"/>
        <v>44372.545635293995</v>
      </c>
      <c r="I150" s="2">
        <v>40722.355238413329</v>
      </c>
      <c r="J150" s="2">
        <f t="shared" si="80"/>
        <v>2076.8401171590795</v>
      </c>
      <c r="K150" s="2">
        <f t="shared" si="81"/>
        <v>42799.19535557241</v>
      </c>
      <c r="L150" s="5">
        <v>43410.152851214327</v>
      </c>
      <c r="M150" s="5">
        <f t="shared" si="82"/>
        <v>42799.19535557241</v>
      </c>
      <c r="N150" s="48">
        <f t="shared" si="83"/>
        <v>57521.982307013452</v>
      </c>
      <c r="O150" s="5">
        <f t="shared" si="84"/>
        <v>10410.582491328792</v>
      </c>
      <c r="P150" s="20">
        <f t="shared" si="85"/>
        <v>0.18098441802238563</v>
      </c>
      <c r="Q150" s="63">
        <v>72450</v>
      </c>
      <c r="R150" s="70">
        <v>70000</v>
      </c>
      <c r="S150" s="58">
        <v>71400</v>
      </c>
      <c r="T150" s="5">
        <v>38983.492971</v>
      </c>
      <c r="U150" s="5">
        <f t="shared" si="86"/>
        <v>4015.2997760130002</v>
      </c>
      <c r="V150" s="5">
        <f t="shared" si="87"/>
        <v>42998.792747013002</v>
      </c>
      <c r="W150" s="2">
        <v>39461.56469532667</v>
      </c>
      <c r="X150" s="2">
        <f t="shared" si="88"/>
        <v>2012.5397994616601</v>
      </c>
      <c r="Y150" s="2">
        <f t="shared" si="89"/>
        <v>41474.104494788327</v>
      </c>
      <c r="Z150" s="5">
        <v>42066.146349912313</v>
      </c>
      <c r="AA150" s="5">
        <f t="shared" si="90"/>
        <v>41474.104494788327</v>
      </c>
      <c r="AB150" s="48">
        <f t="shared" si="91"/>
        <v>56731.507265285611</v>
      </c>
      <c r="AC150" s="5">
        <f t="shared" si="92"/>
        <v>10788.612962313042</v>
      </c>
      <c r="AD150" s="20">
        <f t="shared" si="93"/>
        <v>0.19016968669391701</v>
      </c>
      <c r="AE150" s="65">
        <v>72450</v>
      </c>
      <c r="AF150" s="70">
        <v>70000</v>
      </c>
      <c r="AG150" s="58">
        <v>71050</v>
      </c>
      <c r="AH150" s="5">
        <v>37776.604311000003</v>
      </c>
      <c r="AI150" s="5">
        <f t="shared" si="106"/>
        <v>3890.9902440330006</v>
      </c>
      <c r="AJ150" s="5">
        <f t="shared" si="107"/>
        <v>41667.594555033007</v>
      </c>
      <c r="AK150" s="2">
        <v>38239.871391726665</v>
      </c>
      <c r="AL150" s="2">
        <f t="shared" si="108"/>
        <v>1950.2334409780599</v>
      </c>
      <c r="AM150" s="2">
        <f t="shared" si="109"/>
        <v>40190.104832704725</v>
      </c>
      <c r="AN150" s="5">
        <v>40763.817623194802</v>
      </c>
      <c r="AO150" s="5">
        <f t="shared" si="110"/>
        <v>40190.104832704725</v>
      </c>
      <c r="AP150" s="48">
        <f t="shared" si="111"/>
        <v>56020.252835155428</v>
      </c>
      <c r="AQ150" s="5">
        <f t="shared" si="112"/>
        <v>11193.604999719557</v>
      </c>
      <c r="AR150" s="20">
        <f t="shared" si="113"/>
        <v>0.19981353944720195</v>
      </c>
      <c r="AS150" s="67">
        <v>72800</v>
      </c>
      <c r="AT150" s="70">
        <v>70000</v>
      </c>
      <c r="AU150" s="58">
        <v>71750</v>
      </c>
      <c r="AV150" s="38">
        <v>45380.79939962567</v>
      </c>
      <c r="AW150" s="38">
        <f t="shared" si="94"/>
        <v>2314.420769380909</v>
      </c>
      <c r="AX150" s="38">
        <f t="shared" si="95"/>
        <v>47695.220169006578</v>
      </c>
      <c r="AY150" s="36">
        <v>50479.375619894781</v>
      </c>
      <c r="AZ150" s="5">
        <f t="shared" si="96"/>
        <v>47695.220169006578</v>
      </c>
      <c r="BA150" s="40">
        <f t="shared" si="97"/>
        <v>62544.919157780263</v>
      </c>
      <c r="BB150" s="5">
        <f t="shared" si="105"/>
        <v>10500.322853540889</v>
      </c>
      <c r="BC150" s="20">
        <f t="shared" si="98"/>
        <v>0.16788450596685603</v>
      </c>
      <c r="BD150" s="72">
        <v>72800</v>
      </c>
      <c r="BE150" s="70">
        <v>70000</v>
      </c>
      <c r="BF150" s="58">
        <v>71750</v>
      </c>
      <c r="BG150" s="38">
        <v>46830.70852417533</v>
      </c>
      <c r="BH150" s="38">
        <f t="shared" si="99"/>
        <v>2388.3661347329416</v>
      </c>
      <c r="BI150" s="38">
        <f t="shared" si="100"/>
        <v>49219.07465890827</v>
      </c>
      <c r="BJ150" s="36">
        <v>52092.183421457186</v>
      </c>
      <c r="BK150" s="36">
        <f t="shared" si="101"/>
        <v>49219.07465890827</v>
      </c>
      <c r="BL150" s="40">
        <f t="shared" si="102"/>
        <v>63172.251616073096</v>
      </c>
      <c r="BM150" s="5">
        <f t="shared" si="103"/>
        <v>9866.3860455070935</v>
      </c>
      <c r="BN150" s="20">
        <f t="shared" si="104"/>
        <v>0.15618227612765287</v>
      </c>
    </row>
    <row r="151" spans="1:66" s="4" customFormat="1" ht="15.75" customHeight="1">
      <c r="A151" s="12">
        <v>134</v>
      </c>
      <c r="B151" s="13" t="s">
        <v>177</v>
      </c>
      <c r="C151" s="61">
        <v>51750</v>
      </c>
      <c r="D151" s="70">
        <v>50000</v>
      </c>
      <c r="E151" s="58">
        <v>51500</v>
      </c>
      <c r="F151" s="5">
        <v>5028.3729989999993</v>
      </c>
      <c r="G151" s="5">
        <f t="shared" si="78"/>
        <v>517.92241889699994</v>
      </c>
      <c r="H151" s="5">
        <f t="shared" si="79"/>
        <v>5546.2954178969994</v>
      </c>
      <c r="I151" s="2">
        <v>5090.0113242066664</v>
      </c>
      <c r="J151" s="2">
        <f t="shared" si="80"/>
        <v>259.59057753453999</v>
      </c>
      <c r="K151" s="2">
        <f t="shared" si="81"/>
        <v>5349.6019017412063</v>
      </c>
      <c r="L151" s="5">
        <v>5425.9673416382793</v>
      </c>
      <c r="M151" s="5">
        <f t="shared" si="82"/>
        <v>5349.6019017412063</v>
      </c>
      <c r="N151" s="48">
        <f t="shared" si="83"/>
        <v>28261.977443546082</v>
      </c>
      <c r="O151" s="5">
        <f t="shared" si="84"/>
        <v>16201.49611870302</v>
      </c>
      <c r="P151" s="20">
        <f t="shared" si="85"/>
        <v>0.57326123591549327</v>
      </c>
      <c r="Q151" s="63">
        <v>51750</v>
      </c>
      <c r="R151" s="70">
        <v>50000</v>
      </c>
      <c r="S151" s="58">
        <v>51000</v>
      </c>
      <c r="T151" s="5">
        <v>4872.0710249999993</v>
      </c>
      <c r="U151" s="5">
        <f t="shared" si="86"/>
        <v>501.82331557499998</v>
      </c>
      <c r="V151" s="5">
        <f t="shared" si="87"/>
        <v>5373.8943405749997</v>
      </c>
      <c r="W151" s="2">
        <v>4931.6843881666664</v>
      </c>
      <c r="X151" s="2">
        <f t="shared" si="88"/>
        <v>251.51590379649997</v>
      </c>
      <c r="Y151" s="2">
        <f t="shared" si="89"/>
        <v>5183.2002919631668</v>
      </c>
      <c r="Z151" s="5">
        <v>5257.190352838832</v>
      </c>
      <c r="AA151" s="5">
        <f t="shared" si="90"/>
        <v>5183.2002919631668</v>
      </c>
      <c r="AB151" s="48">
        <f t="shared" si="91"/>
        <v>28094.047497562831</v>
      </c>
      <c r="AC151" s="5">
        <f t="shared" si="92"/>
        <v>16200.415421808386</v>
      </c>
      <c r="AD151" s="20">
        <f t="shared" si="93"/>
        <v>0.5766493924812286</v>
      </c>
      <c r="AE151" s="65" t="s">
        <v>44</v>
      </c>
      <c r="AF151" s="70" t="s">
        <v>44</v>
      </c>
      <c r="AG151" s="58" t="s">
        <v>44</v>
      </c>
      <c r="AH151" s="5" t="s">
        <v>44</v>
      </c>
      <c r="AI151" s="5" t="s">
        <v>44</v>
      </c>
      <c r="AJ151" s="5" t="s">
        <v>44</v>
      </c>
      <c r="AK151" s="5" t="s">
        <v>44</v>
      </c>
      <c r="AL151" s="5" t="s">
        <v>44</v>
      </c>
      <c r="AM151" s="5" t="s">
        <v>44</v>
      </c>
      <c r="AN151" s="5" t="s">
        <v>44</v>
      </c>
      <c r="AO151" s="5" t="s">
        <v>44</v>
      </c>
      <c r="AP151" s="5" t="s">
        <v>44</v>
      </c>
      <c r="AQ151" s="5" t="s">
        <v>44</v>
      </c>
      <c r="AR151" s="5" t="s">
        <v>44</v>
      </c>
      <c r="AS151" s="67">
        <v>52000</v>
      </c>
      <c r="AT151" s="70">
        <v>50000</v>
      </c>
      <c r="AU151" s="58">
        <v>51250</v>
      </c>
      <c r="AV151" s="38">
        <v>5671.4370463916675</v>
      </c>
      <c r="AW151" s="38">
        <f t="shared" si="94"/>
        <v>289.24328936597504</v>
      </c>
      <c r="AX151" s="38">
        <f t="shared" si="95"/>
        <v>5960.6803357576428</v>
      </c>
      <c r="AY151" s="36">
        <v>6308.6284234065988</v>
      </c>
      <c r="AZ151" s="5">
        <f t="shared" si="96"/>
        <v>5960.6803357576428</v>
      </c>
      <c r="BA151" s="40">
        <f t="shared" si="97"/>
        <v>33103.861751832846</v>
      </c>
      <c r="BB151" s="5">
        <f t="shared" si="105"/>
        <v>19193.127642283449</v>
      </c>
      <c r="BC151" s="20">
        <f t="shared" si="98"/>
        <v>0.57978515576723588</v>
      </c>
      <c r="BD151" s="72">
        <v>52000</v>
      </c>
      <c r="BE151" s="70">
        <v>50000</v>
      </c>
      <c r="BF151" s="58">
        <v>51250</v>
      </c>
      <c r="BG151" s="38">
        <v>5853.5130228376665</v>
      </c>
      <c r="BH151" s="38">
        <f t="shared" si="99"/>
        <v>298.52916416472095</v>
      </c>
      <c r="BI151" s="38">
        <f t="shared" si="100"/>
        <v>6152.0421870023874</v>
      </c>
      <c r="BJ151" s="36">
        <v>6511.1608099659343</v>
      </c>
      <c r="BK151" s="36">
        <f t="shared" si="101"/>
        <v>6152.0421870023874</v>
      </c>
      <c r="BL151" s="40">
        <f t="shared" si="102"/>
        <v>33182.640599393664</v>
      </c>
      <c r="BM151" s="5">
        <f t="shared" si="103"/>
        <v>19113.519436932202</v>
      </c>
      <c r="BN151" s="20">
        <f t="shared" si="104"/>
        <v>0.57600959693609965</v>
      </c>
    </row>
    <row r="152" spans="1:66" s="4" customFormat="1" ht="15.75" customHeight="1">
      <c r="A152" s="12">
        <v>135</v>
      </c>
      <c r="B152" s="13" t="s">
        <v>178</v>
      </c>
      <c r="C152" s="61">
        <v>72450</v>
      </c>
      <c r="D152" s="70">
        <v>70000</v>
      </c>
      <c r="E152" s="58">
        <v>72100</v>
      </c>
      <c r="F152" s="5">
        <v>15086.108250000001</v>
      </c>
      <c r="G152" s="5">
        <f t="shared" si="78"/>
        <v>1553.8691497500001</v>
      </c>
      <c r="H152" s="5">
        <f t="shared" si="79"/>
        <v>16639.977399750001</v>
      </c>
      <c r="I152" s="2">
        <v>15271.002961666669</v>
      </c>
      <c r="J152" s="2">
        <f t="shared" si="80"/>
        <v>778.82115104500008</v>
      </c>
      <c r="K152" s="2">
        <f t="shared" si="81"/>
        <v>16049.824112711669</v>
      </c>
      <c r="L152" s="5">
        <v>16278.934970145554</v>
      </c>
      <c r="M152" s="5">
        <f t="shared" si="82"/>
        <v>16049.824112711669</v>
      </c>
      <c r="N152" s="48">
        <f t="shared" si="83"/>
        <v>43919.789413767867</v>
      </c>
      <c r="O152" s="5">
        <f t="shared" si="84"/>
        <v>19707.041455810609</v>
      </c>
      <c r="P152" s="20">
        <f t="shared" si="85"/>
        <v>0.44870528112397767</v>
      </c>
      <c r="Q152" s="63">
        <v>72450</v>
      </c>
      <c r="R152" s="70">
        <v>70000</v>
      </c>
      <c r="S152" s="58">
        <v>71400</v>
      </c>
      <c r="T152" s="5">
        <v>14618.191580999999</v>
      </c>
      <c r="U152" s="5">
        <f t="shared" si="86"/>
        <v>1505.6737328429999</v>
      </c>
      <c r="V152" s="5">
        <f t="shared" si="87"/>
        <v>16123.865313842998</v>
      </c>
      <c r="W152" s="2">
        <v>14797.317809259999</v>
      </c>
      <c r="X152" s="2">
        <f t="shared" si="88"/>
        <v>754.66320827225991</v>
      </c>
      <c r="Y152" s="2">
        <f t="shared" si="89"/>
        <v>15551.98101753226</v>
      </c>
      <c r="Z152" s="5">
        <v>15773.985176624587</v>
      </c>
      <c r="AA152" s="5">
        <f t="shared" si="90"/>
        <v>15551.98101753226</v>
      </c>
      <c r="AB152" s="48">
        <f t="shared" si="91"/>
        <v>43549.971917999974</v>
      </c>
      <c r="AC152" s="5">
        <f t="shared" si="92"/>
        <v>19797.569225319981</v>
      </c>
      <c r="AD152" s="20">
        <f t="shared" si="93"/>
        <v>0.45459430519488569</v>
      </c>
      <c r="AE152" s="65">
        <v>72450</v>
      </c>
      <c r="AF152" s="70">
        <v>70000</v>
      </c>
      <c r="AG152" s="58">
        <v>71050</v>
      </c>
      <c r="AH152" s="5">
        <v>14166.10296</v>
      </c>
      <c r="AI152" s="5">
        <f t="shared" si="106"/>
        <v>1459.10860488</v>
      </c>
      <c r="AJ152" s="5">
        <f t="shared" si="107"/>
        <v>15625.211564880001</v>
      </c>
      <c r="AK152" s="2">
        <v>14339.789814933332</v>
      </c>
      <c r="AL152" s="2">
        <f t="shared" si="108"/>
        <v>731.32928056159994</v>
      </c>
      <c r="AM152" s="2">
        <f t="shared" si="109"/>
        <v>15071.119095494932</v>
      </c>
      <c r="AN152" s="5">
        <v>15286.258962088377</v>
      </c>
      <c r="AO152" s="5">
        <f t="shared" si="110"/>
        <v>15071.119095494932</v>
      </c>
      <c r="AP152" s="48">
        <f t="shared" si="111"/>
        <v>43247.098270410548</v>
      </c>
      <c r="AQ152" s="5">
        <f t="shared" si="112"/>
        <v>19923.425941153771</v>
      </c>
      <c r="AR152" s="20">
        <f t="shared" si="113"/>
        <v>0.46068815569032712</v>
      </c>
      <c r="AS152" s="67">
        <v>72800</v>
      </c>
      <c r="AT152" s="70">
        <v>70000</v>
      </c>
      <c r="AU152" s="58">
        <v>71750</v>
      </c>
      <c r="AV152" s="38">
        <v>17016.915480649001</v>
      </c>
      <c r="AW152" s="38">
        <f t="shared" si="94"/>
        <v>867.86268951309899</v>
      </c>
      <c r="AX152" s="38">
        <f t="shared" si="95"/>
        <v>17884.778170162099</v>
      </c>
      <c r="AY152" s="36">
        <v>18928.782211949503</v>
      </c>
      <c r="AZ152" s="5">
        <f t="shared" si="96"/>
        <v>17884.778170162099</v>
      </c>
      <c r="BA152" s="40">
        <f t="shared" si="97"/>
        <v>50272.712076422322</v>
      </c>
      <c r="BB152" s="5">
        <f t="shared" si="105"/>
        <v>22901.727693738314</v>
      </c>
      <c r="BC152" s="20">
        <f t="shared" si="98"/>
        <v>0.45554987482919429</v>
      </c>
      <c r="BD152" s="72">
        <v>72800</v>
      </c>
      <c r="BE152" s="70">
        <v>70000</v>
      </c>
      <c r="BF152" s="58">
        <v>71750</v>
      </c>
      <c r="BG152" s="38">
        <v>17561.65340591667</v>
      </c>
      <c r="BH152" s="38">
        <f t="shared" si="99"/>
        <v>895.64432370175007</v>
      </c>
      <c r="BI152" s="38">
        <f t="shared" si="100"/>
        <v>18457.297729618418</v>
      </c>
      <c r="BJ152" s="36">
        <v>19534.721964174667</v>
      </c>
      <c r="BK152" s="36">
        <f t="shared" si="101"/>
        <v>18457.297729618418</v>
      </c>
      <c r="BL152" s="40">
        <f t="shared" si="102"/>
        <v>50508.403938758616</v>
      </c>
      <c r="BM152" s="5">
        <f t="shared" si="103"/>
        <v>22663.554545013296</v>
      </c>
      <c r="BN152" s="20">
        <f t="shared" si="104"/>
        <v>0.44870858664417174</v>
      </c>
    </row>
    <row r="153" spans="1:66" s="4" customFormat="1" ht="15.75" customHeight="1">
      <c r="A153" s="12">
        <v>136</v>
      </c>
      <c r="B153" s="13" t="s">
        <v>179</v>
      </c>
      <c r="C153" s="61">
        <v>72450</v>
      </c>
      <c r="D153" s="70">
        <v>70000</v>
      </c>
      <c r="E153" s="58">
        <v>72100</v>
      </c>
      <c r="F153" s="5">
        <v>17851.070384999999</v>
      </c>
      <c r="G153" s="5">
        <f t="shared" si="78"/>
        <v>1838.6602496550001</v>
      </c>
      <c r="H153" s="5">
        <f t="shared" si="79"/>
        <v>19689.730634654999</v>
      </c>
      <c r="I153" s="2">
        <v>18070.140680433331</v>
      </c>
      <c r="J153" s="2">
        <f t="shared" si="80"/>
        <v>921.5771747020998</v>
      </c>
      <c r="K153" s="2">
        <f t="shared" si="81"/>
        <v>18991.71785513543</v>
      </c>
      <c r="L153" s="5">
        <v>19262.824175763973</v>
      </c>
      <c r="M153" s="5">
        <f t="shared" si="82"/>
        <v>18991.71785513543</v>
      </c>
      <c r="N153" s="48">
        <f t="shared" si="83"/>
        <v>45415.712110925735</v>
      </c>
      <c r="O153" s="5">
        <f t="shared" si="84"/>
        <v>18684.585524303708</v>
      </c>
      <c r="P153" s="20">
        <f t="shared" si="85"/>
        <v>0.4114123649248852</v>
      </c>
      <c r="Q153" s="63">
        <v>72450</v>
      </c>
      <c r="R153" s="70">
        <v>70000</v>
      </c>
      <c r="S153" s="58">
        <v>71400</v>
      </c>
      <c r="T153" s="5">
        <v>17299.067210999998</v>
      </c>
      <c r="U153" s="5">
        <f t="shared" si="86"/>
        <v>1781.8039227329998</v>
      </c>
      <c r="V153" s="5">
        <f t="shared" si="87"/>
        <v>19080.871133732999</v>
      </c>
      <c r="W153" s="2">
        <v>17511.151459059998</v>
      </c>
      <c r="X153" s="2">
        <f t="shared" si="88"/>
        <v>893.06872441205985</v>
      </c>
      <c r="Y153" s="2">
        <f t="shared" si="89"/>
        <v>18404.220183472058</v>
      </c>
      <c r="Z153" s="5">
        <v>18666.939988812333</v>
      </c>
      <c r="AA153" s="5">
        <f t="shared" si="90"/>
        <v>18404.220183472058</v>
      </c>
      <c r="AB153" s="48">
        <f t="shared" si="91"/>
        <v>45000.338551002904</v>
      </c>
      <c r="AC153" s="5">
        <f t="shared" si="92"/>
        <v>18806.29565092114</v>
      </c>
      <c r="AD153" s="20">
        <f t="shared" si="93"/>
        <v>0.41791453701190012</v>
      </c>
      <c r="AE153" s="65">
        <v>72450</v>
      </c>
      <c r="AF153" s="70">
        <v>70000</v>
      </c>
      <c r="AG153" s="58">
        <v>71050</v>
      </c>
      <c r="AH153" s="5">
        <v>16762.892084999999</v>
      </c>
      <c r="AI153" s="5">
        <f t="shared" si="106"/>
        <v>1726.577884755</v>
      </c>
      <c r="AJ153" s="5">
        <f t="shared" si="107"/>
        <v>18489.469969754999</v>
      </c>
      <c r="AK153" s="2">
        <v>16968.319395766666</v>
      </c>
      <c r="AL153" s="2">
        <f t="shared" si="108"/>
        <v>865.38428918409988</v>
      </c>
      <c r="AM153" s="2">
        <f t="shared" si="109"/>
        <v>17833.703684950768</v>
      </c>
      <c r="AN153" s="5">
        <v>18088.279380845452</v>
      </c>
      <c r="AO153" s="5">
        <f t="shared" si="110"/>
        <v>17833.703684950768</v>
      </c>
      <c r="AP153" s="48">
        <f t="shared" si="111"/>
        <v>44651.90883925854</v>
      </c>
      <c r="AQ153" s="5">
        <f t="shared" si="112"/>
        <v>18963.334723863045</v>
      </c>
      <c r="AR153" s="20">
        <f t="shared" si="113"/>
        <v>0.42469258799503401</v>
      </c>
      <c r="AS153" s="67">
        <v>72800</v>
      </c>
      <c r="AT153" s="70">
        <v>70000</v>
      </c>
      <c r="AU153" s="58">
        <v>71750</v>
      </c>
      <c r="AV153" s="38">
        <v>20137.824177918999</v>
      </c>
      <c r="AW153" s="38">
        <f t="shared" si="94"/>
        <v>1027.029033073869</v>
      </c>
      <c r="AX153" s="38">
        <f t="shared" si="95"/>
        <v>21164.853210992867</v>
      </c>
      <c r="AY153" s="36">
        <v>22400.327986574805</v>
      </c>
      <c r="AZ153" s="5">
        <f t="shared" si="96"/>
        <v>21164.853210992867</v>
      </c>
      <c r="BA153" s="40">
        <f t="shared" si="97"/>
        <v>51623.036239513531</v>
      </c>
      <c r="BB153" s="5">
        <f t="shared" si="105"/>
        <v>21537.187762087982</v>
      </c>
      <c r="BC153" s="20">
        <f t="shared" si="98"/>
        <v>0.41720110499046731</v>
      </c>
      <c r="BD153" s="72">
        <v>72800</v>
      </c>
      <c r="BE153" s="70">
        <v>70000</v>
      </c>
      <c r="BF153" s="58">
        <v>71750</v>
      </c>
      <c r="BG153" s="38">
        <v>20780.66178249833</v>
      </c>
      <c r="BH153" s="38">
        <f t="shared" si="99"/>
        <v>1059.8137509074147</v>
      </c>
      <c r="BI153" s="38">
        <f t="shared" si="100"/>
        <v>21840.475533405744</v>
      </c>
      <c r="BJ153" s="36">
        <v>23115.389010916766</v>
      </c>
      <c r="BK153" s="36">
        <f t="shared" si="101"/>
        <v>21840.475533405744</v>
      </c>
      <c r="BL153" s="40">
        <f t="shared" si="102"/>
        <v>51901.172908864501</v>
      </c>
      <c r="BM153" s="5">
        <f t="shared" si="103"/>
        <v>21256.122961383524</v>
      </c>
      <c r="BN153" s="20">
        <f t="shared" si="104"/>
        <v>0.40954995369195341</v>
      </c>
    </row>
    <row r="154" spans="1:66" s="4" customFormat="1" ht="15.75" customHeight="1">
      <c r="A154" s="12">
        <v>137</v>
      </c>
      <c r="B154" s="13" t="s">
        <v>180</v>
      </c>
      <c r="C154" s="61">
        <v>72450</v>
      </c>
      <c r="D154" s="70">
        <v>70000</v>
      </c>
      <c r="E154" s="58">
        <v>72100</v>
      </c>
      <c r="F154" s="5">
        <v>20239.127127</v>
      </c>
      <c r="G154" s="5">
        <f t="shared" si="78"/>
        <v>2084.6300940810002</v>
      </c>
      <c r="H154" s="5">
        <f t="shared" si="79"/>
        <v>22323.757221080999</v>
      </c>
      <c r="I154" s="2">
        <v>20487.353572420001</v>
      </c>
      <c r="J154" s="2">
        <f t="shared" si="80"/>
        <v>1044.8550321934199</v>
      </c>
      <c r="K154" s="2">
        <f t="shared" si="81"/>
        <v>21532.208604613421</v>
      </c>
      <c r="L154" s="5">
        <v>21839.580370260439</v>
      </c>
      <c r="M154" s="5">
        <f t="shared" si="82"/>
        <v>21532.208604613421</v>
      </c>
      <c r="N154" s="48">
        <f t="shared" si="83"/>
        <v>46707.591032659147</v>
      </c>
      <c r="O154" s="5">
        <f t="shared" si="84"/>
        <v>17801.683633835757</v>
      </c>
      <c r="P154" s="20">
        <f t="shared" si="85"/>
        <v>0.3811304167108161</v>
      </c>
      <c r="Q154" s="63">
        <v>72450</v>
      </c>
      <c r="R154" s="70">
        <v>70000</v>
      </c>
      <c r="S154" s="58">
        <v>71400</v>
      </c>
      <c r="T154" s="5">
        <v>19612.929978</v>
      </c>
      <c r="U154" s="5">
        <f t="shared" si="86"/>
        <v>2020.1317877340002</v>
      </c>
      <c r="V154" s="5">
        <f t="shared" si="87"/>
        <v>21633.061765734001</v>
      </c>
      <c r="W154" s="2">
        <v>19853.40350588</v>
      </c>
      <c r="X154" s="2">
        <f t="shared" si="88"/>
        <v>1012.5235787998799</v>
      </c>
      <c r="Y154" s="2">
        <f t="shared" si="89"/>
        <v>20865.927084679879</v>
      </c>
      <c r="Z154" s="5">
        <v>21163.787697478598</v>
      </c>
      <c r="AA154" s="5">
        <f t="shared" si="90"/>
        <v>20865.927084679879</v>
      </c>
      <c r="AB154" s="48">
        <f t="shared" si="91"/>
        <v>46252.129424648745</v>
      </c>
      <c r="AC154" s="5">
        <f t="shared" si="92"/>
        <v>17950.755823165789</v>
      </c>
      <c r="AD154" s="20">
        <f t="shared" si="93"/>
        <v>0.38810658117719982</v>
      </c>
      <c r="AE154" s="65">
        <v>72450</v>
      </c>
      <c r="AF154" s="70">
        <v>70000</v>
      </c>
      <c r="AG154" s="58">
        <v>71050</v>
      </c>
      <c r="AH154" s="5">
        <v>19005.528635999999</v>
      </c>
      <c r="AI154" s="5">
        <f t="shared" si="106"/>
        <v>1957.5694495080002</v>
      </c>
      <c r="AJ154" s="5">
        <f t="shared" si="107"/>
        <v>20963.098085507998</v>
      </c>
      <c r="AK154" s="2">
        <v>19238.517564559999</v>
      </c>
      <c r="AL154" s="2">
        <f t="shared" si="108"/>
        <v>981.16439579255996</v>
      </c>
      <c r="AM154" s="2">
        <f t="shared" si="109"/>
        <v>20219.681960352558</v>
      </c>
      <c r="AN154" s="5">
        <v>20508.317439373652</v>
      </c>
      <c r="AO154" s="5">
        <f t="shared" si="110"/>
        <v>20219.681960352558</v>
      </c>
      <c r="AP154" s="48">
        <f t="shared" si="111"/>
        <v>45865.182914205703</v>
      </c>
      <c r="AQ154" s="5">
        <f t="shared" si="112"/>
        <v>18134.107631395622</v>
      </c>
      <c r="AR154" s="20">
        <f t="shared" si="113"/>
        <v>0.39537850890765752</v>
      </c>
      <c r="AS154" s="67">
        <v>72800</v>
      </c>
      <c r="AT154" s="70">
        <v>70000</v>
      </c>
      <c r="AU154" s="58">
        <v>71750</v>
      </c>
      <c r="AV154" s="38">
        <v>22831.414031762</v>
      </c>
      <c r="AW154" s="38">
        <f t="shared" si="94"/>
        <v>1164.4021156198619</v>
      </c>
      <c r="AX154" s="38">
        <f t="shared" si="95"/>
        <v>23995.816147381862</v>
      </c>
      <c r="AY154" s="36">
        <v>25396.545236974322</v>
      </c>
      <c r="AZ154" s="5">
        <f t="shared" si="96"/>
        <v>23995.816147381862</v>
      </c>
      <c r="BA154" s="40">
        <f t="shared" si="97"/>
        <v>52788.472276871231</v>
      </c>
      <c r="BB154" s="5">
        <f t="shared" si="105"/>
        <v>20359.482397534361</v>
      </c>
      <c r="BC154" s="20">
        <f t="shared" si="98"/>
        <v>0.38568046240759796</v>
      </c>
      <c r="BD154" s="72">
        <v>72800</v>
      </c>
      <c r="BE154" s="70">
        <v>70000</v>
      </c>
      <c r="BF154" s="58">
        <v>71750</v>
      </c>
      <c r="BG154" s="38">
        <v>23560.456608283002</v>
      </c>
      <c r="BH154" s="38">
        <f t="shared" si="99"/>
        <v>1201.5832870224331</v>
      </c>
      <c r="BI154" s="38">
        <f t="shared" si="100"/>
        <v>24762.039895305435</v>
      </c>
      <c r="BJ154" s="36">
        <v>26207.496444312528</v>
      </c>
      <c r="BK154" s="36">
        <f t="shared" si="101"/>
        <v>24762.039895305435</v>
      </c>
      <c r="BL154" s="40">
        <f t="shared" si="102"/>
        <v>53103.907267923598</v>
      </c>
      <c r="BM154" s="5">
        <f t="shared" si="103"/>
        <v>20040.726610668062</v>
      </c>
      <c r="BN154" s="20">
        <f t="shared" si="104"/>
        <v>0.37738704441383508</v>
      </c>
    </row>
    <row r="155" spans="1:66" s="4" customFormat="1" ht="15.75" customHeight="1">
      <c r="A155" s="12">
        <v>138</v>
      </c>
      <c r="B155" s="13" t="s">
        <v>181</v>
      </c>
      <c r="C155" s="61">
        <v>72450</v>
      </c>
      <c r="D155" s="70">
        <v>70000</v>
      </c>
      <c r="E155" s="58">
        <v>72100</v>
      </c>
      <c r="F155" s="5">
        <v>22879.443383999998</v>
      </c>
      <c r="G155" s="5">
        <f t="shared" si="78"/>
        <v>2356.5826685520001</v>
      </c>
      <c r="H155" s="5">
        <f t="shared" si="79"/>
        <v>25236.026052551999</v>
      </c>
      <c r="I155" s="2">
        <v>23160.15200464</v>
      </c>
      <c r="J155" s="2">
        <f t="shared" si="80"/>
        <v>1181.1677522366399</v>
      </c>
      <c r="K155" s="2">
        <f t="shared" si="81"/>
        <v>24341.319756876641</v>
      </c>
      <c r="L155" s="5">
        <v>24688.791517402253</v>
      </c>
      <c r="M155" s="5">
        <f t="shared" si="82"/>
        <v>24341.319756876641</v>
      </c>
      <c r="N155" s="48">
        <f t="shared" si="83"/>
        <v>48136.022887805149</v>
      </c>
      <c r="O155" s="5">
        <f t="shared" si="84"/>
        <v>16825.39594020032</v>
      </c>
      <c r="P155" s="20">
        <f t="shared" si="85"/>
        <v>0.34953855617479546</v>
      </c>
      <c r="Q155" s="63">
        <v>72450</v>
      </c>
      <c r="R155" s="70">
        <v>70000</v>
      </c>
      <c r="S155" s="58">
        <v>71400</v>
      </c>
      <c r="T155" s="5">
        <v>22171.138235999999</v>
      </c>
      <c r="U155" s="5">
        <f t="shared" si="86"/>
        <v>2283.627238308</v>
      </c>
      <c r="V155" s="5">
        <f t="shared" si="87"/>
        <v>24454.765474307998</v>
      </c>
      <c r="W155" s="2">
        <v>22443.16251389333</v>
      </c>
      <c r="X155" s="2">
        <f t="shared" si="88"/>
        <v>1144.6012882085597</v>
      </c>
      <c r="Y155" s="2">
        <f t="shared" si="89"/>
        <v>23587.76380210189</v>
      </c>
      <c r="Z155" s="5">
        <v>23924.478569297833</v>
      </c>
      <c r="AA155" s="5">
        <f t="shared" si="90"/>
        <v>23587.76380210189</v>
      </c>
      <c r="AB155" s="48">
        <f t="shared" si="91"/>
        <v>47636.167974284617</v>
      </c>
      <c r="AC155" s="5">
        <f t="shared" si="92"/>
        <v>17004.789666865272</v>
      </c>
      <c r="AD155" s="20">
        <f t="shared" si="93"/>
        <v>0.35697224168083691</v>
      </c>
      <c r="AE155" s="65">
        <v>72450</v>
      </c>
      <c r="AF155" s="70">
        <v>70000</v>
      </c>
      <c r="AG155" s="58">
        <v>71050</v>
      </c>
      <c r="AH155" s="5">
        <v>21484.596654000001</v>
      </c>
      <c r="AI155" s="5">
        <f t="shared" si="106"/>
        <v>2212.9134553620001</v>
      </c>
      <c r="AJ155" s="5">
        <f t="shared" si="107"/>
        <v>23697.510109362</v>
      </c>
      <c r="AK155" s="2">
        <v>21748.144115506664</v>
      </c>
      <c r="AL155" s="2">
        <f t="shared" si="108"/>
        <v>1109.1553498908397</v>
      </c>
      <c r="AM155" s="2">
        <f t="shared" si="109"/>
        <v>22857.299465397504</v>
      </c>
      <c r="AN155" s="5">
        <v>23183.586871562449</v>
      </c>
      <c r="AO155" s="5">
        <f t="shared" si="110"/>
        <v>22857.299465397504</v>
      </c>
      <c r="AP155" s="48">
        <f t="shared" si="111"/>
        <v>47206.399407720332</v>
      </c>
      <c r="AQ155" s="5">
        <f t="shared" si="112"/>
        <v>17217.413685005457</v>
      </c>
      <c r="AR155" s="20">
        <f t="shared" si="113"/>
        <v>0.36472626383340834</v>
      </c>
      <c r="AS155" s="67">
        <v>72800</v>
      </c>
      <c r="AT155" s="70">
        <v>70000</v>
      </c>
      <c r="AU155" s="58">
        <v>71750</v>
      </c>
      <c r="AV155" s="38">
        <v>25809.63689097733</v>
      </c>
      <c r="AW155" s="38">
        <f t="shared" si="94"/>
        <v>1316.2914814398437</v>
      </c>
      <c r="AX155" s="38">
        <f t="shared" si="95"/>
        <v>27125.928372417173</v>
      </c>
      <c r="AY155" s="36">
        <v>28709.374283157398</v>
      </c>
      <c r="AZ155" s="5">
        <f t="shared" si="96"/>
        <v>27125.928372417173</v>
      </c>
      <c r="BA155" s="40">
        <f t="shared" si="97"/>
        <v>54077.060531114912</v>
      </c>
      <c r="BB155" s="5">
        <f t="shared" si="105"/>
        <v>19057.328310070021</v>
      </c>
      <c r="BC155" s="20">
        <f t="shared" si="98"/>
        <v>0.35241058080634385</v>
      </c>
      <c r="BD155" s="72">
        <v>72800</v>
      </c>
      <c r="BE155" s="70">
        <v>70000</v>
      </c>
      <c r="BF155" s="58">
        <v>71750</v>
      </c>
      <c r="BG155" s="38">
        <v>26634.174805335999</v>
      </c>
      <c r="BH155" s="38">
        <f t="shared" si="99"/>
        <v>1358.3429150721358</v>
      </c>
      <c r="BI155" s="38">
        <f t="shared" si="100"/>
        <v>27992.517720408134</v>
      </c>
      <c r="BJ155" s="36">
        <v>29626.549820882701</v>
      </c>
      <c r="BK155" s="36">
        <f t="shared" si="101"/>
        <v>27992.517720408134</v>
      </c>
      <c r="BL155" s="40">
        <f t="shared" si="102"/>
        <v>54433.813508258165</v>
      </c>
      <c r="BM155" s="5">
        <f t="shared" si="103"/>
        <v>18696.819554948052</v>
      </c>
      <c r="BN155" s="20">
        <f t="shared" si="104"/>
        <v>0.34347803965841112</v>
      </c>
    </row>
    <row r="156" spans="1:66" s="4" customFormat="1" ht="15.75" customHeight="1">
      <c r="A156" s="12">
        <v>139</v>
      </c>
      <c r="B156" s="13" t="s">
        <v>182</v>
      </c>
      <c r="C156" s="61">
        <v>72450</v>
      </c>
      <c r="D156" s="70">
        <v>70000</v>
      </c>
      <c r="E156" s="58">
        <v>72100</v>
      </c>
      <c r="F156" s="5">
        <v>25269.478631999995</v>
      </c>
      <c r="G156" s="5">
        <f t="shared" si="78"/>
        <v>2602.7562990959996</v>
      </c>
      <c r="H156" s="5">
        <f t="shared" si="79"/>
        <v>27872.234931095994</v>
      </c>
      <c r="I156" s="2">
        <v>25579.302874719997</v>
      </c>
      <c r="J156" s="2">
        <f t="shared" si="80"/>
        <v>1304.5444466107197</v>
      </c>
      <c r="K156" s="2">
        <f t="shared" si="81"/>
        <v>26883.847321330715</v>
      </c>
      <c r="L156" s="5">
        <v>27267.613602360139</v>
      </c>
      <c r="M156" s="5">
        <f t="shared" si="82"/>
        <v>26883.847321330715</v>
      </c>
      <c r="N156" s="48">
        <f t="shared" si="83"/>
        <v>49428.949309131138</v>
      </c>
      <c r="O156" s="5">
        <f t="shared" si="84"/>
        <v>15941.794498116007</v>
      </c>
      <c r="P156" s="20">
        <f t="shared" si="85"/>
        <v>0.32251938835307264</v>
      </c>
      <c r="Q156" s="63">
        <v>72450</v>
      </c>
      <c r="R156" s="70">
        <v>70000</v>
      </c>
      <c r="S156" s="58">
        <v>71400</v>
      </c>
      <c r="T156" s="5">
        <v>24485.990255999997</v>
      </c>
      <c r="U156" s="5">
        <f t="shared" si="86"/>
        <v>2522.056996368</v>
      </c>
      <c r="V156" s="5">
        <f t="shared" si="87"/>
        <v>27008.047252367996</v>
      </c>
      <c r="W156" s="2">
        <v>24786.383549759998</v>
      </c>
      <c r="X156" s="2">
        <f t="shared" si="88"/>
        <v>1264.1055610377598</v>
      </c>
      <c r="Y156" s="2">
        <f t="shared" si="89"/>
        <v>26050.489110797756</v>
      </c>
      <c r="Z156" s="5">
        <v>26422.359223194806</v>
      </c>
      <c r="AA156" s="5">
        <f t="shared" si="90"/>
        <v>26050.489110797756</v>
      </c>
      <c r="AB156" s="48">
        <f t="shared" si="91"/>
        <v>48888.482597726768</v>
      </c>
      <c r="AC156" s="5">
        <f t="shared" si="92"/>
        <v>16148.900063301715</v>
      </c>
      <c r="AD156" s="20">
        <f t="shared" si="93"/>
        <v>0.3303211555200245</v>
      </c>
      <c r="AE156" s="65">
        <v>72450</v>
      </c>
      <c r="AF156" s="70">
        <v>70000</v>
      </c>
      <c r="AG156" s="58">
        <v>71050</v>
      </c>
      <c r="AH156" s="5">
        <v>23728.222458</v>
      </c>
      <c r="AI156" s="5">
        <f t="shared" si="106"/>
        <v>2444.0069131740001</v>
      </c>
      <c r="AJ156" s="5">
        <f t="shared" si="107"/>
        <v>26172.229371173999</v>
      </c>
      <c r="AK156" s="2">
        <v>24019.311273346666</v>
      </c>
      <c r="AL156" s="2">
        <f t="shared" si="108"/>
        <v>1224.9848749406799</v>
      </c>
      <c r="AM156" s="2">
        <f t="shared" si="109"/>
        <v>25244.296148287347</v>
      </c>
      <c r="AN156" s="5">
        <v>25604.657875321365</v>
      </c>
      <c r="AO156" s="5">
        <f t="shared" si="110"/>
        <v>25244.296148287347</v>
      </c>
      <c r="AP156" s="48">
        <f t="shared" si="111"/>
        <v>48420.197232463783</v>
      </c>
      <c r="AQ156" s="5">
        <f t="shared" si="112"/>
        <v>16387.836816729836</v>
      </c>
      <c r="AR156" s="20">
        <f t="shared" si="113"/>
        <v>0.33845043501273586</v>
      </c>
      <c r="AS156" s="67">
        <v>72800</v>
      </c>
      <c r="AT156" s="70">
        <v>70000</v>
      </c>
      <c r="AU156" s="58">
        <v>71750</v>
      </c>
      <c r="AV156" s="38">
        <v>28504.341082223997</v>
      </c>
      <c r="AW156" s="38">
        <f t="shared" si="94"/>
        <v>1453.7213951934236</v>
      </c>
      <c r="AX156" s="38">
        <f t="shared" si="95"/>
        <v>29958.062477417421</v>
      </c>
      <c r="AY156" s="36">
        <v>31706.831067833766</v>
      </c>
      <c r="AZ156" s="5">
        <f t="shared" si="96"/>
        <v>29958.062477417421</v>
      </c>
      <c r="BA156" s="40">
        <f t="shared" si="97"/>
        <v>55242.978709050243</v>
      </c>
      <c r="BB156" s="5">
        <f t="shared" si="105"/>
        <v>17879.135729121397</v>
      </c>
      <c r="BC156" s="20">
        <f t="shared" si="98"/>
        <v>0.32364539615587978</v>
      </c>
      <c r="BD156" s="72">
        <v>72800</v>
      </c>
      <c r="BE156" s="70">
        <v>70000</v>
      </c>
      <c r="BF156" s="58">
        <v>71750</v>
      </c>
      <c r="BG156" s="38">
        <v>29416.198305927996</v>
      </c>
      <c r="BH156" s="38">
        <f t="shared" si="99"/>
        <v>1500.2261136023276</v>
      </c>
      <c r="BI156" s="38">
        <f t="shared" si="100"/>
        <v>30916.424419530322</v>
      </c>
      <c r="BJ156" s="36">
        <v>32721.136322832168</v>
      </c>
      <c r="BK156" s="36">
        <f t="shared" si="101"/>
        <v>30916.424419530322</v>
      </c>
      <c r="BL156" s="40">
        <f t="shared" si="102"/>
        <v>55637.512148472502</v>
      </c>
      <c r="BM156" s="5">
        <f t="shared" si="103"/>
        <v>17480.448771442556</v>
      </c>
      <c r="BN156" s="20">
        <f t="shared" si="104"/>
        <v>0.31418458691673318</v>
      </c>
    </row>
    <row r="157" spans="1:66" s="4" customFormat="1" ht="15.75" customHeight="1">
      <c r="A157" s="12">
        <v>140</v>
      </c>
      <c r="B157" s="13" t="s">
        <v>183</v>
      </c>
      <c r="C157" s="61">
        <v>465750</v>
      </c>
      <c r="D157" s="70">
        <v>450000</v>
      </c>
      <c r="E157" s="58">
        <v>463500</v>
      </c>
      <c r="F157" s="5">
        <v>50286.697748999999</v>
      </c>
      <c r="G157" s="5">
        <f t="shared" si="78"/>
        <v>5179.5298681470003</v>
      </c>
      <c r="H157" s="5">
        <f t="shared" si="79"/>
        <v>55466.227617147</v>
      </c>
      <c r="I157" s="2">
        <v>50903.346875873329</v>
      </c>
      <c r="J157" s="2">
        <f t="shared" si="80"/>
        <v>2596.0706906695395</v>
      </c>
      <c r="K157" s="2">
        <f t="shared" si="81"/>
        <v>53499.41756654287</v>
      </c>
      <c r="L157" s="5">
        <v>54263.120479721598</v>
      </c>
      <c r="M157" s="5">
        <f t="shared" si="82"/>
        <v>53499.41756654287</v>
      </c>
      <c r="N157" s="48">
        <f t="shared" si="83"/>
        <v>257079.79427723525</v>
      </c>
      <c r="O157" s="5">
        <f t="shared" si="84"/>
        <v>143953.06488864243</v>
      </c>
      <c r="P157" s="20">
        <f t="shared" si="85"/>
        <v>0.5599548003893422</v>
      </c>
      <c r="Q157" s="63">
        <v>465750</v>
      </c>
      <c r="R157" s="70">
        <v>450000</v>
      </c>
      <c r="S157" s="58">
        <v>459000</v>
      </c>
      <c r="T157" s="5">
        <v>48729.613527000001</v>
      </c>
      <c r="U157" s="5">
        <f t="shared" si="86"/>
        <v>5019.1501932810006</v>
      </c>
      <c r="V157" s="5">
        <f t="shared" si="87"/>
        <v>53748.763720281</v>
      </c>
      <c r="W157" s="2">
        <v>49327.198116419997</v>
      </c>
      <c r="X157" s="2">
        <f t="shared" si="88"/>
        <v>2515.6871039374196</v>
      </c>
      <c r="Y157" s="2">
        <f t="shared" si="89"/>
        <v>51842.885220357413</v>
      </c>
      <c r="Z157" s="5">
        <v>52582.941173698069</v>
      </c>
      <c r="AA157" s="5">
        <f t="shared" si="90"/>
        <v>51842.885220357413</v>
      </c>
      <c r="AB157" s="48">
        <f t="shared" si="91"/>
        <v>255487.43168572275</v>
      </c>
      <c r="AC157" s="5">
        <f t="shared" si="92"/>
        <v>143998.43975731879</v>
      </c>
      <c r="AD157" s="20">
        <f t="shared" si="93"/>
        <v>0.56362240133382568</v>
      </c>
      <c r="AE157" s="65">
        <v>465750</v>
      </c>
      <c r="AF157" s="70">
        <v>450000</v>
      </c>
      <c r="AG157" s="58">
        <v>456750</v>
      </c>
      <c r="AH157" s="5">
        <v>47221.002701999998</v>
      </c>
      <c r="AI157" s="5">
        <f t="shared" si="106"/>
        <v>4863.7632783059998</v>
      </c>
      <c r="AJ157" s="5">
        <f t="shared" si="107"/>
        <v>52084.765980305994</v>
      </c>
      <c r="AK157" s="2">
        <v>47800.163153586662</v>
      </c>
      <c r="AL157" s="2">
        <f t="shared" si="108"/>
        <v>2437.8083208329194</v>
      </c>
      <c r="AM157" s="2">
        <f t="shared" si="109"/>
        <v>50237.971474419581</v>
      </c>
      <c r="AN157" s="5">
        <v>50955.117322212849</v>
      </c>
      <c r="AO157" s="5">
        <f t="shared" si="110"/>
        <v>50237.971474419581</v>
      </c>
      <c r="AP157" s="48">
        <f t="shared" si="111"/>
        <v>254296.30912948973</v>
      </c>
      <c r="AQ157" s="5">
        <f t="shared" si="112"/>
        <v>144291.03431355435</v>
      </c>
      <c r="AR157" s="20">
        <f t="shared" si="113"/>
        <v>0.56741301046599224</v>
      </c>
      <c r="AS157" s="67">
        <v>468000</v>
      </c>
      <c r="AT157" s="70">
        <v>450000</v>
      </c>
      <c r="AU157" s="58">
        <v>461250</v>
      </c>
      <c r="AV157" s="38">
        <v>56726.277833882996</v>
      </c>
      <c r="AW157" s="38">
        <f t="shared" si="94"/>
        <v>2893.0401695280325</v>
      </c>
      <c r="AX157" s="38">
        <f t="shared" si="95"/>
        <v>59619.318003411026</v>
      </c>
      <c r="AY157" s="36">
        <v>63099.52940843768</v>
      </c>
      <c r="AZ157" s="5">
        <f t="shared" si="96"/>
        <v>59619.318003411026</v>
      </c>
      <c r="BA157" s="40">
        <f t="shared" si="97"/>
        <v>300393.76948236971</v>
      </c>
      <c r="BB157" s="5">
        <f t="shared" si="105"/>
        <v>170253.24737724307</v>
      </c>
      <c r="BC157" s="20">
        <f t="shared" si="98"/>
        <v>0.56676690621985526</v>
      </c>
      <c r="BD157" s="72">
        <v>468000</v>
      </c>
      <c r="BE157" s="70">
        <v>450000</v>
      </c>
      <c r="BF157" s="58">
        <v>461250</v>
      </c>
      <c r="BG157" s="38">
        <v>58538.848907254331</v>
      </c>
      <c r="BH157" s="38">
        <f t="shared" si="99"/>
        <v>2985.4812942699705</v>
      </c>
      <c r="BI157" s="38">
        <f t="shared" si="100"/>
        <v>61524.330201524303</v>
      </c>
      <c r="BJ157" s="36">
        <v>65115.744575665922</v>
      </c>
      <c r="BK157" s="36">
        <f t="shared" si="101"/>
        <v>61524.330201524303</v>
      </c>
      <c r="BL157" s="40">
        <f t="shared" si="102"/>
        <v>301178.01495543803</v>
      </c>
      <c r="BM157" s="5">
        <f t="shared" si="103"/>
        <v>169460.74562583555</v>
      </c>
      <c r="BN157" s="20">
        <f t="shared" si="104"/>
        <v>0.56265974676441366</v>
      </c>
    </row>
    <row r="158" spans="1:66" s="4" customFormat="1" ht="15.75" customHeight="1">
      <c r="A158" s="12">
        <v>141</v>
      </c>
      <c r="B158" s="13" t="s">
        <v>184</v>
      </c>
      <c r="C158" s="61">
        <v>621000</v>
      </c>
      <c r="D158" s="70">
        <v>600000</v>
      </c>
      <c r="E158" s="58">
        <v>618000</v>
      </c>
      <c r="F158" s="5">
        <v>434484.86386499996</v>
      </c>
      <c r="G158" s="5">
        <f t="shared" si="78"/>
        <v>44751.940978095001</v>
      </c>
      <c r="H158" s="5">
        <f t="shared" si="79"/>
        <v>479236.80484309496</v>
      </c>
      <c r="I158" s="2">
        <v>439813.12757456664</v>
      </c>
      <c r="J158" s="2">
        <f t="shared" si="80"/>
        <v>22430.469506302896</v>
      </c>
      <c r="K158" s="2">
        <f t="shared" si="81"/>
        <v>462243.59708086954</v>
      </c>
      <c r="L158" s="5">
        <v>468842.11343387078</v>
      </c>
      <c r="M158" s="5">
        <f t="shared" si="82"/>
        <v>462243.59708086954</v>
      </c>
      <c r="N158" s="48">
        <f t="shared" si="83"/>
        <v>541553.75255963916</v>
      </c>
      <c r="O158" s="5">
        <f t="shared" si="84"/>
        <v>56080.748755997418</v>
      </c>
      <c r="P158" s="20">
        <f t="shared" si="85"/>
        <v>0.10355527681404343</v>
      </c>
      <c r="Q158" s="63">
        <v>621000</v>
      </c>
      <c r="R158" s="70">
        <v>600000</v>
      </c>
      <c r="S158" s="58">
        <v>612000</v>
      </c>
      <c r="T158" s="5">
        <v>421033.99082399998</v>
      </c>
      <c r="U158" s="5">
        <f t="shared" si="86"/>
        <v>43366.501054872002</v>
      </c>
      <c r="V158" s="5">
        <f t="shared" si="87"/>
        <v>464400.49187887198</v>
      </c>
      <c r="W158" s="2">
        <v>426197.43684037338</v>
      </c>
      <c r="X158" s="2">
        <f t="shared" si="88"/>
        <v>21736.069278859042</v>
      </c>
      <c r="Y158" s="2">
        <f t="shared" si="89"/>
        <v>447933.50611923245</v>
      </c>
      <c r="Z158" s="5">
        <v>454327.74626414856</v>
      </c>
      <c r="AA158" s="5">
        <f t="shared" si="90"/>
        <v>447933.50611923245</v>
      </c>
      <c r="AB158" s="48">
        <f t="shared" si="91"/>
        <v>533276.95737704216</v>
      </c>
      <c r="AC158" s="5">
        <f t="shared" si="92"/>
        <v>60346.933114260828</v>
      </c>
      <c r="AD158" s="20">
        <f t="shared" si="93"/>
        <v>0.11316246141794911</v>
      </c>
      <c r="AE158" s="65">
        <v>621000</v>
      </c>
      <c r="AF158" s="70">
        <v>600000</v>
      </c>
      <c r="AG158" s="58">
        <v>609000</v>
      </c>
      <c r="AH158" s="5">
        <v>407998.60404300003</v>
      </c>
      <c r="AI158" s="5">
        <f t="shared" si="106"/>
        <v>42023.856216429005</v>
      </c>
      <c r="AJ158" s="5">
        <f t="shared" si="107"/>
        <v>450022.46025942906</v>
      </c>
      <c r="AK158" s="2">
        <v>413002.11483911338</v>
      </c>
      <c r="AL158" s="2">
        <f t="shared" si="108"/>
        <v>21063.107856794781</v>
      </c>
      <c r="AM158" s="2">
        <f t="shared" si="109"/>
        <v>434065.22269590816</v>
      </c>
      <c r="AN158" s="5">
        <v>440261.4934248394</v>
      </c>
      <c r="AO158" s="5">
        <f t="shared" si="110"/>
        <v>434065.22269590816</v>
      </c>
      <c r="AP158" s="48">
        <f t="shared" si="111"/>
        <v>525724.86273002939</v>
      </c>
      <c r="AQ158" s="5">
        <f t="shared" si="112"/>
        <v>64813.15302924507</v>
      </c>
      <c r="AR158" s="20">
        <f t="shared" si="113"/>
        <v>0.12328340853555554</v>
      </c>
      <c r="AS158" s="67">
        <v>624000</v>
      </c>
      <c r="AT158" s="70">
        <v>600000</v>
      </c>
      <c r="AU158" s="58">
        <v>615000</v>
      </c>
      <c r="AV158" s="38">
        <v>490127.05236642936</v>
      </c>
      <c r="AW158" s="38">
        <f t="shared" si="94"/>
        <v>24996.479670687895</v>
      </c>
      <c r="AX158" s="38">
        <f t="shared" si="95"/>
        <v>515123.53203711723</v>
      </c>
      <c r="AY158" s="36">
        <v>545193.29551697825</v>
      </c>
      <c r="AZ158" s="5">
        <f t="shared" si="96"/>
        <v>515123.53203711723</v>
      </c>
      <c r="BA158" s="40">
        <f t="shared" si="97"/>
        <v>579863.36551081913</v>
      </c>
      <c r="BB158" s="5">
        <f t="shared" si="105"/>
        <v>45777.975262142456</v>
      </c>
      <c r="BC158" s="42">
        <f t="shared" si="98"/>
        <v>7.8946141427326172E-2</v>
      </c>
      <c r="BD158" s="72">
        <v>624000</v>
      </c>
      <c r="BE158" s="70">
        <v>600000</v>
      </c>
      <c r="BF158" s="58">
        <v>615000</v>
      </c>
      <c r="BG158" s="38">
        <v>505785.09671075165</v>
      </c>
      <c r="BH158" s="38">
        <f t="shared" si="99"/>
        <v>25795.039932248332</v>
      </c>
      <c r="BI158" s="38">
        <f t="shared" si="100"/>
        <v>531580.13664299995</v>
      </c>
      <c r="BJ158" s="36">
        <v>562610.53612064489</v>
      </c>
      <c r="BK158" s="36">
        <f t="shared" si="101"/>
        <v>531580.13664299995</v>
      </c>
      <c r="BL158" s="40">
        <f t="shared" si="102"/>
        <v>586638.13455272897</v>
      </c>
      <c r="BM158" s="5">
        <f t="shared" si="103"/>
        <v>38931.883680524144</v>
      </c>
      <c r="BN158" s="20">
        <f t="shared" si="104"/>
        <v>6.636439294933838E-2</v>
      </c>
    </row>
    <row r="159" spans="1:66" s="4" customFormat="1" ht="15.75" customHeight="1">
      <c r="A159" s="12">
        <v>142</v>
      </c>
      <c r="B159" s="13" t="s">
        <v>185</v>
      </c>
      <c r="C159" s="61" t="s">
        <v>44</v>
      </c>
      <c r="D159" s="70" t="s">
        <v>44</v>
      </c>
      <c r="E159" s="58" t="s">
        <v>44</v>
      </c>
      <c r="F159" s="5" t="s">
        <v>44</v>
      </c>
      <c r="G159" s="5" t="s">
        <v>44</v>
      </c>
      <c r="H159" s="5" t="s">
        <v>44</v>
      </c>
      <c r="I159" s="5" t="s">
        <v>44</v>
      </c>
      <c r="J159" s="5" t="s">
        <v>44</v>
      </c>
      <c r="K159" s="5" t="s">
        <v>44</v>
      </c>
      <c r="L159" s="5" t="s">
        <v>44</v>
      </c>
      <c r="M159" s="5" t="s">
        <v>44</v>
      </c>
      <c r="N159" s="5" t="s">
        <v>44</v>
      </c>
      <c r="O159" s="5" t="s">
        <v>44</v>
      </c>
      <c r="P159" s="5" t="s">
        <v>44</v>
      </c>
      <c r="Q159" s="63" t="s">
        <v>44</v>
      </c>
      <c r="R159" s="70" t="s">
        <v>44</v>
      </c>
      <c r="S159" s="58" t="s">
        <v>44</v>
      </c>
      <c r="T159" s="5" t="s">
        <v>44</v>
      </c>
      <c r="U159" s="5" t="s">
        <v>44</v>
      </c>
      <c r="V159" s="5" t="s">
        <v>44</v>
      </c>
      <c r="W159" s="5" t="s">
        <v>44</v>
      </c>
      <c r="X159" s="5" t="s">
        <v>44</v>
      </c>
      <c r="Y159" s="5" t="s">
        <v>44</v>
      </c>
      <c r="Z159" s="5" t="s">
        <v>44</v>
      </c>
      <c r="AA159" s="5" t="s">
        <v>44</v>
      </c>
      <c r="AB159" s="5" t="s">
        <v>44</v>
      </c>
      <c r="AC159" s="5" t="s">
        <v>44</v>
      </c>
      <c r="AD159" s="5" t="s">
        <v>44</v>
      </c>
      <c r="AE159" s="65" t="s">
        <v>44</v>
      </c>
      <c r="AF159" s="70" t="s">
        <v>44</v>
      </c>
      <c r="AG159" s="58" t="s">
        <v>44</v>
      </c>
      <c r="AH159" s="5" t="s">
        <v>44</v>
      </c>
      <c r="AI159" s="5" t="s">
        <v>44</v>
      </c>
      <c r="AJ159" s="5" t="s">
        <v>44</v>
      </c>
      <c r="AK159" s="5" t="s">
        <v>44</v>
      </c>
      <c r="AL159" s="5" t="s">
        <v>44</v>
      </c>
      <c r="AM159" s="5" t="s">
        <v>44</v>
      </c>
      <c r="AN159" s="5" t="s">
        <v>44</v>
      </c>
      <c r="AO159" s="5" t="s">
        <v>44</v>
      </c>
      <c r="AP159" s="5" t="s">
        <v>44</v>
      </c>
      <c r="AQ159" s="5" t="s">
        <v>44</v>
      </c>
      <c r="AR159" s="5" t="s">
        <v>44</v>
      </c>
      <c r="AS159" s="68" t="s">
        <v>44</v>
      </c>
      <c r="AT159" s="74" t="s">
        <v>44</v>
      </c>
      <c r="AU159" s="68" t="s">
        <v>44</v>
      </c>
      <c r="AV159" s="41" t="s">
        <v>44</v>
      </c>
      <c r="AW159" s="41" t="s">
        <v>44</v>
      </c>
      <c r="AX159" s="41" t="s">
        <v>44</v>
      </c>
      <c r="AY159" s="41" t="s">
        <v>44</v>
      </c>
      <c r="AZ159" s="41" t="s">
        <v>44</v>
      </c>
      <c r="BA159" s="41" t="s">
        <v>44</v>
      </c>
      <c r="BB159" s="41" t="s">
        <v>44</v>
      </c>
      <c r="BC159" s="41" t="s">
        <v>44</v>
      </c>
      <c r="BD159" s="68" t="s">
        <v>44</v>
      </c>
      <c r="BE159" s="74" t="s">
        <v>44</v>
      </c>
      <c r="BF159" s="68" t="s">
        <v>44</v>
      </c>
      <c r="BG159" s="41" t="s">
        <v>44</v>
      </c>
      <c r="BH159" s="41" t="s">
        <v>44</v>
      </c>
      <c r="BI159" s="41" t="s">
        <v>44</v>
      </c>
      <c r="BJ159" s="41" t="s">
        <v>44</v>
      </c>
      <c r="BK159" s="41" t="s">
        <v>44</v>
      </c>
      <c r="BL159" s="41" t="s">
        <v>44</v>
      </c>
      <c r="BM159" s="41" t="s">
        <v>44</v>
      </c>
      <c r="BN159" s="41" t="s">
        <v>44</v>
      </c>
    </row>
    <row r="160" spans="1:66" s="4" customFormat="1" ht="15.75" customHeight="1">
      <c r="A160" s="12">
        <v>143</v>
      </c>
      <c r="B160" s="13" t="s">
        <v>186</v>
      </c>
      <c r="C160" s="61" t="s">
        <v>44</v>
      </c>
      <c r="D160" s="70" t="s">
        <v>44</v>
      </c>
      <c r="E160" s="58" t="s">
        <v>44</v>
      </c>
      <c r="F160" s="5" t="s">
        <v>44</v>
      </c>
      <c r="G160" s="5" t="s">
        <v>44</v>
      </c>
      <c r="H160" s="5" t="s">
        <v>44</v>
      </c>
      <c r="I160" s="5" t="s">
        <v>44</v>
      </c>
      <c r="J160" s="5" t="s">
        <v>44</v>
      </c>
      <c r="K160" s="5" t="s">
        <v>44</v>
      </c>
      <c r="L160" s="5" t="s">
        <v>44</v>
      </c>
      <c r="M160" s="5" t="s">
        <v>44</v>
      </c>
      <c r="N160" s="5" t="s">
        <v>44</v>
      </c>
      <c r="O160" s="5" t="s">
        <v>44</v>
      </c>
      <c r="P160" s="5" t="s">
        <v>44</v>
      </c>
      <c r="Q160" s="63" t="s">
        <v>44</v>
      </c>
      <c r="R160" s="70" t="s">
        <v>44</v>
      </c>
      <c r="S160" s="58" t="s">
        <v>44</v>
      </c>
      <c r="T160" s="5" t="s">
        <v>44</v>
      </c>
      <c r="U160" s="5" t="s">
        <v>44</v>
      </c>
      <c r="V160" s="5" t="s">
        <v>44</v>
      </c>
      <c r="W160" s="5" t="s">
        <v>44</v>
      </c>
      <c r="X160" s="5" t="s">
        <v>44</v>
      </c>
      <c r="Y160" s="5" t="s">
        <v>44</v>
      </c>
      <c r="Z160" s="5" t="s">
        <v>44</v>
      </c>
      <c r="AA160" s="5" t="s">
        <v>44</v>
      </c>
      <c r="AB160" s="5" t="s">
        <v>44</v>
      </c>
      <c r="AC160" s="5" t="s">
        <v>44</v>
      </c>
      <c r="AD160" s="5" t="s">
        <v>44</v>
      </c>
      <c r="AE160" s="65" t="s">
        <v>44</v>
      </c>
      <c r="AF160" s="70" t="s">
        <v>44</v>
      </c>
      <c r="AG160" s="58" t="s">
        <v>44</v>
      </c>
      <c r="AH160" s="5" t="s">
        <v>44</v>
      </c>
      <c r="AI160" s="5" t="s">
        <v>44</v>
      </c>
      <c r="AJ160" s="5" t="s">
        <v>44</v>
      </c>
      <c r="AK160" s="5" t="s">
        <v>44</v>
      </c>
      <c r="AL160" s="5" t="s">
        <v>44</v>
      </c>
      <c r="AM160" s="5" t="s">
        <v>44</v>
      </c>
      <c r="AN160" s="5" t="s">
        <v>44</v>
      </c>
      <c r="AO160" s="5" t="s">
        <v>44</v>
      </c>
      <c r="AP160" s="5" t="s">
        <v>44</v>
      </c>
      <c r="AQ160" s="5" t="s">
        <v>44</v>
      </c>
      <c r="AR160" s="5" t="s">
        <v>44</v>
      </c>
      <c r="AS160" s="68" t="s">
        <v>44</v>
      </c>
      <c r="AT160" s="74" t="s">
        <v>44</v>
      </c>
      <c r="AU160" s="68" t="s">
        <v>44</v>
      </c>
      <c r="AV160" s="41" t="s">
        <v>44</v>
      </c>
      <c r="AW160" s="41" t="s">
        <v>44</v>
      </c>
      <c r="AX160" s="41" t="s">
        <v>44</v>
      </c>
      <c r="AY160" s="41" t="s">
        <v>44</v>
      </c>
      <c r="AZ160" s="41" t="s">
        <v>44</v>
      </c>
      <c r="BA160" s="41" t="s">
        <v>44</v>
      </c>
      <c r="BB160" s="41" t="s">
        <v>44</v>
      </c>
      <c r="BC160" s="41" t="s">
        <v>44</v>
      </c>
      <c r="BD160" s="68" t="s">
        <v>44</v>
      </c>
      <c r="BE160" s="74" t="s">
        <v>44</v>
      </c>
      <c r="BF160" s="68" t="s">
        <v>44</v>
      </c>
      <c r="BG160" s="41" t="s">
        <v>44</v>
      </c>
      <c r="BH160" s="41" t="s">
        <v>44</v>
      </c>
      <c r="BI160" s="41" t="s">
        <v>44</v>
      </c>
      <c r="BJ160" s="41" t="s">
        <v>44</v>
      </c>
      <c r="BK160" s="41" t="s">
        <v>44</v>
      </c>
      <c r="BL160" s="41" t="s">
        <v>44</v>
      </c>
      <c r="BM160" s="41" t="s">
        <v>44</v>
      </c>
      <c r="BN160" s="41" t="s">
        <v>44</v>
      </c>
    </row>
    <row r="161" spans="1:66" s="4" customFormat="1" ht="15.75" customHeight="1">
      <c r="A161" s="12">
        <v>144</v>
      </c>
      <c r="B161" s="13" t="s">
        <v>187</v>
      </c>
      <c r="C161" s="61" t="s">
        <v>44</v>
      </c>
      <c r="D161" s="70" t="s">
        <v>44</v>
      </c>
      <c r="E161" s="58" t="s">
        <v>44</v>
      </c>
      <c r="F161" s="5" t="s">
        <v>44</v>
      </c>
      <c r="G161" s="5" t="s">
        <v>44</v>
      </c>
      <c r="H161" s="5" t="s">
        <v>44</v>
      </c>
      <c r="I161" s="5" t="s">
        <v>44</v>
      </c>
      <c r="J161" s="5" t="s">
        <v>44</v>
      </c>
      <c r="K161" s="5" t="s">
        <v>44</v>
      </c>
      <c r="L161" s="5" t="s">
        <v>44</v>
      </c>
      <c r="M161" s="5" t="s">
        <v>44</v>
      </c>
      <c r="N161" s="5" t="s">
        <v>44</v>
      </c>
      <c r="O161" s="5" t="s">
        <v>44</v>
      </c>
      <c r="P161" s="5" t="s">
        <v>44</v>
      </c>
      <c r="Q161" s="63" t="s">
        <v>44</v>
      </c>
      <c r="R161" s="70" t="s">
        <v>44</v>
      </c>
      <c r="S161" s="58" t="s">
        <v>44</v>
      </c>
      <c r="T161" s="5" t="s">
        <v>44</v>
      </c>
      <c r="U161" s="5" t="s">
        <v>44</v>
      </c>
      <c r="V161" s="5" t="s">
        <v>44</v>
      </c>
      <c r="W161" s="5" t="s">
        <v>44</v>
      </c>
      <c r="X161" s="5" t="s">
        <v>44</v>
      </c>
      <c r="Y161" s="5" t="s">
        <v>44</v>
      </c>
      <c r="Z161" s="5" t="s">
        <v>44</v>
      </c>
      <c r="AA161" s="5" t="s">
        <v>44</v>
      </c>
      <c r="AB161" s="5" t="s">
        <v>44</v>
      </c>
      <c r="AC161" s="5" t="s">
        <v>44</v>
      </c>
      <c r="AD161" s="5" t="s">
        <v>44</v>
      </c>
      <c r="AE161" s="65" t="s">
        <v>44</v>
      </c>
      <c r="AF161" s="70" t="s">
        <v>44</v>
      </c>
      <c r="AG161" s="58" t="s">
        <v>44</v>
      </c>
      <c r="AH161" s="5" t="s">
        <v>44</v>
      </c>
      <c r="AI161" s="5" t="s">
        <v>44</v>
      </c>
      <c r="AJ161" s="5" t="s">
        <v>44</v>
      </c>
      <c r="AK161" s="5" t="s">
        <v>44</v>
      </c>
      <c r="AL161" s="5" t="s">
        <v>44</v>
      </c>
      <c r="AM161" s="5" t="s">
        <v>44</v>
      </c>
      <c r="AN161" s="5" t="s">
        <v>44</v>
      </c>
      <c r="AO161" s="5" t="s">
        <v>44</v>
      </c>
      <c r="AP161" s="5" t="s">
        <v>44</v>
      </c>
      <c r="AQ161" s="5" t="s">
        <v>44</v>
      </c>
      <c r="AR161" s="5" t="s">
        <v>44</v>
      </c>
      <c r="AS161" s="68" t="s">
        <v>44</v>
      </c>
      <c r="AT161" s="74" t="s">
        <v>44</v>
      </c>
      <c r="AU161" s="68" t="s">
        <v>44</v>
      </c>
      <c r="AV161" s="41" t="s">
        <v>44</v>
      </c>
      <c r="AW161" s="41" t="s">
        <v>44</v>
      </c>
      <c r="AX161" s="41" t="s">
        <v>44</v>
      </c>
      <c r="AY161" s="41" t="s">
        <v>44</v>
      </c>
      <c r="AZ161" s="41" t="s">
        <v>44</v>
      </c>
      <c r="BA161" s="41" t="s">
        <v>44</v>
      </c>
      <c r="BB161" s="41" t="s">
        <v>44</v>
      </c>
      <c r="BC161" s="41" t="s">
        <v>44</v>
      </c>
      <c r="BD161" s="68" t="s">
        <v>44</v>
      </c>
      <c r="BE161" s="74" t="s">
        <v>44</v>
      </c>
      <c r="BF161" s="68" t="s">
        <v>44</v>
      </c>
      <c r="BG161" s="41" t="s">
        <v>44</v>
      </c>
      <c r="BH161" s="41" t="s">
        <v>44</v>
      </c>
      <c r="BI161" s="41" t="s">
        <v>44</v>
      </c>
      <c r="BJ161" s="41" t="s">
        <v>44</v>
      </c>
      <c r="BK161" s="41" t="s">
        <v>44</v>
      </c>
      <c r="BL161" s="41" t="s">
        <v>44</v>
      </c>
      <c r="BM161" s="41" t="s">
        <v>44</v>
      </c>
      <c r="BN161" s="41" t="s">
        <v>44</v>
      </c>
    </row>
    <row r="162" spans="1:66" s="4" customFormat="1" ht="15.75" customHeight="1">
      <c r="A162" s="12">
        <v>145</v>
      </c>
      <c r="B162" s="13" t="s">
        <v>188</v>
      </c>
      <c r="C162" s="61" t="s">
        <v>44</v>
      </c>
      <c r="D162" s="70" t="s">
        <v>44</v>
      </c>
      <c r="E162" s="58" t="s">
        <v>44</v>
      </c>
      <c r="F162" s="5" t="s">
        <v>44</v>
      </c>
      <c r="G162" s="5" t="s">
        <v>44</v>
      </c>
      <c r="H162" s="5" t="s">
        <v>44</v>
      </c>
      <c r="I162" s="5" t="s">
        <v>44</v>
      </c>
      <c r="J162" s="5" t="s">
        <v>44</v>
      </c>
      <c r="K162" s="5" t="s">
        <v>44</v>
      </c>
      <c r="L162" s="5" t="s">
        <v>44</v>
      </c>
      <c r="M162" s="5" t="s">
        <v>44</v>
      </c>
      <c r="N162" s="5" t="s">
        <v>44</v>
      </c>
      <c r="O162" s="5" t="s">
        <v>44</v>
      </c>
      <c r="P162" s="5" t="s">
        <v>44</v>
      </c>
      <c r="Q162" s="63" t="s">
        <v>44</v>
      </c>
      <c r="R162" s="70" t="s">
        <v>44</v>
      </c>
      <c r="S162" s="58" t="s">
        <v>44</v>
      </c>
      <c r="T162" s="5" t="s">
        <v>44</v>
      </c>
      <c r="U162" s="5" t="s">
        <v>44</v>
      </c>
      <c r="V162" s="5" t="s">
        <v>44</v>
      </c>
      <c r="W162" s="5" t="s">
        <v>44</v>
      </c>
      <c r="X162" s="5" t="s">
        <v>44</v>
      </c>
      <c r="Y162" s="5" t="s">
        <v>44</v>
      </c>
      <c r="Z162" s="5" t="s">
        <v>44</v>
      </c>
      <c r="AA162" s="5" t="s">
        <v>44</v>
      </c>
      <c r="AB162" s="5" t="s">
        <v>44</v>
      </c>
      <c r="AC162" s="5" t="s">
        <v>44</v>
      </c>
      <c r="AD162" s="5" t="s">
        <v>44</v>
      </c>
      <c r="AE162" s="65" t="s">
        <v>44</v>
      </c>
      <c r="AF162" s="70" t="s">
        <v>44</v>
      </c>
      <c r="AG162" s="58" t="s">
        <v>44</v>
      </c>
      <c r="AH162" s="5" t="s">
        <v>44</v>
      </c>
      <c r="AI162" s="5" t="s">
        <v>44</v>
      </c>
      <c r="AJ162" s="5" t="s">
        <v>44</v>
      </c>
      <c r="AK162" s="5" t="s">
        <v>44</v>
      </c>
      <c r="AL162" s="5" t="s">
        <v>44</v>
      </c>
      <c r="AM162" s="5" t="s">
        <v>44</v>
      </c>
      <c r="AN162" s="5" t="s">
        <v>44</v>
      </c>
      <c r="AO162" s="5" t="s">
        <v>44</v>
      </c>
      <c r="AP162" s="5" t="s">
        <v>44</v>
      </c>
      <c r="AQ162" s="5" t="s">
        <v>44</v>
      </c>
      <c r="AR162" s="5" t="s">
        <v>44</v>
      </c>
      <c r="AS162" s="68" t="s">
        <v>44</v>
      </c>
      <c r="AT162" s="74" t="s">
        <v>44</v>
      </c>
      <c r="AU162" s="68" t="s">
        <v>44</v>
      </c>
      <c r="AV162" s="41" t="s">
        <v>44</v>
      </c>
      <c r="AW162" s="41" t="s">
        <v>44</v>
      </c>
      <c r="AX162" s="41" t="s">
        <v>44</v>
      </c>
      <c r="AY162" s="41" t="s">
        <v>44</v>
      </c>
      <c r="AZ162" s="41" t="s">
        <v>44</v>
      </c>
      <c r="BA162" s="41" t="s">
        <v>44</v>
      </c>
      <c r="BB162" s="41" t="s">
        <v>44</v>
      </c>
      <c r="BC162" s="41" t="s">
        <v>44</v>
      </c>
      <c r="BD162" s="68" t="s">
        <v>44</v>
      </c>
      <c r="BE162" s="74" t="s">
        <v>44</v>
      </c>
      <c r="BF162" s="68" t="s">
        <v>44</v>
      </c>
      <c r="BG162" s="41" t="s">
        <v>44</v>
      </c>
      <c r="BH162" s="41" t="s">
        <v>44</v>
      </c>
      <c r="BI162" s="41" t="s">
        <v>44</v>
      </c>
      <c r="BJ162" s="41" t="s">
        <v>44</v>
      </c>
      <c r="BK162" s="41" t="s">
        <v>44</v>
      </c>
      <c r="BL162" s="41" t="s">
        <v>44</v>
      </c>
      <c r="BM162" s="41" t="s">
        <v>44</v>
      </c>
      <c r="BN162" s="41" t="s">
        <v>44</v>
      </c>
    </row>
    <row r="163" spans="1:66" s="4" customFormat="1" ht="15.75" customHeight="1">
      <c r="A163" s="12">
        <v>146</v>
      </c>
      <c r="B163" s="13" t="s">
        <v>189</v>
      </c>
      <c r="C163" s="61" t="s">
        <v>44</v>
      </c>
      <c r="D163" s="70" t="s">
        <v>44</v>
      </c>
      <c r="E163" s="58" t="s">
        <v>44</v>
      </c>
      <c r="F163" s="5" t="s">
        <v>44</v>
      </c>
      <c r="G163" s="5" t="s">
        <v>44</v>
      </c>
      <c r="H163" s="5" t="s">
        <v>44</v>
      </c>
      <c r="I163" s="5" t="s">
        <v>44</v>
      </c>
      <c r="J163" s="5" t="s">
        <v>44</v>
      </c>
      <c r="K163" s="5" t="s">
        <v>44</v>
      </c>
      <c r="L163" s="5" t="s">
        <v>44</v>
      </c>
      <c r="M163" s="5" t="s">
        <v>44</v>
      </c>
      <c r="N163" s="5" t="s">
        <v>44</v>
      </c>
      <c r="O163" s="5" t="s">
        <v>44</v>
      </c>
      <c r="P163" s="5" t="s">
        <v>44</v>
      </c>
      <c r="Q163" s="63" t="s">
        <v>44</v>
      </c>
      <c r="R163" s="70" t="s">
        <v>44</v>
      </c>
      <c r="S163" s="58" t="s">
        <v>44</v>
      </c>
      <c r="T163" s="5" t="s">
        <v>44</v>
      </c>
      <c r="U163" s="5" t="s">
        <v>44</v>
      </c>
      <c r="V163" s="5" t="s">
        <v>44</v>
      </c>
      <c r="W163" s="5" t="s">
        <v>44</v>
      </c>
      <c r="X163" s="5" t="s">
        <v>44</v>
      </c>
      <c r="Y163" s="5" t="s">
        <v>44</v>
      </c>
      <c r="Z163" s="5" t="s">
        <v>44</v>
      </c>
      <c r="AA163" s="5" t="s">
        <v>44</v>
      </c>
      <c r="AB163" s="5" t="s">
        <v>44</v>
      </c>
      <c r="AC163" s="5" t="s">
        <v>44</v>
      </c>
      <c r="AD163" s="5" t="s">
        <v>44</v>
      </c>
      <c r="AE163" s="65" t="s">
        <v>44</v>
      </c>
      <c r="AF163" s="70" t="s">
        <v>44</v>
      </c>
      <c r="AG163" s="58" t="s">
        <v>44</v>
      </c>
      <c r="AH163" s="5" t="s">
        <v>44</v>
      </c>
      <c r="AI163" s="5" t="s">
        <v>44</v>
      </c>
      <c r="AJ163" s="5" t="s">
        <v>44</v>
      </c>
      <c r="AK163" s="5" t="s">
        <v>44</v>
      </c>
      <c r="AL163" s="5" t="s">
        <v>44</v>
      </c>
      <c r="AM163" s="5" t="s">
        <v>44</v>
      </c>
      <c r="AN163" s="5" t="s">
        <v>44</v>
      </c>
      <c r="AO163" s="5" t="s">
        <v>44</v>
      </c>
      <c r="AP163" s="5" t="s">
        <v>44</v>
      </c>
      <c r="AQ163" s="5" t="s">
        <v>44</v>
      </c>
      <c r="AR163" s="5" t="s">
        <v>44</v>
      </c>
      <c r="AS163" s="68" t="s">
        <v>44</v>
      </c>
      <c r="AT163" s="74" t="s">
        <v>44</v>
      </c>
      <c r="AU163" s="68" t="s">
        <v>44</v>
      </c>
      <c r="AV163" s="41" t="s">
        <v>44</v>
      </c>
      <c r="AW163" s="41" t="s">
        <v>44</v>
      </c>
      <c r="AX163" s="41" t="s">
        <v>44</v>
      </c>
      <c r="AY163" s="41" t="s">
        <v>44</v>
      </c>
      <c r="AZ163" s="41" t="s">
        <v>44</v>
      </c>
      <c r="BA163" s="41" t="s">
        <v>44</v>
      </c>
      <c r="BB163" s="41" t="s">
        <v>44</v>
      </c>
      <c r="BC163" s="41" t="s">
        <v>44</v>
      </c>
      <c r="BD163" s="68" t="s">
        <v>44</v>
      </c>
      <c r="BE163" s="74" t="s">
        <v>44</v>
      </c>
      <c r="BF163" s="68" t="s">
        <v>44</v>
      </c>
      <c r="BG163" s="41" t="s">
        <v>44</v>
      </c>
      <c r="BH163" s="41" t="s">
        <v>44</v>
      </c>
      <c r="BI163" s="41" t="s">
        <v>44</v>
      </c>
      <c r="BJ163" s="41" t="s">
        <v>44</v>
      </c>
      <c r="BK163" s="41" t="s">
        <v>44</v>
      </c>
      <c r="BL163" s="41" t="s">
        <v>44</v>
      </c>
      <c r="BM163" s="41" t="s">
        <v>44</v>
      </c>
      <c r="BN163" s="41" t="s">
        <v>44</v>
      </c>
    </row>
    <row r="164" spans="1:66" s="4" customFormat="1" ht="15.75" customHeight="1">
      <c r="A164" s="12">
        <v>147</v>
      </c>
      <c r="B164" s="13" t="s">
        <v>190</v>
      </c>
      <c r="C164" s="61" t="s">
        <v>44</v>
      </c>
      <c r="D164" s="70" t="s">
        <v>44</v>
      </c>
      <c r="E164" s="58" t="s">
        <v>44</v>
      </c>
      <c r="F164" s="5" t="s">
        <v>44</v>
      </c>
      <c r="G164" s="5" t="s">
        <v>44</v>
      </c>
      <c r="H164" s="5" t="s">
        <v>44</v>
      </c>
      <c r="I164" s="5" t="s">
        <v>44</v>
      </c>
      <c r="J164" s="5" t="s">
        <v>44</v>
      </c>
      <c r="K164" s="5" t="s">
        <v>44</v>
      </c>
      <c r="L164" s="5" t="s">
        <v>44</v>
      </c>
      <c r="M164" s="5" t="s">
        <v>44</v>
      </c>
      <c r="N164" s="5" t="s">
        <v>44</v>
      </c>
      <c r="O164" s="5" t="s">
        <v>44</v>
      </c>
      <c r="P164" s="5" t="s">
        <v>44</v>
      </c>
      <c r="Q164" s="63" t="s">
        <v>44</v>
      </c>
      <c r="R164" s="70" t="s">
        <v>44</v>
      </c>
      <c r="S164" s="58" t="s">
        <v>44</v>
      </c>
      <c r="T164" s="5" t="s">
        <v>44</v>
      </c>
      <c r="U164" s="5" t="s">
        <v>44</v>
      </c>
      <c r="V164" s="5" t="s">
        <v>44</v>
      </c>
      <c r="W164" s="5" t="s">
        <v>44</v>
      </c>
      <c r="X164" s="5" t="s">
        <v>44</v>
      </c>
      <c r="Y164" s="5" t="s">
        <v>44</v>
      </c>
      <c r="Z164" s="5" t="s">
        <v>44</v>
      </c>
      <c r="AA164" s="5" t="s">
        <v>44</v>
      </c>
      <c r="AB164" s="5" t="s">
        <v>44</v>
      </c>
      <c r="AC164" s="5" t="s">
        <v>44</v>
      </c>
      <c r="AD164" s="5" t="s">
        <v>44</v>
      </c>
      <c r="AE164" s="65" t="s">
        <v>44</v>
      </c>
      <c r="AF164" s="70" t="s">
        <v>44</v>
      </c>
      <c r="AG164" s="58" t="s">
        <v>44</v>
      </c>
      <c r="AH164" s="5" t="s">
        <v>44</v>
      </c>
      <c r="AI164" s="5" t="s">
        <v>44</v>
      </c>
      <c r="AJ164" s="5" t="s">
        <v>44</v>
      </c>
      <c r="AK164" s="5" t="s">
        <v>44</v>
      </c>
      <c r="AL164" s="5" t="s">
        <v>44</v>
      </c>
      <c r="AM164" s="5" t="s">
        <v>44</v>
      </c>
      <c r="AN164" s="5" t="s">
        <v>44</v>
      </c>
      <c r="AO164" s="5" t="s">
        <v>44</v>
      </c>
      <c r="AP164" s="5" t="s">
        <v>44</v>
      </c>
      <c r="AQ164" s="5" t="s">
        <v>44</v>
      </c>
      <c r="AR164" s="5" t="s">
        <v>44</v>
      </c>
      <c r="AS164" s="68" t="s">
        <v>44</v>
      </c>
      <c r="AT164" s="74" t="s">
        <v>44</v>
      </c>
      <c r="AU164" s="68" t="s">
        <v>44</v>
      </c>
      <c r="AV164" s="41" t="s">
        <v>44</v>
      </c>
      <c r="AW164" s="41" t="s">
        <v>44</v>
      </c>
      <c r="AX164" s="41" t="s">
        <v>44</v>
      </c>
      <c r="AY164" s="41" t="s">
        <v>44</v>
      </c>
      <c r="AZ164" s="41" t="s">
        <v>44</v>
      </c>
      <c r="BA164" s="41" t="s">
        <v>44</v>
      </c>
      <c r="BB164" s="41" t="s">
        <v>44</v>
      </c>
      <c r="BC164" s="41" t="s">
        <v>44</v>
      </c>
      <c r="BD164" s="68" t="s">
        <v>44</v>
      </c>
      <c r="BE164" s="74" t="s">
        <v>44</v>
      </c>
      <c r="BF164" s="68" t="s">
        <v>44</v>
      </c>
      <c r="BG164" s="41" t="s">
        <v>44</v>
      </c>
      <c r="BH164" s="41" t="s">
        <v>44</v>
      </c>
      <c r="BI164" s="41" t="s">
        <v>44</v>
      </c>
      <c r="BJ164" s="41" t="s">
        <v>44</v>
      </c>
      <c r="BK164" s="41" t="s">
        <v>44</v>
      </c>
      <c r="BL164" s="41" t="s">
        <v>44</v>
      </c>
      <c r="BM164" s="41" t="s">
        <v>44</v>
      </c>
      <c r="BN164" s="41" t="s">
        <v>44</v>
      </c>
    </row>
    <row r="165" spans="1:66" s="4" customFormat="1" ht="15.75" customHeight="1">
      <c r="A165" s="12">
        <v>148</v>
      </c>
      <c r="B165" s="13" t="s">
        <v>191</v>
      </c>
      <c r="C165" s="61" t="s">
        <v>44</v>
      </c>
      <c r="D165" s="70" t="s">
        <v>44</v>
      </c>
      <c r="E165" s="58" t="s">
        <v>44</v>
      </c>
      <c r="F165" s="5" t="s">
        <v>44</v>
      </c>
      <c r="G165" s="5" t="s">
        <v>44</v>
      </c>
      <c r="H165" s="5" t="s">
        <v>44</v>
      </c>
      <c r="I165" s="5" t="s">
        <v>44</v>
      </c>
      <c r="J165" s="5" t="s">
        <v>44</v>
      </c>
      <c r="K165" s="5" t="s">
        <v>44</v>
      </c>
      <c r="L165" s="5" t="s">
        <v>44</v>
      </c>
      <c r="M165" s="5" t="s">
        <v>44</v>
      </c>
      <c r="N165" s="5" t="s">
        <v>44</v>
      </c>
      <c r="O165" s="5" t="s">
        <v>44</v>
      </c>
      <c r="P165" s="5" t="s">
        <v>44</v>
      </c>
      <c r="Q165" s="63" t="s">
        <v>44</v>
      </c>
      <c r="R165" s="70" t="s">
        <v>44</v>
      </c>
      <c r="S165" s="58" t="s">
        <v>44</v>
      </c>
      <c r="T165" s="5" t="s">
        <v>44</v>
      </c>
      <c r="U165" s="5" t="s">
        <v>44</v>
      </c>
      <c r="V165" s="5" t="s">
        <v>44</v>
      </c>
      <c r="W165" s="5" t="s">
        <v>44</v>
      </c>
      <c r="X165" s="5" t="s">
        <v>44</v>
      </c>
      <c r="Y165" s="5" t="s">
        <v>44</v>
      </c>
      <c r="Z165" s="5" t="s">
        <v>44</v>
      </c>
      <c r="AA165" s="5" t="s">
        <v>44</v>
      </c>
      <c r="AB165" s="5" t="s">
        <v>44</v>
      </c>
      <c r="AC165" s="5" t="s">
        <v>44</v>
      </c>
      <c r="AD165" s="5" t="s">
        <v>44</v>
      </c>
      <c r="AE165" s="65" t="s">
        <v>44</v>
      </c>
      <c r="AF165" s="70" t="s">
        <v>44</v>
      </c>
      <c r="AG165" s="58" t="s">
        <v>44</v>
      </c>
      <c r="AH165" s="5" t="s">
        <v>44</v>
      </c>
      <c r="AI165" s="5" t="s">
        <v>44</v>
      </c>
      <c r="AJ165" s="5" t="s">
        <v>44</v>
      </c>
      <c r="AK165" s="5" t="s">
        <v>44</v>
      </c>
      <c r="AL165" s="5" t="s">
        <v>44</v>
      </c>
      <c r="AM165" s="5" t="s">
        <v>44</v>
      </c>
      <c r="AN165" s="5" t="s">
        <v>44</v>
      </c>
      <c r="AO165" s="5" t="s">
        <v>44</v>
      </c>
      <c r="AP165" s="5" t="s">
        <v>44</v>
      </c>
      <c r="AQ165" s="5" t="s">
        <v>44</v>
      </c>
      <c r="AR165" s="5" t="s">
        <v>44</v>
      </c>
      <c r="AS165" s="68" t="s">
        <v>44</v>
      </c>
      <c r="AT165" s="74" t="s">
        <v>44</v>
      </c>
      <c r="AU165" s="68" t="s">
        <v>44</v>
      </c>
      <c r="AV165" s="41" t="s">
        <v>44</v>
      </c>
      <c r="AW165" s="41" t="s">
        <v>44</v>
      </c>
      <c r="AX165" s="41" t="s">
        <v>44</v>
      </c>
      <c r="AY165" s="41" t="s">
        <v>44</v>
      </c>
      <c r="AZ165" s="41" t="s">
        <v>44</v>
      </c>
      <c r="BA165" s="41" t="s">
        <v>44</v>
      </c>
      <c r="BB165" s="41" t="s">
        <v>44</v>
      </c>
      <c r="BC165" s="41" t="s">
        <v>44</v>
      </c>
      <c r="BD165" s="68" t="s">
        <v>44</v>
      </c>
      <c r="BE165" s="74" t="s">
        <v>44</v>
      </c>
      <c r="BF165" s="68" t="s">
        <v>44</v>
      </c>
      <c r="BG165" s="41" t="s">
        <v>44</v>
      </c>
      <c r="BH165" s="41" t="s">
        <v>44</v>
      </c>
      <c r="BI165" s="41" t="s">
        <v>44</v>
      </c>
      <c r="BJ165" s="41" t="s">
        <v>44</v>
      </c>
      <c r="BK165" s="41" t="s">
        <v>44</v>
      </c>
      <c r="BL165" s="41" t="s">
        <v>44</v>
      </c>
      <c r="BM165" s="41" t="s">
        <v>44</v>
      </c>
      <c r="BN165" s="41" t="s">
        <v>44</v>
      </c>
    </row>
    <row r="166" spans="1:66" s="4" customFormat="1" ht="15.75" customHeight="1">
      <c r="A166" s="12">
        <v>149</v>
      </c>
      <c r="B166" s="13" t="s">
        <v>192</v>
      </c>
      <c r="C166" s="61">
        <v>828000</v>
      </c>
      <c r="D166" s="70">
        <v>800000</v>
      </c>
      <c r="E166" s="58">
        <v>824000</v>
      </c>
      <c r="F166" s="5">
        <v>675533.17461600003</v>
      </c>
      <c r="G166" s="5">
        <f t="shared" si="78"/>
        <v>69579.916985448013</v>
      </c>
      <c r="H166" s="5">
        <f t="shared" si="79"/>
        <v>745113.09160144802</v>
      </c>
      <c r="I166" s="2">
        <v>683817.35494202666</v>
      </c>
      <c r="J166" s="2">
        <f t="shared" si="80"/>
        <v>34874.685102043361</v>
      </c>
      <c r="K166" s="2">
        <f t="shared" si="81"/>
        <v>718692.04004406999</v>
      </c>
      <c r="L166" s="5">
        <v>728951.35182026529</v>
      </c>
      <c r="M166" s="5">
        <f t="shared" si="82"/>
        <v>718692.04004406999</v>
      </c>
      <c r="N166" s="48">
        <f t="shared" si="83"/>
        <v>774126.08057763055</v>
      </c>
      <c r="O166" s="5">
        <f t="shared" si="84"/>
        <v>39197.785969850614</v>
      </c>
      <c r="P166" s="20">
        <f t="shared" si="85"/>
        <v>5.0634886168157978E-2</v>
      </c>
      <c r="Q166" s="63">
        <v>828000</v>
      </c>
      <c r="R166" s="70">
        <v>800000</v>
      </c>
      <c r="S166" s="58">
        <v>816000</v>
      </c>
      <c r="T166" s="5">
        <v>675533.17461600003</v>
      </c>
      <c r="U166" s="5">
        <f t="shared" si="86"/>
        <v>69579.916985448013</v>
      </c>
      <c r="V166" s="5">
        <f t="shared" si="87"/>
        <v>745113.09160144802</v>
      </c>
      <c r="W166" s="2">
        <v>683817.35494202666</v>
      </c>
      <c r="X166" s="2">
        <f t="shared" si="88"/>
        <v>34874.685102043361</v>
      </c>
      <c r="Y166" s="2">
        <f t="shared" si="89"/>
        <v>718692.04004406999</v>
      </c>
      <c r="Z166" s="5">
        <v>728951.35182026529</v>
      </c>
      <c r="AA166" s="5">
        <f t="shared" si="90"/>
        <v>718692.04004406999</v>
      </c>
      <c r="AB166" s="48">
        <f t="shared" si="91"/>
        <v>772792.74724429718</v>
      </c>
      <c r="AC166" s="5">
        <f t="shared" si="92"/>
        <v>38254.976928268523</v>
      </c>
      <c r="AD166" s="20">
        <f t="shared" si="93"/>
        <v>4.9502246319834138E-2</v>
      </c>
      <c r="AE166" s="65" t="s">
        <v>44</v>
      </c>
      <c r="AF166" s="70" t="s">
        <v>44</v>
      </c>
      <c r="AG166" s="58" t="s">
        <v>44</v>
      </c>
      <c r="AH166" s="5" t="s">
        <v>44</v>
      </c>
      <c r="AI166" s="5" t="s">
        <v>44</v>
      </c>
      <c r="AJ166" s="5" t="s">
        <v>44</v>
      </c>
      <c r="AK166" s="5" t="s">
        <v>44</v>
      </c>
      <c r="AL166" s="5" t="s">
        <v>44</v>
      </c>
      <c r="AM166" s="5" t="s">
        <v>44</v>
      </c>
      <c r="AN166" s="5" t="s">
        <v>44</v>
      </c>
      <c r="AO166" s="5" t="s">
        <v>44</v>
      </c>
      <c r="AP166" s="5" t="s">
        <v>44</v>
      </c>
      <c r="AQ166" s="5" t="s">
        <v>44</v>
      </c>
      <c r="AR166" s="5" t="s">
        <v>44</v>
      </c>
      <c r="AS166" s="67">
        <v>832000</v>
      </c>
      <c r="AT166" s="70">
        <v>800000</v>
      </c>
      <c r="AU166" s="58">
        <v>820000</v>
      </c>
      <c r="AV166" s="38">
        <v>786389.95818333072</v>
      </c>
      <c r="AW166" s="38">
        <f t="shared" si="94"/>
        <v>40105.887867349862</v>
      </c>
      <c r="AX166" s="38">
        <f t="shared" si="95"/>
        <v>826495.84605068062</v>
      </c>
      <c r="AY166" s="36">
        <v>874741.62218431826</v>
      </c>
      <c r="AZ166" s="5">
        <f t="shared" si="96"/>
        <v>800000</v>
      </c>
      <c r="BA166" s="40">
        <f t="shared" si="97"/>
        <v>830647.49364699982</v>
      </c>
      <c r="BB166" s="5">
        <f t="shared" ref="BB166:BB173" si="114">STDEVA(AZ166,BA166)</f>
        <v>21671.050584165208</v>
      </c>
      <c r="BC166" s="43">
        <f t="shared" si="98"/>
        <v>2.6089346864838374E-2</v>
      </c>
      <c r="BD166" s="72">
        <v>832000</v>
      </c>
      <c r="BE166" s="70">
        <v>800000</v>
      </c>
      <c r="BF166" s="58">
        <v>820000</v>
      </c>
      <c r="BG166" s="38">
        <v>786389.95818333072</v>
      </c>
      <c r="BH166" s="38">
        <f t="shared" si="99"/>
        <v>40105.887867349862</v>
      </c>
      <c r="BI166" s="38">
        <f t="shared" si="100"/>
        <v>826495.84605068062</v>
      </c>
      <c r="BJ166" s="36">
        <v>874741.62218431826</v>
      </c>
      <c r="BK166" s="36">
        <f t="shared" si="101"/>
        <v>800000</v>
      </c>
      <c r="BL166" s="40">
        <f t="shared" si="102"/>
        <v>830647.49364699982</v>
      </c>
      <c r="BM166" s="5">
        <f t="shared" si="103"/>
        <v>21671.050584165208</v>
      </c>
      <c r="BN166" s="20">
        <f t="shared" si="104"/>
        <v>2.6089346864838374E-2</v>
      </c>
    </row>
    <row r="167" spans="1:66" s="4" customFormat="1" ht="15.75" customHeight="1">
      <c r="A167" s="12">
        <v>150</v>
      </c>
      <c r="B167" s="13" t="s">
        <v>193</v>
      </c>
      <c r="C167" s="61">
        <v>828000</v>
      </c>
      <c r="D167" s="70">
        <v>800000</v>
      </c>
      <c r="E167" s="58">
        <v>824000</v>
      </c>
      <c r="F167" s="5">
        <v>568315.95597000001</v>
      </c>
      <c r="G167" s="5">
        <f t="shared" si="78"/>
        <v>58536.543464910006</v>
      </c>
      <c r="H167" s="5">
        <f t="shared" si="79"/>
        <v>626852.49943491002</v>
      </c>
      <c r="I167" s="2">
        <v>575285.37075286673</v>
      </c>
      <c r="J167" s="2">
        <f t="shared" si="80"/>
        <v>29339.553908396203</v>
      </c>
      <c r="K167" s="2">
        <f t="shared" si="81"/>
        <v>604624.92466126289</v>
      </c>
      <c r="L167" s="5">
        <v>613255.93107866822</v>
      </c>
      <c r="M167" s="5">
        <f t="shared" si="82"/>
        <v>604624.92466126289</v>
      </c>
      <c r="N167" s="48">
        <f t="shared" si="83"/>
        <v>716122.2258624736</v>
      </c>
      <c r="O167" s="5">
        <f t="shared" si="84"/>
        <v>78840.497763375082</v>
      </c>
      <c r="P167" s="20">
        <f t="shared" si="85"/>
        <v>0.11009363334369664</v>
      </c>
      <c r="Q167" s="63">
        <v>828000</v>
      </c>
      <c r="R167" s="70">
        <v>800000</v>
      </c>
      <c r="S167" s="58">
        <v>816000</v>
      </c>
      <c r="T167" s="5">
        <v>568315.95597000001</v>
      </c>
      <c r="U167" s="5">
        <f t="shared" si="86"/>
        <v>58536.543464910006</v>
      </c>
      <c r="V167" s="5">
        <f t="shared" si="87"/>
        <v>626852.49943491002</v>
      </c>
      <c r="W167" s="2">
        <v>575285.37075286673</v>
      </c>
      <c r="X167" s="2">
        <f t="shared" si="88"/>
        <v>29339.553908396203</v>
      </c>
      <c r="Y167" s="2">
        <f t="shared" si="89"/>
        <v>604624.92466126289</v>
      </c>
      <c r="Z167" s="5">
        <v>613255.93107866822</v>
      </c>
      <c r="AA167" s="5">
        <f t="shared" si="90"/>
        <v>604624.92466126289</v>
      </c>
      <c r="AB167" s="48">
        <f t="shared" si="91"/>
        <v>714788.89252914023</v>
      </c>
      <c r="AC167" s="5">
        <f t="shared" si="92"/>
        <v>77897.688721792991</v>
      </c>
      <c r="AD167" s="20">
        <f t="shared" si="93"/>
        <v>0.10897999330427101</v>
      </c>
      <c r="AE167" s="65" t="s">
        <v>44</v>
      </c>
      <c r="AF167" s="70" t="s">
        <v>44</v>
      </c>
      <c r="AG167" s="58" t="s">
        <v>44</v>
      </c>
      <c r="AH167" s="5" t="s">
        <v>44</v>
      </c>
      <c r="AI167" s="5" t="s">
        <v>44</v>
      </c>
      <c r="AJ167" s="5" t="s">
        <v>44</v>
      </c>
      <c r="AK167" s="5" t="s">
        <v>44</v>
      </c>
      <c r="AL167" s="5" t="s">
        <v>44</v>
      </c>
      <c r="AM167" s="5" t="s">
        <v>44</v>
      </c>
      <c r="AN167" s="5" t="s">
        <v>44</v>
      </c>
      <c r="AO167" s="5" t="s">
        <v>44</v>
      </c>
      <c r="AP167" s="5" t="s">
        <v>44</v>
      </c>
      <c r="AQ167" s="5" t="s">
        <v>44</v>
      </c>
      <c r="AR167" s="5" t="s">
        <v>44</v>
      </c>
      <c r="AS167" s="67">
        <v>832000</v>
      </c>
      <c r="AT167" s="70">
        <v>800000</v>
      </c>
      <c r="AU167" s="58">
        <v>820000</v>
      </c>
      <c r="AV167" s="38">
        <v>661578.17636579671</v>
      </c>
      <c r="AW167" s="38">
        <f t="shared" si="94"/>
        <v>33740.486994655628</v>
      </c>
      <c r="AX167" s="38">
        <f t="shared" si="95"/>
        <v>695318.66336045228</v>
      </c>
      <c r="AY167" s="36">
        <v>735907.11729440186</v>
      </c>
      <c r="AZ167" s="5">
        <f t="shared" si="96"/>
        <v>695318.66336045228</v>
      </c>
      <c r="BA167" s="40">
        <f t="shared" si="97"/>
        <v>776645.1561309708</v>
      </c>
      <c r="BB167" s="5">
        <f t="shared" si="114"/>
        <v>57506.51452815238</v>
      </c>
      <c r="BC167" s="20">
        <f t="shared" si="98"/>
        <v>7.4044773310161072E-2</v>
      </c>
      <c r="BD167" s="72">
        <v>832000</v>
      </c>
      <c r="BE167" s="70">
        <v>800000</v>
      </c>
      <c r="BF167" s="58">
        <v>820000</v>
      </c>
      <c r="BG167" s="38">
        <v>661578.17636579671</v>
      </c>
      <c r="BH167" s="38">
        <f t="shared" si="99"/>
        <v>33740.486994655628</v>
      </c>
      <c r="BI167" s="38">
        <f t="shared" si="100"/>
        <v>695318.66336045228</v>
      </c>
      <c r="BJ167" s="36">
        <v>735907.11729440186</v>
      </c>
      <c r="BK167" s="36">
        <f t="shared" si="101"/>
        <v>695318.66336045228</v>
      </c>
      <c r="BL167" s="40">
        <f t="shared" si="102"/>
        <v>776645.1561309708</v>
      </c>
      <c r="BM167" s="5">
        <f t="shared" si="103"/>
        <v>57506.51452815238</v>
      </c>
      <c r="BN167" s="20">
        <f t="shared" si="104"/>
        <v>7.4044773310161072E-2</v>
      </c>
    </row>
    <row r="168" spans="1:66" s="4" customFormat="1" ht="15.75" customHeight="1">
      <c r="A168" s="12">
        <v>151</v>
      </c>
      <c r="B168" s="13" t="s">
        <v>194</v>
      </c>
      <c r="C168" s="61">
        <v>258750</v>
      </c>
      <c r="D168" s="70">
        <v>250000</v>
      </c>
      <c r="E168" s="58">
        <v>257500</v>
      </c>
      <c r="F168" s="5">
        <v>189113.51750399999</v>
      </c>
      <c r="G168" s="5">
        <f t="shared" si="78"/>
        <v>19478.692302912001</v>
      </c>
      <c r="H168" s="5">
        <f t="shared" si="79"/>
        <v>208592.209806912</v>
      </c>
      <c r="I168" s="2">
        <v>191432.64473984001</v>
      </c>
      <c r="J168" s="2">
        <f t="shared" si="80"/>
        <v>9763.0648817318397</v>
      </c>
      <c r="K168" s="2">
        <f t="shared" si="81"/>
        <v>201195.70962157185</v>
      </c>
      <c r="L168" s="5">
        <v>204067.77359060367</v>
      </c>
      <c r="M168" s="5">
        <f t="shared" si="82"/>
        <v>201195.70962157185</v>
      </c>
      <c r="N168" s="48">
        <f t="shared" si="83"/>
        <v>230017.61550318124</v>
      </c>
      <c r="O168" s="5">
        <f t="shared" si="84"/>
        <v>20380.165095606437</v>
      </c>
      <c r="P168" s="20">
        <f t="shared" si="85"/>
        <v>8.860262745974154E-2</v>
      </c>
      <c r="Q168" s="63">
        <v>258750</v>
      </c>
      <c r="R168" s="70">
        <v>250000</v>
      </c>
      <c r="S168" s="58">
        <v>255000</v>
      </c>
      <c r="T168" s="5">
        <v>183439.16229599999</v>
      </c>
      <c r="U168" s="5">
        <f t="shared" si="86"/>
        <v>18894.233716488001</v>
      </c>
      <c r="V168" s="5">
        <f t="shared" si="87"/>
        <v>202333.396012488</v>
      </c>
      <c r="W168" s="2">
        <v>185688.65023482667</v>
      </c>
      <c r="X168" s="2">
        <f t="shared" si="88"/>
        <v>9470.1211619761598</v>
      </c>
      <c r="Y168" s="2">
        <f t="shared" si="89"/>
        <v>195158.77139680283</v>
      </c>
      <c r="Z168" s="5">
        <v>197944.65821627592</v>
      </c>
      <c r="AA168" s="5">
        <f t="shared" si="90"/>
        <v>195158.77139680283</v>
      </c>
      <c r="AB168" s="48">
        <f t="shared" si="91"/>
        <v>226531.13760426114</v>
      </c>
      <c r="AC168" s="5">
        <f t="shared" si="92"/>
        <v>22183.612887161464</v>
      </c>
      <c r="AD168" s="20">
        <f t="shared" si="93"/>
        <v>9.7927433384081414E-2</v>
      </c>
      <c r="AE168" s="65" t="s">
        <v>44</v>
      </c>
      <c r="AF168" s="70" t="s">
        <v>44</v>
      </c>
      <c r="AG168" s="58" t="s">
        <v>44</v>
      </c>
      <c r="AH168" s="5" t="s">
        <v>44</v>
      </c>
      <c r="AI168" s="5" t="s">
        <v>44</v>
      </c>
      <c r="AJ168" s="5" t="s">
        <v>44</v>
      </c>
      <c r="AK168" s="5" t="s">
        <v>44</v>
      </c>
      <c r="AL168" s="5" t="s">
        <v>44</v>
      </c>
      <c r="AM168" s="5" t="s">
        <v>44</v>
      </c>
      <c r="AN168" s="5" t="s">
        <v>44</v>
      </c>
      <c r="AO168" s="5" t="s">
        <v>44</v>
      </c>
      <c r="AP168" s="5" t="s">
        <v>44</v>
      </c>
      <c r="AQ168" s="5" t="s">
        <v>44</v>
      </c>
      <c r="AR168" s="5" t="s">
        <v>44</v>
      </c>
      <c r="AS168" s="67">
        <v>260000</v>
      </c>
      <c r="AT168" s="70">
        <v>250000</v>
      </c>
      <c r="AU168" s="58">
        <v>256250</v>
      </c>
      <c r="AV168" s="38">
        <v>213541.94777005067</v>
      </c>
      <c r="AW168" s="38">
        <f t="shared" si="94"/>
        <v>10890.639336272583</v>
      </c>
      <c r="AX168" s="38">
        <f t="shared" si="95"/>
        <v>224432.58710632325</v>
      </c>
      <c r="AY168" s="36">
        <v>237533.58985953112</v>
      </c>
      <c r="AZ168" s="5">
        <f t="shared" si="96"/>
        <v>224432.58710632325</v>
      </c>
      <c r="BA168" s="40">
        <f t="shared" si="97"/>
        <v>245643.23539317088</v>
      </c>
      <c r="BB168" s="5">
        <f t="shared" si="114"/>
        <v>14998.193236992787</v>
      </c>
      <c r="BC168" s="20">
        <f t="shared" si="98"/>
        <v>6.1056813606069904E-2</v>
      </c>
      <c r="BD168" s="72">
        <v>260000</v>
      </c>
      <c r="BE168" s="70">
        <v>250000</v>
      </c>
      <c r="BF168" s="58">
        <v>256250</v>
      </c>
      <c r="BG168" s="38">
        <v>220147.541450816</v>
      </c>
      <c r="BH168" s="38">
        <f t="shared" si="99"/>
        <v>11227.524613991616</v>
      </c>
      <c r="BI168" s="38">
        <f t="shared" si="100"/>
        <v>231375.06606480762</v>
      </c>
      <c r="BJ168" s="36">
        <v>244881.32830872436</v>
      </c>
      <c r="BK168" s="36">
        <f t="shared" si="101"/>
        <v>231375.06606480762</v>
      </c>
      <c r="BL168" s="40">
        <f t="shared" si="102"/>
        <v>248501.27887470639</v>
      </c>
      <c r="BM168" s="5">
        <f t="shared" si="103"/>
        <v>12110.06121392334</v>
      </c>
      <c r="BN168" s="20">
        <f t="shared" si="104"/>
        <v>4.8732389904637866E-2</v>
      </c>
    </row>
    <row r="169" spans="1:66" s="4" customFormat="1" ht="15.75" customHeight="1">
      <c r="A169" s="12">
        <v>152</v>
      </c>
      <c r="B169" s="13" t="s">
        <v>195</v>
      </c>
      <c r="C169" s="61">
        <v>51750</v>
      </c>
      <c r="D169" s="70">
        <v>50000</v>
      </c>
      <c r="E169" s="58">
        <v>51500</v>
      </c>
      <c r="F169" s="5">
        <v>6234.2724059999991</v>
      </c>
      <c r="G169" s="5">
        <f t="shared" si="78"/>
        <v>642.13005781799995</v>
      </c>
      <c r="H169" s="5">
        <f t="shared" si="79"/>
        <v>6876.402463817999</v>
      </c>
      <c r="I169" s="2">
        <v>6310.7356387599993</v>
      </c>
      <c r="J169" s="2">
        <f t="shared" si="80"/>
        <v>321.84751757675997</v>
      </c>
      <c r="K169" s="2">
        <f t="shared" si="81"/>
        <v>6632.5831563367592</v>
      </c>
      <c r="L169" s="5">
        <v>6727.2631231250753</v>
      </c>
      <c r="M169" s="5">
        <f t="shared" si="82"/>
        <v>6632.5831563367592</v>
      </c>
      <c r="N169" s="48">
        <f t="shared" si="83"/>
        <v>28914.374790546641</v>
      </c>
      <c r="O169" s="5">
        <f t="shared" si="84"/>
        <v>15755.605961535493</v>
      </c>
      <c r="P169" s="20">
        <f t="shared" si="85"/>
        <v>0.54490564211288717</v>
      </c>
      <c r="Q169" s="63">
        <v>51750</v>
      </c>
      <c r="R169" s="70">
        <v>50000</v>
      </c>
      <c r="S169" s="58">
        <v>51000</v>
      </c>
      <c r="T169" s="5">
        <v>6234.2724059999991</v>
      </c>
      <c r="U169" s="5">
        <f t="shared" si="86"/>
        <v>642.13005781799995</v>
      </c>
      <c r="V169" s="5">
        <f t="shared" si="87"/>
        <v>6876.402463817999</v>
      </c>
      <c r="W169" s="2">
        <v>6310.7356387599993</v>
      </c>
      <c r="X169" s="2">
        <f t="shared" si="88"/>
        <v>321.84751757675997</v>
      </c>
      <c r="Y169" s="2">
        <f t="shared" si="89"/>
        <v>6632.5831563367592</v>
      </c>
      <c r="Z169" s="5">
        <v>6727.2631231250753</v>
      </c>
      <c r="AA169" s="5">
        <f t="shared" si="90"/>
        <v>6632.5831563367592</v>
      </c>
      <c r="AB169" s="48">
        <f t="shared" si="91"/>
        <v>28831.041457213305</v>
      </c>
      <c r="AC169" s="5">
        <f t="shared" si="92"/>
        <v>15696.680396436614</v>
      </c>
      <c r="AD169" s="20">
        <f t="shared" si="93"/>
        <v>0.54443681542795686</v>
      </c>
      <c r="AE169" s="65">
        <v>51750</v>
      </c>
      <c r="AF169" s="70">
        <v>50000</v>
      </c>
      <c r="AG169" s="58">
        <v>50750</v>
      </c>
      <c r="AH169" s="5">
        <v>6234.2724059999991</v>
      </c>
      <c r="AI169" s="5">
        <f t="shared" si="106"/>
        <v>642.13005781799995</v>
      </c>
      <c r="AJ169" s="5">
        <f t="shared" si="107"/>
        <v>6876.402463817999</v>
      </c>
      <c r="AK169" s="2">
        <v>6310.7356387599993</v>
      </c>
      <c r="AL169" s="2">
        <f t="shared" si="108"/>
        <v>321.84751757675997</v>
      </c>
      <c r="AM169" s="2">
        <f t="shared" si="109"/>
        <v>6632.5831563367592</v>
      </c>
      <c r="AN169" s="5">
        <v>6727.2631231250753</v>
      </c>
      <c r="AO169" s="5">
        <f t="shared" si="110"/>
        <v>6632.5831563367592</v>
      </c>
      <c r="AP169" s="48">
        <f t="shared" si="111"/>
        <v>28789.374790546641</v>
      </c>
      <c r="AQ169" s="5">
        <f t="shared" si="112"/>
        <v>15667.217613887176</v>
      </c>
      <c r="AR169" s="20">
        <f t="shared" si="113"/>
        <v>0.54420138429097487</v>
      </c>
      <c r="AS169" s="67">
        <v>52000</v>
      </c>
      <c r="AT169" s="70">
        <v>50000</v>
      </c>
      <c r="AU169" s="58">
        <v>51250</v>
      </c>
      <c r="AV169" s="38">
        <v>7257.345984573999</v>
      </c>
      <c r="AW169" s="38">
        <f t="shared" si="94"/>
        <v>370.12464521327394</v>
      </c>
      <c r="AX169" s="38">
        <f t="shared" si="95"/>
        <v>7627.4706297872726</v>
      </c>
      <c r="AY169" s="36">
        <v>8072.7157477500905</v>
      </c>
      <c r="AZ169" s="5">
        <f t="shared" si="96"/>
        <v>7627.4706297872726</v>
      </c>
      <c r="BA169" s="40">
        <f t="shared" si="97"/>
        <v>33790.037275507479</v>
      </c>
      <c r="BB169" s="5">
        <f t="shared" si="114"/>
        <v>18499.72828843374</v>
      </c>
      <c r="BC169" s="20">
        <f t="shared" si="98"/>
        <v>0.5474906149879617</v>
      </c>
      <c r="BD169" s="72">
        <v>52000</v>
      </c>
      <c r="BE169" s="70">
        <v>50000</v>
      </c>
      <c r="BF169" s="58">
        <v>51250</v>
      </c>
      <c r="BG169" s="38">
        <v>7257.345984573999</v>
      </c>
      <c r="BH169" s="38">
        <f t="shared" si="99"/>
        <v>370.12464521327394</v>
      </c>
      <c r="BI169" s="38">
        <f t="shared" si="100"/>
        <v>7627.4706297872726</v>
      </c>
      <c r="BJ169" s="36">
        <v>8072.7157477500905</v>
      </c>
      <c r="BK169" s="36">
        <f t="shared" si="101"/>
        <v>7627.4706297872726</v>
      </c>
      <c r="BL169" s="40">
        <f t="shared" si="102"/>
        <v>33790.037275507479</v>
      </c>
      <c r="BM169" s="5">
        <f t="shared" si="103"/>
        <v>18499.72828843374</v>
      </c>
      <c r="BN169" s="20">
        <f t="shared" si="104"/>
        <v>0.5474906149879617</v>
      </c>
    </row>
    <row r="170" spans="1:66" s="4" customFormat="1" ht="15.75" customHeight="1">
      <c r="A170" s="12">
        <v>153</v>
      </c>
      <c r="B170" s="13" t="s">
        <v>196</v>
      </c>
      <c r="C170" s="61">
        <v>51750</v>
      </c>
      <c r="D170" s="70">
        <v>50000</v>
      </c>
      <c r="E170" s="58">
        <v>51500</v>
      </c>
      <c r="F170" s="5">
        <v>9117.9449009999989</v>
      </c>
      <c r="G170" s="5">
        <f t="shared" si="78"/>
        <v>939.14832480299992</v>
      </c>
      <c r="H170" s="5">
        <f t="shared" si="79"/>
        <v>10057.093225802999</v>
      </c>
      <c r="I170" s="2">
        <v>9229.7453764599995</v>
      </c>
      <c r="J170" s="2">
        <f t="shared" si="80"/>
        <v>470.71701419945992</v>
      </c>
      <c r="K170" s="2">
        <f t="shared" si="81"/>
        <v>9700.4623906594588</v>
      </c>
      <c r="L170" s="5">
        <v>9838.9362605424885</v>
      </c>
      <c r="M170" s="5">
        <f t="shared" si="82"/>
        <v>9700.4623906594588</v>
      </c>
      <c r="N170" s="48">
        <f t="shared" si="83"/>
        <v>30474.415312834157</v>
      </c>
      <c r="O170" s="5">
        <f t="shared" si="84"/>
        <v>14689.402983319822</v>
      </c>
      <c r="P170" s="20">
        <f t="shared" si="85"/>
        <v>0.48202411211261037</v>
      </c>
      <c r="Q170" s="63">
        <v>51750</v>
      </c>
      <c r="R170" s="70">
        <v>50000</v>
      </c>
      <c r="S170" s="58">
        <v>51000</v>
      </c>
      <c r="T170" s="5">
        <v>9117.9449009999989</v>
      </c>
      <c r="U170" s="5">
        <f t="shared" si="86"/>
        <v>939.14832480299992</v>
      </c>
      <c r="V170" s="5">
        <f t="shared" si="87"/>
        <v>10057.093225802999</v>
      </c>
      <c r="W170" s="2">
        <v>9229.7453764599995</v>
      </c>
      <c r="X170" s="2">
        <f t="shared" si="88"/>
        <v>470.71701419945992</v>
      </c>
      <c r="Y170" s="2">
        <f t="shared" si="89"/>
        <v>9700.4623906594588</v>
      </c>
      <c r="Z170" s="5">
        <v>9838.9362605424885</v>
      </c>
      <c r="AA170" s="5">
        <f t="shared" si="90"/>
        <v>9700.4623906594588</v>
      </c>
      <c r="AB170" s="48">
        <f t="shared" si="91"/>
        <v>30391.081979500825</v>
      </c>
      <c r="AC170" s="5">
        <f t="shared" si="92"/>
        <v>14630.47741822094</v>
      </c>
      <c r="AD170" s="20">
        <f t="shared" si="93"/>
        <v>0.48140692812744823</v>
      </c>
      <c r="AE170" s="65">
        <v>51750</v>
      </c>
      <c r="AF170" s="70">
        <v>50000</v>
      </c>
      <c r="AG170" s="58">
        <v>50750</v>
      </c>
      <c r="AH170" s="5">
        <v>9117.9449009999989</v>
      </c>
      <c r="AI170" s="5">
        <f t="shared" si="106"/>
        <v>939.14832480299992</v>
      </c>
      <c r="AJ170" s="5">
        <f t="shared" si="107"/>
        <v>10057.093225802999</v>
      </c>
      <c r="AK170" s="2">
        <v>9229.7453764599995</v>
      </c>
      <c r="AL170" s="2">
        <f t="shared" si="108"/>
        <v>470.71701419945992</v>
      </c>
      <c r="AM170" s="2">
        <f t="shared" si="109"/>
        <v>9700.4623906594588</v>
      </c>
      <c r="AN170" s="5">
        <v>9838.9362605424885</v>
      </c>
      <c r="AO170" s="5">
        <f t="shared" si="110"/>
        <v>9700.4623906594588</v>
      </c>
      <c r="AP170" s="48">
        <f t="shared" si="111"/>
        <v>30349.415312834157</v>
      </c>
      <c r="AQ170" s="5">
        <f t="shared" si="112"/>
        <v>14601.014635671505</v>
      </c>
      <c r="AR170" s="20">
        <f t="shared" si="113"/>
        <v>0.48109706513841899</v>
      </c>
      <c r="AS170" s="67">
        <v>52000</v>
      </c>
      <c r="AT170" s="70">
        <v>50000</v>
      </c>
      <c r="AU170" s="58">
        <v>51250</v>
      </c>
      <c r="AV170" s="38">
        <v>10614.207182929</v>
      </c>
      <c r="AW170" s="38">
        <f t="shared" si="94"/>
        <v>541.32456632937897</v>
      </c>
      <c r="AX170" s="38">
        <f t="shared" si="95"/>
        <v>11155.531749258378</v>
      </c>
      <c r="AY170" s="36">
        <v>11806.723512650986</v>
      </c>
      <c r="AZ170" s="5">
        <f t="shared" si="96"/>
        <v>11155.531749258378</v>
      </c>
      <c r="BA170" s="40">
        <f t="shared" si="97"/>
        <v>35242.451052381875</v>
      </c>
      <c r="BB170" s="5">
        <f t="shared" si="114"/>
        <v>17032.023977131776</v>
      </c>
      <c r="BC170" s="20">
        <f t="shared" si="98"/>
        <v>0.48328148209148636</v>
      </c>
      <c r="BD170" s="72">
        <v>52000</v>
      </c>
      <c r="BE170" s="70">
        <v>50000</v>
      </c>
      <c r="BF170" s="58">
        <v>51250</v>
      </c>
      <c r="BG170" s="38">
        <v>10614.207182929</v>
      </c>
      <c r="BH170" s="38">
        <f t="shared" si="99"/>
        <v>541.32456632937897</v>
      </c>
      <c r="BI170" s="38">
        <f t="shared" si="100"/>
        <v>11155.531749258378</v>
      </c>
      <c r="BJ170" s="36">
        <v>11806.723512650986</v>
      </c>
      <c r="BK170" s="36">
        <f t="shared" si="101"/>
        <v>11155.531749258378</v>
      </c>
      <c r="BL170" s="40">
        <f t="shared" si="102"/>
        <v>35242.451052381875</v>
      </c>
      <c r="BM170" s="5">
        <f t="shared" si="103"/>
        <v>17032.023977131776</v>
      </c>
      <c r="BN170" s="20">
        <f t="shared" si="104"/>
        <v>0.48328148209148636</v>
      </c>
    </row>
    <row r="171" spans="1:66" s="4" customFormat="1" ht="30" customHeight="1">
      <c r="A171" s="12">
        <v>154</v>
      </c>
      <c r="B171" s="17" t="s">
        <v>197</v>
      </c>
      <c r="C171" s="61">
        <v>517500</v>
      </c>
      <c r="D171" s="70">
        <v>500000</v>
      </c>
      <c r="E171" s="58">
        <v>515000</v>
      </c>
      <c r="F171" s="5">
        <v>410702.23249199998</v>
      </c>
      <c r="G171" s="5">
        <f t="shared" si="78"/>
        <v>42302.329946676</v>
      </c>
      <c r="H171" s="5">
        <f t="shared" si="79"/>
        <v>453004.56243867596</v>
      </c>
      <c r="I171" s="2">
        <v>415738.88857031998</v>
      </c>
      <c r="J171" s="2">
        <f t="shared" si="80"/>
        <v>21202.683317086317</v>
      </c>
      <c r="K171" s="2">
        <f t="shared" si="81"/>
        <v>436941.57188740629</v>
      </c>
      <c r="L171" s="5">
        <v>443178.90243262687</v>
      </c>
      <c r="M171" s="5">
        <f t="shared" si="82"/>
        <v>436941.57188740629</v>
      </c>
      <c r="N171" s="48">
        <f t="shared" si="83"/>
        <v>477604.17279311811</v>
      </c>
      <c r="O171" s="5">
        <f t="shared" si="84"/>
        <v>28752.800841111079</v>
      </c>
      <c r="P171" s="20">
        <f t="shared" si="85"/>
        <v>6.0202155841644657E-2</v>
      </c>
      <c r="Q171" s="63">
        <v>517500</v>
      </c>
      <c r="R171" s="70">
        <v>500000</v>
      </c>
      <c r="S171" s="58">
        <v>510000</v>
      </c>
      <c r="T171" s="5">
        <v>411107.82622199995</v>
      </c>
      <c r="U171" s="5">
        <f t="shared" si="86"/>
        <v>42344.106100865996</v>
      </c>
      <c r="V171" s="5">
        <f t="shared" si="87"/>
        <v>453451.93232286593</v>
      </c>
      <c r="W171" s="2">
        <v>416149.24074611993</v>
      </c>
      <c r="X171" s="2">
        <f t="shared" si="88"/>
        <v>21223.611278052114</v>
      </c>
      <c r="Y171" s="2">
        <f t="shared" si="89"/>
        <v>437372.85202417203</v>
      </c>
      <c r="Z171" s="5">
        <v>443616.33908308612</v>
      </c>
      <c r="AA171" s="5">
        <f t="shared" si="90"/>
        <v>437372.85202417203</v>
      </c>
      <c r="AB171" s="48">
        <f t="shared" si="91"/>
        <v>476990.187238354</v>
      </c>
      <c r="AC171" s="5">
        <f t="shared" si="92"/>
        <v>28013.686382488679</v>
      </c>
      <c r="AD171" s="20">
        <f t="shared" si="93"/>
        <v>5.8730110455060831E-2</v>
      </c>
      <c r="AE171" s="65">
        <v>517500</v>
      </c>
      <c r="AF171" s="70">
        <v>500000</v>
      </c>
      <c r="AG171" s="58">
        <v>507500</v>
      </c>
      <c r="AH171" s="5">
        <v>398381.08637699991</v>
      </c>
      <c r="AI171" s="5">
        <f t="shared" si="106"/>
        <v>41033.251896830996</v>
      </c>
      <c r="AJ171" s="5">
        <f t="shared" si="107"/>
        <v>439414.33827383089</v>
      </c>
      <c r="AK171" s="2">
        <v>403266.69666075328</v>
      </c>
      <c r="AL171" s="2">
        <f t="shared" si="108"/>
        <v>20566.601529698415</v>
      </c>
      <c r="AM171" s="2">
        <f t="shared" si="109"/>
        <v>423833.29819045169</v>
      </c>
      <c r="AN171" s="5">
        <v>429883.50844045298</v>
      </c>
      <c r="AO171" s="5">
        <f t="shared" si="110"/>
        <v>423833.29819045169</v>
      </c>
      <c r="AP171" s="48">
        <f t="shared" si="111"/>
        <v>469688.52415078925</v>
      </c>
      <c r="AQ171" s="5">
        <f t="shared" si="112"/>
        <v>32424.541229396102</v>
      </c>
      <c r="AR171" s="20">
        <f t="shared" si="113"/>
        <v>6.9034135522090159E-2</v>
      </c>
      <c r="AS171" s="67">
        <v>520000</v>
      </c>
      <c r="AT171" s="70">
        <v>500000</v>
      </c>
      <c r="AU171" s="58">
        <v>512500</v>
      </c>
      <c r="AV171" s="38">
        <v>478571.62685803801</v>
      </c>
      <c r="AW171" s="38">
        <f t="shared" si="94"/>
        <v>24407.152969759936</v>
      </c>
      <c r="AX171" s="38">
        <f t="shared" si="95"/>
        <v>502978.77982779796</v>
      </c>
      <c r="AY171" s="36">
        <v>532339.60689970339</v>
      </c>
      <c r="AZ171" s="5">
        <f t="shared" si="96"/>
        <v>500000</v>
      </c>
      <c r="BA171" s="40">
        <f t="shared" si="97"/>
        <v>513563.67734550033</v>
      </c>
      <c r="BB171" s="5">
        <f t="shared" si="114"/>
        <v>9590.9682288296317</v>
      </c>
      <c r="BC171" s="20">
        <f t="shared" si="98"/>
        <v>1.8675324311102519E-2</v>
      </c>
      <c r="BD171" s="72">
        <v>520000</v>
      </c>
      <c r="BE171" s="70">
        <v>500000</v>
      </c>
      <c r="BF171" s="58">
        <v>512500</v>
      </c>
      <c r="BG171" s="38">
        <v>478099.72185586806</v>
      </c>
      <c r="BH171" s="38">
        <f t="shared" si="99"/>
        <v>24383.085814649268</v>
      </c>
      <c r="BI171" s="38">
        <f t="shared" si="100"/>
        <v>502482.80767051736</v>
      </c>
      <c r="BJ171" s="36">
        <v>531814.68291915231</v>
      </c>
      <c r="BK171" s="36">
        <f t="shared" si="101"/>
        <v>500000</v>
      </c>
      <c r="BL171" s="40">
        <f t="shared" si="102"/>
        <v>513359.49811793398</v>
      </c>
      <c r="BM171" s="5">
        <f t="shared" si="103"/>
        <v>9446.5917124400366</v>
      </c>
      <c r="BN171" s="20">
        <f t="shared" si="104"/>
        <v>1.8401513456111945E-2</v>
      </c>
    </row>
    <row r="172" spans="1:66" s="4" customFormat="1" ht="15.75" customHeight="1">
      <c r="A172" s="12">
        <v>155</v>
      </c>
      <c r="B172" s="13" t="s">
        <v>198</v>
      </c>
      <c r="C172" s="61">
        <v>207000</v>
      </c>
      <c r="D172" s="70">
        <v>200000</v>
      </c>
      <c r="E172" s="58">
        <v>206000</v>
      </c>
      <c r="F172" s="5">
        <v>258375.07704599999</v>
      </c>
      <c r="G172" s="5">
        <f t="shared" si="78"/>
        <v>26612.632935738002</v>
      </c>
      <c r="H172" s="5">
        <f t="shared" si="79"/>
        <v>284987.70998173801</v>
      </c>
      <c r="I172" s="2">
        <v>261543.49051982662</v>
      </c>
      <c r="J172" s="2">
        <f t="shared" si="80"/>
        <v>13338.718016511157</v>
      </c>
      <c r="K172" s="2">
        <f t="shared" si="81"/>
        <v>274882.20853633777</v>
      </c>
      <c r="L172" s="5">
        <v>278806.14552460675</v>
      </c>
      <c r="M172" s="5">
        <f t="shared" si="82"/>
        <v>200000</v>
      </c>
      <c r="N172" s="48">
        <f t="shared" si="83"/>
        <v>241946.01067378043</v>
      </c>
      <c r="O172" s="5">
        <f t="shared" si="84"/>
        <v>29660.308591153447</v>
      </c>
      <c r="P172" s="20">
        <f t="shared" si="85"/>
        <v>0.12259060816317778</v>
      </c>
      <c r="Q172" s="63">
        <v>207000</v>
      </c>
      <c r="R172" s="70">
        <v>200000</v>
      </c>
      <c r="S172" s="58">
        <v>204000</v>
      </c>
      <c r="T172" s="5">
        <v>258375.07704599999</v>
      </c>
      <c r="U172" s="5">
        <f t="shared" si="86"/>
        <v>26612.632935738002</v>
      </c>
      <c r="V172" s="5">
        <f t="shared" si="87"/>
        <v>284987.70998173801</v>
      </c>
      <c r="W172" s="2">
        <v>261543.49051982662</v>
      </c>
      <c r="X172" s="2">
        <f t="shared" si="88"/>
        <v>13338.718016511157</v>
      </c>
      <c r="Y172" s="2">
        <f t="shared" si="89"/>
        <v>274882.20853633777</v>
      </c>
      <c r="Z172" s="5">
        <v>278806.14552460675</v>
      </c>
      <c r="AA172" s="5">
        <f t="shared" si="90"/>
        <v>200000</v>
      </c>
      <c r="AB172" s="48">
        <f t="shared" si="91"/>
        <v>241612.67734044709</v>
      </c>
      <c r="AC172" s="5">
        <f t="shared" si="92"/>
        <v>29424.606330757924</v>
      </c>
      <c r="AD172" s="20">
        <f t="shared" si="93"/>
        <v>0.1217841988038436</v>
      </c>
      <c r="AE172" s="65" t="s">
        <v>44</v>
      </c>
      <c r="AF172" s="70" t="s">
        <v>44</v>
      </c>
      <c r="AG172" s="58" t="s">
        <v>44</v>
      </c>
      <c r="AH172" s="5" t="s">
        <v>44</v>
      </c>
      <c r="AI172" s="5" t="s">
        <v>44</v>
      </c>
      <c r="AJ172" s="5" t="s">
        <v>44</v>
      </c>
      <c r="AK172" s="5" t="s">
        <v>44</v>
      </c>
      <c r="AL172" s="5" t="s">
        <v>44</v>
      </c>
      <c r="AM172" s="5" t="s">
        <v>44</v>
      </c>
      <c r="AN172" s="5" t="s">
        <v>44</v>
      </c>
      <c r="AO172" s="5" t="s">
        <v>44</v>
      </c>
      <c r="AP172" s="5" t="s">
        <v>44</v>
      </c>
      <c r="AQ172" s="5" t="s">
        <v>44</v>
      </c>
      <c r="AR172" s="5" t="s">
        <v>44</v>
      </c>
      <c r="AS172" s="67">
        <v>208000</v>
      </c>
      <c r="AT172" s="70">
        <v>200000</v>
      </c>
      <c r="AU172" s="58">
        <v>205000</v>
      </c>
      <c r="AV172" s="38">
        <v>300775.01409780059</v>
      </c>
      <c r="AW172" s="38">
        <f t="shared" si="94"/>
        <v>15339.525718987828</v>
      </c>
      <c r="AX172" s="38">
        <f t="shared" si="95"/>
        <v>316114.5398167884</v>
      </c>
      <c r="AY172" s="36">
        <v>334567.37462952803</v>
      </c>
      <c r="AZ172" s="5">
        <f t="shared" si="96"/>
        <v>200000</v>
      </c>
      <c r="BA172" s="40">
        <f t="shared" si="97"/>
        <v>252736.38288926327</v>
      </c>
      <c r="BB172" s="5">
        <f t="shared" si="114"/>
        <v>37290.253956248278</v>
      </c>
      <c r="BC172" s="20">
        <f t="shared" si="98"/>
        <v>0.14754604592322207</v>
      </c>
      <c r="BD172" s="72">
        <v>208000</v>
      </c>
      <c r="BE172" s="70">
        <v>200000</v>
      </c>
      <c r="BF172" s="58">
        <v>205000</v>
      </c>
      <c r="BG172" s="38">
        <v>300775.01409780059</v>
      </c>
      <c r="BH172" s="38">
        <f t="shared" si="99"/>
        <v>15339.525718987828</v>
      </c>
      <c r="BI172" s="38">
        <f t="shared" si="100"/>
        <v>316114.5398167884</v>
      </c>
      <c r="BJ172" s="36">
        <v>334567.37462952803</v>
      </c>
      <c r="BK172" s="36">
        <f t="shared" si="101"/>
        <v>200000</v>
      </c>
      <c r="BL172" s="40">
        <f t="shared" si="102"/>
        <v>252736.38288926327</v>
      </c>
      <c r="BM172" s="5">
        <f t="shared" si="103"/>
        <v>37290.253956248278</v>
      </c>
      <c r="BN172" s="20">
        <f t="shared" si="104"/>
        <v>0.14754604592322207</v>
      </c>
    </row>
    <row r="173" spans="1:66" s="4" customFormat="1" ht="15.75" customHeight="1">
      <c r="A173" s="12">
        <v>156</v>
      </c>
      <c r="B173" s="13" t="s">
        <v>199</v>
      </c>
      <c r="C173" s="61">
        <v>258750</v>
      </c>
      <c r="D173" s="70">
        <v>250000</v>
      </c>
      <c r="E173" s="58">
        <v>257500</v>
      </c>
      <c r="F173" s="5">
        <v>238207.17613499999</v>
      </c>
      <c r="G173" s="5">
        <f t="shared" si="78"/>
        <v>24535.339141905002</v>
      </c>
      <c r="H173" s="5">
        <f t="shared" si="79"/>
        <v>262742.51527690497</v>
      </c>
      <c r="I173" s="2">
        <v>241128.51749210001</v>
      </c>
      <c r="J173" s="2">
        <f t="shared" si="80"/>
        <v>12297.554392097099</v>
      </c>
      <c r="K173" s="2">
        <f t="shared" si="81"/>
        <v>253426.07188419712</v>
      </c>
      <c r="L173" s="5">
        <v>257043.72303213109</v>
      </c>
      <c r="M173" s="5">
        <f t="shared" si="82"/>
        <v>250000</v>
      </c>
      <c r="N173" s="48">
        <f t="shared" si="83"/>
        <v>256577.05169887221</v>
      </c>
      <c r="O173" s="5">
        <f t="shared" si="84"/>
        <v>4650.677856487041</v>
      </c>
      <c r="P173" s="20">
        <f t="shared" si="85"/>
        <v>1.8125852743624316E-2</v>
      </c>
      <c r="Q173" s="63">
        <v>258750</v>
      </c>
      <c r="R173" s="70">
        <v>250000</v>
      </c>
      <c r="S173" s="58">
        <v>255000</v>
      </c>
      <c r="T173" s="5">
        <v>238442.618349</v>
      </c>
      <c r="U173" s="5">
        <f t="shared" si="86"/>
        <v>24559.589689947003</v>
      </c>
      <c r="V173" s="5">
        <f t="shared" si="87"/>
        <v>263002.20803894702</v>
      </c>
      <c r="W173" s="2">
        <v>241366.65021853999</v>
      </c>
      <c r="X173" s="2">
        <f t="shared" si="88"/>
        <v>12309.699161145538</v>
      </c>
      <c r="Y173" s="2">
        <f t="shared" si="89"/>
        <v>253676.34937968553</v>
      </c>
      <c r="Z173" s="5">
        <v>257297.57323291429</v>
      </c>
      <c r="AA173" s="5">
        <f t="shared" si="90"/>
        <v>250000</v>
      </c>
      <c r="AB173" s="48">
        <f t="shared" si="91"/>
        <v>256287.68844192449</v>
      </c>
      <c r="AC173" s="5">
        <f t="shared" si="92"/>
        <v>4446.0671352730833</v>
      </c>
      <c r="AD173" s="20">
        <f t="shared" si="93"/>
        <v>1.7347954411319973E-2</v>
      </c>
      <c r="AE173" s="65" t="s">
        <v>44</v>
      </c>
      <c r="AF173" s="70" t="s">
        <v>44</v>
      </c>
      <c r="AG173" s="58" t="s">
        <v>44</v>
      </c>
      <c r="AH173" s="5" t="s">
        <v>44</v>
      </c>
      <c r="AI173" s="5" t="s">
        <v>44</v>
      </c>
      <c r="AJ173" s="5" t="s">
        <v>44</v>
      </c>
      <c r="AK173" s="5" t="s">
        <v>44</v>
      </c>
      <c r="AL173" s="5" t="s">
        <v>44</v>
      </c>
      <c r="AM173" s="5" t="s">
        <v>44</v>
      </c>
      <c r="AN173" s="5" t="s">
        <v>44</v>
      </c>
      <c r="AO173" s="5" t="s">
        <v>44</v>
      </c>
      <c r="AP173" s="5" t="s">
        <v>44</v>
      </c>
      <c r="AQ173" s="5" t="s">
        <v>44</v>
      </c>
      <c r="AR173" s="5" t="s">
        <v>44</v>
      </c>
      <c r="AS173" s="67">
        <v>260000</v>
      </c>
      <c r="AT173" s="70">
        <v>250000</v>
      </c>
      <c r="AU173" s="58">
        <v>256250</v>
      </c>
      <c r="AV173" s="38">
        <v>277571.64775132097</v>
      </c>
      <c r="AW173" s="38">
        <f t="shared" si="94"/>
        <v>14156.154035317368</v>
      </c>
      <c r="AX173" s="38">
        <f t="shared" si="95"/>
        <v>291727.80178663833</v>
      </c>
      <c r="AY173" s="36">
        <v>308757.08787949709</v>
      </c>
      <c r="AZ173" s="5">
        <f t="shared" si="96"/>
        <v>250000</v>
      </c>
      <c r="BA173" s="40">
        <f t="shared" si="97"/>
        <v>273346.97793322708</v>
      </c>
      <c r="BB173" s="5">
        <f t="shared" si="114"/>
        <v>16508.806416797557</v>
      </c>
      <c r="BC173" s="42">
        <f t="shared" si="98"/>
        <v>6.0395057379527023E-2</v>
      </c>
      <c r="BD173" s="72">
        <v>260000</v>
      </c>
      <c r="BE173" s="70">
        <v>250000</v>
      </c>
      <c r="BF173" s="58">
        <v>256250</v>
      </c>
      <c r="BG173" s="38">
        <v>277297.79511591501</v>
      </c>
      <c r="BH173" s="38">
        <f t="shared" si="99"/>
        <v>14142.187550911665</v>
      </c>
      <c r="BI173" s="38">
        <f t="shared" si="100"/>
        <v>291439.98266682669</v>
      </c>
      <c r="BJ173" s="36">
        <v>308452.46763855731</v>
      </c>
      <c r="BK173" s="36">
        <f t="shared" si="101"/>
        <v>250000</v>
      </c>
      <c r="BL173" s="40">
        <f t="shared" si="102"/>
        <v>273228.49006107682</v>
      </c>
      <c r="BM173" s="5">
        <f t="shared" si="103"/>
        <v>16425.022838911744</v>
      </c>
      <c r="BN173" s="20">
        <f t="shared" si="104"/>
        <v>6.0114605307960874E-2</v>
      </c>
    </row>
    <row r="174" spans="1:66" s="4" customFormat="1" ht="15.75" customHeight="1">
      <c r="A174" s="12">
        <v>157</v>
      </c>
      <c r="B174" s="13" t="s">
        <v>200</v>
      </c>
      <c r="C174" s="61" t="s">
        <v>44</v>
      </c>
      <c r="D174" s="70" t="s">
        <v>44</v>
      </c>
      <c r="E174" s="58" t="s">
        <v>44</v>
      </c>
      <c r="F174" s="5" t="s">
        <v>44</v>
      </c>
      <c r="G174" s="5" t="s">
        <v>44</v>
      </c>
      <c r="H174" s="5" t="s">
        <v>44</v>
      </c>
      <c r="I174" s="5" t="s">
        <v>44</v>
      </c>
      <c r="J174" s="5" t="s">
        <v>44</v>
      </c>
      <c r="K174" s="5" t="s">
        <v>44</v>
      </c>
      <c r="L174" s="5" t="s">
        <v>44</v>
      </c>
      <c r="M174" s="5" t="s">
        <v>44</v>
      </c>
      <c r="N174" s="5" t="s">
        <v>44</v>
      </c>
      <c r="O174" s="5" t="s">
        <v>44</v>
      </c>
      <c r="P174" s="5" t="s">
        <v>44</v>
      </c>
      <c r="Q174" s="63" t="s">
        <v>44</v>
      </c>
      <c r="R174" s="70" t="s">
        <v>44</v>
      </c>
      <c r="S174" s="58" t="s">
        <v>44</v>
      </c>
      <c r="T174" s="5" t="s">
        <v>44</v>
      </c>
      <c r="U174" s="5" t="s">
        <v>44</v>
      </c>
      <c r="V174" s="5" t="s">
        <v>44</v>
      </c>
      <c r="W174" s="5" t="s">
        <v>44</v>
      </c>
      <c r="X174" s="5" t="s">
        <v>44</v>
      </c>
      <c r="Y174" s="5" t="s">
        <v>44</v>
      </c>
      <c r="Z174" s="5" t="s">
        <v>44</v>
      </c>
      <c r="AA174" s="5" t="s">
        <v>44</v>
      </c>
      <c r="AB174" s="5" t="s">
        <v>44</v>
      </c>
      <c r="AC174" s="5" t="s">
        <v>44</v>
      </c>
      <c r="AD174" s="5" t="s">
        <v>44</v>
      </c>
      <c r="AE174" s="65" t="s">
        <v>44</v>
      </c>
      <c r="AF174" s="70" t="s">
        <v>44</v>
      </c>
      <c r="AG174" s="58" t="s">
        <v>44</v>
      </c>
      <c r="AH174" s="5" t="s">
        <v>44</v>
      </c>
      <c r="AI174" s="5" t="s">
        <v>44</v>
      </c>
      <c r="AJ174" s="5" t="s">
        <v>44</v>
      </c>
      <c r="AK174" s="5" t="s">
        <v>44</v>
      </c>
      <c r="AL174" s="5" t="s">
        <v>44</v>
      </c>
      <c r="AM174" s="5" t="s">
        <v>44</v>
      </c>
      <c r="AN174" s="5" t="s">
        <v>44</v>
      </c>
      <c r="AO174" s="5" t="s">
        <v>44</v>
      </c>
      <c r="AP174" s="5" t="s">
        <v>44</v>
      </c>
      <c r="AQ174" s="5" t="s">
        <v>44</v>
      </c>
      <c r="AR174" s="5" t="s">
        <v>44</v>
      </c>
      <c r="AS174" s="68" t="s">
        <v>44</v>
      </c>
      <c r="AT174" s="74" t="s">
        <v>44</v>
      </c>
      <c r="AU174" s="68" t="s">
        <v>44</v>
      </c>
      <c r="AV174" s="41" t="s">
        <v>44</v>
      </c>
      <c r="AW174" s="41" t="s">
        <v>44</v>
      </c>
      <c r="AX174" s="41" t="s">
        <v>44</v>
      </c>
      <c r="AY174" s="41" t="s">
        <v>44</v>
      </c>
      <c r="AZ174" s="41" t="s">
        <v>44</v>
      </c>
      <c r="BA174" s="41" t="s">
        <v>44</v>
      </c>
      <c r="BB174" s="41" t="s">
        <v>44</v>
      </c>
      <c r="BC174" s="41" t="s">
        <v>44</v>
      </c>
      <c r="BD174" s="68" t="s">
        <v>44</v>
      </c>
      <c r="BE174" s="74" t="s">
        <v>44</v>
      </c>
      <c r="BF174" s="68" t="s">
        <v>44</v>
      </c>
      <c r="BG174" s="41" t="s">
        <v>44</v>
      </c>
      <c r="BH174" s="41" t="s">
        <v>44</v>
      </c>
      <c r="BI174" s="41" t="s">
        <v>44</v>
      </c>
      <c r="BJ174" s="41" t="s">
        <v>44</v>
      </c>
      <c r="BK174" s="41" t="s">
        <v>44</v>
      </c>
      <c r="BL174" s="41" t="s">
        <v>44</v>
      </c>
      <c r="BM174" s="41" t="s">
        <v>44</v>
      </c>
      <c r="BN174" s="41" t="s">
        <v>44</v>
      </c>
    </row>
    <row r="175" spans="1:66" s="4" customFormat="1" ht="15.75" customHeight="1">
      <c r="A175" s="12">
        <v>158</v>
      </c>
      <c r="B175" s="13" t="s">
        <v>201</v>
      </c>
      <c r="C175" s="61">
        <v>258750</v>
      </c>
      <c r="D175" s="70">
        <v>250000</v>
      </c>
      <c r="E175" s="58">
        <v>257500</v>
      </c>
      <c r="F175" s="5">
        <v>215144.72094599999</v>
      </c>
      <c r="G175" s="5">
        <f t="shared" si="78"/>
        <v>22159.906257438</v>
      </c>
      <c r="H175" s="5">
        <f t="shared" si="79"/>
        <v>237304.62720343799</v>
      </c>
      <c r="I175" s="2">
        <v>217783.22251382662</v>
      </c>
      <c r="J175" s="2">
        <f t="shared" si="80"/>
        <v>11106.944348205157</v>
      </c>
      <c r="K175" s="2">
        <f t="shared" si="81"/>
        <v>228890.16686203179</v>
      </c>
      <c r="L175" s="5">
        <v>232157.56854940674</v>
      </c>
      <c r="M175" s="5">
        <f t="shared" si="82"/>
        <v>228890.16686203179</v>
      </c>
      <c r="N175" s="48">
        <f t="shared" si="83"/>
        <v>244100.39376914609</v>
      </c>
      <c r="O175" s="5">
        <f t="shared" si="84"/>
        <v>10755.254589406604</v>
      </c>
      <c r="P175" s="20">
        <f t="shared" si="85"/>
        <v>4.4060783447888281E-2</v>
      </c>
      <c r="Q175" s="63">
        <v>258750</v>
      </c>
      <c r="R175" s="70">
        <v>250000</v>
      </c>
      <c r="S175" s="58">
        <v>255000</v>
      </c>
      <c r="T175" s="5">
        <v>264947.67397800001</v>
      </c>
      <c r="U175" s="5">
        <f t="shared" si="86"/>
        <v>27289.610419734003</v>
      </c>
      <c r="V175" s="5">
        <f t="shared" si="87"/>
        <v>292237.28439773398</v>
      </c>
      <c r="W175" s="2">
        <v>268196.72707921331</v>
      </c>
      <c r="X175" s="2">
        <f t="shared" si="88"/>
        <v>13678.033081039877</v>
      </c>
      <c r="Y175" s="2">
        <f t="shared" si="89"/>
        <v>281874.76016025321</v>
      </c>
      <c r="Z175" s="5">
        <v>285898.51565662259</v>
      </c>
      <c r="AA175" s="5">
        <f t="shared" si="90"/>
        <v>250000</v>
      </c>
      <c r="AB175" s="48">
        <f t="shared" si="91"/>
        <v>270626.76003576833</v>
      </c>
      <c r="AC175" s="5">
        <f t="shared" si="92"/>
        <v>14585.321895199457</v>
      </c>
      <c r="AD175" s="20">
        <f t="shared" si="93"/>
        <v>5.389460337651656E-2</v>
      </c>
      <c r="AE175" s="65" t="s">
        <v>44</v>
      </c>
      <c r="AF175" s="70" t="s">
        <v>44</v>
      </c>
      <c r="AG175" s="58" t="s">
        <v>44</v>
      </c>
      <c r="AH175" s="5" t="s">
        <v>44</v>
      </c>
      <c r="AI175" s="5" t="s">
        <v>44</v>
      </c>
      <c r="AJ175" s="5" t="s">
        <v>44</v>
      </c>
      <c r="AK175" s="5" t="s">
        <v>44</v>
      </c>
      <c r="AL175" s="5" t="s">
        <v>44</v>
      </c>
      <c r="AM175" s="5" t="s">
        <v>44</v>
      </c>
      <c r="AN175" s="5" t="s">
        <v>44</v>
      </c>
      <c r="AO175" s="5" t="s">
        <v>44</v>
      </c>
      <c r="AP175" s="5" t="s">
        <v>44</v>
      </c>
      <c r="AQ175" s="5" t="s">
        <v>44</v>
      </c>
      <c r="AR175" s="5" t="s">
        <v>44</v>
      </c>
      <c r="AS175" s="67">
        <v>260000</v>
      </c>
      <c r="AT175" s="70">
        <v>250000</v>
      </c>
      <c r="AU175" s="58">
        <v>256250</v>
      </c>
      <c r="AV175" s="38">
        <v>308426.23614109529</v>
      </c>
      <c r="AW175" s="38">
        <f t="shared" si="94"/>
        <v>15729.738043195859</v>
      </c>
      <c r="AX175" s="38">
        <f t="shared" si="95"/>
        <v>324155.97418429115</v>
      </c>
      <c r="AY175" s="36">
        <v>343078.21878794715</v>
      </c>
      <c r="AZ175" s="5">
        <f t="shared" si="96"/>
        <v>250000</v>
      </c>
      <c r="BA175" s="40">
        <f t="shared" si="97"/>
        <v>286696.83859444765</v>
      </c>
      <c r="BB175" s="5">
        <f>STDEVA(AZ175,BA175)</f>
        <v>25948.583418242146</v>
      </c>
      <c r="BC175" s="43">
        <f t="shared" si="98"/>
        <v>9.0508788117291378E-2</v>
      </c>
      <c r="BD175" s="72">
        <v>260000</v>
      </c>
      <c r="BE175" s="70">
        <v>250000</v>
      </c>
      <c r="BF175" s="58">
        <v>256250</v>
      </c>
      <c r="BG175" s="38">
        <v>250450.70589090066</v>
      </c>
      <c r="BH175" s="38">
        <f t="shared" si="99"/>
        <v>12772.986000435933</v>
      </c>
      <c r="BI175" s="38">
        <f t="shared" si="100"/>
        <v>263223.69189133658</v>
      </c>
      <c r="BJ175" s="36">
        <v>278589.08225928812</v>
      </c>
      <c r="BK175" s="36">
        <f t="shared" si="101"/>
        <v>250000</v>
      </c>
      <c r="BL175" s="40">
        <f t="shared" si="102"/>
        <v>261612.55483012492</v>
      </c>
      <c r="BM175" s="5">
        <f t="shared" si="103"/>
        <v>8211.316267281929</v>
      </c>
      <c r="BN175" s="20">
        <f t="shared" si="104"/>
        <v>3.1387317296808832E-2</v>
      </c>
    </row>
    <row r="176" spans="1:66" s="4" customFormat="1" ht="15.75" customHeight="1">
      <c r="A176" s="12">
        <v>159</v>
      </c>
      <c r="B176" s="13" t="s">
        <v>202</v>
      </c>
      <c r="C176" s="61">
        <v>362250</v>
      </c>
      <c r="D176" s="70">
        <v>350000</v>
      </c>
      <c r="E176" s="58">
        <v>360500</v>
      </c>
      <c r="F176" s="5">
        <v>255344.00585399999</v>
      </c>
      <c r="G176" s="5">
        <f t="shared" si="78"/>
        <v>26300.432602962002</v>
      </c>
      <c r="H176" s="5">
        <f t="shared" si="79"/>
        <v>281644.438456962</v>
      </c>
      <c r="I176" s="2">
        <v>258475.52808084001</v>
      </c>
      <c r="J176" s="2">
        <f t="shared" si="80"/>
        <v>13182.251932122839</v>
      </c>
      <c r="K176" s="2">
        <f t="shared" si="81"/>
        <v>271657.78001296287</v>
      </c>
      <c r="L176" s="5">
        <v>275535.6883607597</v>
      </c>
      <c r="M176" s="5">
        <f t="shared" si="82"/>
        <v>271657.78001296287</v>
      </c>
      <c r="N176" s="48">
        <f t="shared" si="83"/>
        <v>316931.31780511409</v>
      </c>
      <c r="O176" s="5">
        <f t="shared" si="84"/>
        <v>32013.225581135557</v>
      </c>
      <c r="P176" s="20">
        <f t="shared" si="85"/>
        <v>0.1010099784484567</v>
      </c>
      <c r="Q176" s="63">
        <v>362250</v>
      </c>
      <c r="R176" s="70">
        <v>350000</v>
      </c>
      <c r="S176" s="58">
        <v>357000</v>
      </c>
      <c r="T176" s="5">
        <v>255344.00585399999</v>
      </c>
      <c r="U176" s="5">
        <f t="shared" si="86"/>
        <v>26300.432602962002</v>
      </c>
      <c r="V176" s="5">
        <f t="shared" si="87"/>
        <v>281644.438456962</v>
      </c>
      <c r="W176" s="2">
        <v>258475.52808084001</v>
      </c>
      <c r="X176" s="2">
        <f t="shared" si="88"/>
        <v>13182.251932122839</v>
      </c>
      <c r="Y176" s="2">
        <f t="shared" si="89"/>
        <v>271657.78001296287</v>
      </c>
      <c r="Z176" s="5">
        <v>275535.6883607597</v>
      </c>
      <c r="AA176" s="5">
        <f t="shared" si="90"/>
        <v>271657.78001296287</v>
      </c>
      <c r="AB176" s="48">
        <f t="shared" si="91"/>
        <v>316347.98447178077</v>
      </c>
      <c r="AC176" s="5">
        <f t="shared" si="92"/>
        <v>31600.746625443418</v>
      </c>
      <c r="AD176" s="20">
        <f t="shared" si="93"/>
        <v>9.9892359605857725E-2</v>
      </c>
      <c r="AE176" s="65" t="s">
        <v>44</v>
      </c>
      <c r="AF176" s="70" t="s">
        <v>44</v>
      </c>
      <c r="AG176" s="58" t="s">
        <v>44</v>
      </c>
      <c r="AH176" s="5" t="s">
        <v>44</v>
      </c>
      <c r="AI176" s="5" t="s">
        <v>44</v>
      </c>
      <c r="AJ176" s="5" t="s">
        <v>44</v>
      </c>
      <c r="AK176" s="5" t="s">
        <v>44</v>
      </c>
      <c r="AL176" s="5" t="s">
        <v>44</v>
      </c>
      <c r="AM176" s="5" t="s">
        <v>44</v>
      </c>
      <c r="AN176" s="5" t="s">
        <v>44</v>
      </c>
      <c r="AO176" s="5" t="s">
        <v>44</v>
      </c>
      <c r="AP176" s="5" t="s">
        <v>44</v>
      </c>
      <c r="AQ176" s="5" t="s">
        <v>44</v>
      </c>
      <c r="AR176" s="5" t="s">
        <v>44</v>
      </c>
      <c r="AS176" s="67">
        <v>364000</v>
      </c>
      <c r="AT176" s="70">
        <v>350000</v>
      </c>
      <c r="AU176" s="58">
        <v>358750</v>
      </c>
      <c r="AV176" s="38">
        <v>297246.85729296599</v>
      </c>
      <c r="AW176" s="38">
        <f t="shared" si="94"/>
        <v>15159.589721941264</v>
      </c>
      <c r="AX176" s="38">
        <f t="shared" si="95"/>
        <v>312406.44701490726</v>
      </c>
      <c r="AY176" s="36">
        <v>330642.82603291166</v>
      </c>
      <c r="AZ176" s="5">
        <f t="shared" si="96"/>
        <v>312406.44701490726</v>
      </c>
      <c r="BA176" s="40">
        <f t="shared" si="97"/>
        <v>343159.85460956377</v>
      </c>
      <c r="BB176" s="5">
        <f>STDEVA(AZ176,BA176)</f>
        <v>21745.943054775493</v>
      </c>
      <c r="BC176" s="42">
        <f t="shared" si="98"/>
        <v>6.3369717531549033E-2</v>
      </c>
      <c r="BD176" s="72">
        <v>364000</v>
      </c>
      <c r="BE176" s="70">
        <v>350000</v>
      </c>
      <c r="BF176" s="58">
        <v>358750</v>
      </c>
      <c r="BG176" s="38">
        <v>297246.85729296599</v>
      </c>
      <c r="BH176" s="38">
        <f t="shared" si="99"/>
        <v>15159.589721941264</v>
      </c>
      <c r="BI176" s="38">
        <f t="shared" si="100"/>
        <v>312406.44701490726</v>
      </c>
      <c r="BJ176" s="36">
        <v>330642.82603291166</v>
      </c>
      <c r="BK176" s="36">
        <f t="shared" si="101"/>
        <v>312406.44701490726</v>
      </c>
      <c r="BL176" s="40">
        <f t="shared" si="102"/>
        <v>343159.85460956377</v>
      </c>
      <c r="BM176" s="5">
        <f t="shared" si="103"/>
        <v>21745.943054775493</v>
      </c>
      <c r="BN176" s="20">
        <f t="shared" si="104"/>
        <v>6.3369717531549033E-2</v>
      </c>
    </row>
    <row r="177" spans="1:66" s="4" customFormat="1" ht="15.75" customHeight="1">
      <c r="A177" s="12">
        <v>160</v>
      </c>
      <c r="B177" s="13" t="s">
        <v>203</v>
      </c>
      <c r="C177" s="61">
        <v>258750</v>
      </c>
      <c r="D177" s="70">
        <v>250000</v>
      </c>
      <c r="E177" s="58">
        <v>257500</v>
      </c>
      <c r="F177" s="5">
        <v>242400.61960199993</v>
      </c>
      <c r="G177" s="5">
        <f t="shared" si="78"/>
        <v>24967.263819005995</v>
      </c>
      <c r="H177" s="5">
        <f t="shared" si="79"/>
        <v>267367.88342100591</v>
      </c>
      <c r="I177" s="2">
        <v>245373.26206091995</v>
      </c>
      <c r="J177" s="2">
        <f t="shared" si="80"/>
        <v>12514.036365106916</v>
      </c>
      <c r="K177" s="2">
        <f t="shared" si="81"/>
        <v>257887.29842602686</v>
      </c>
      <c r="L177" s="5">
        <v>261568.63347672686</v>
      </c>
      <c r="M177" s="5">
        <f t="shared" si="82"/>
        <v>250000</v>
      </c>
      <c r="N177" s="48">
        <f t="shared" si="83"/>
        <v>258845.63588729326</v>
      </c>
      <c r="O177" s="5">
        <f t="shared" si="84"/>
        <v>6254.8091198121483</v>
      </c>
      <c r="P177" s="20">
        <f t="shared" si="85"/>
        <v>2.4164244061412807E-2</v>
      </c>
      <c r="Q177" s="63" t="s">
        <v>44</v>
      </c>
      <c r="R177" s="70" t="s">
        <v>44</v>
      </c>
      <c r="S177" s="58" t="s">
        <v>44</v>
      </c>
      <c r="T177" s="5" t="s">
        <v>44</v>
      </c>
      <c r="U177" s="5" t="s">
        <v>44</v>
      </c>
      <c r="V177" s="5" t="s">
        <v>44</v>
      </c>
      <c r="W177" s="5" t="s">
        <v>44</v>
      </c>
      <c r="X177" s="5" t="s">
        <v>44</v>
      </c>
      <c r="Y177" s="5" t="s">
        <v>44</v>
      </c>
      <c r="Z177" s="5" t="s">
        <v>44</v>
      </c>
      <c r="AA177" s="5" t="s">
        <v>44</v>
      </c>
      <c r="AB177" s="5" t="s">
        <v>44</v>
      </c>
      <c r="AC177" s="5" t="s">
        <v>44</v>
      </c>
      <c r="AD177" s="5" t="s">
        <v>44</v>
      </c>
      <c r="AE177" s="65" t="s">
        <v>44</v>
      </c>
      <c r="AF177" s="70" t="s">
        <v>44</v>
      </c>
      <c r="AG177" s="58" t="s">
        <v>44</v>
      </c>
      <c r="AH177" s="5" t="s">
        <v>44</v>
      </c>
      <c r="AI177" s="5" t="s">
        <v>44</v>
      </c>
      <c r="AJ177" s="5" t="s">
        <v>44</v>
      </c>
      <c r="AK177" s="5" t="s">
        <v>44</v>
      </c>
      <c r="AL177" s="5" t="s">
        <v>44</v>
      </c>
      <c r="AM177" s="5" t="s">
        <v>44</v>
      </c>
      <c r="AN177" s="5" t="s">
        <v>44</v>
      </c>
      <c r="AO177" s="5" t="s">
        <v>44</v>
      </c>
      <c r="AP177" s="5" t="s">
        <v>44</v>
      </c>
      <c r="AQ177" s="5" t="s">
        <v>44</v>
      </c>
      <c r="AR177" s="5" t="s">
        <v>44</v>
      </c>
      <c r="AS177" s="68" t="s">
        <v>44</v>
      </c>
      <c r="AT177" s="74" t="s">
        <v>44</v>
      </c>
      <c r="AU177" s="68" t="s">
        <v>44</v>
      </c>
      <c r="AV177" s="41" t="s">
        <v>44</v>
      </c>
      <c r="AW177" s="41" t="s">
        <v>44</v>
      </c>
      <c r="AX177" s="41" t="s">
        <v>44</v>
      </c>
      <c r="AY177" s="41" t="s">
        <v>44</v>
      </c>
      <c r="AZ177" s="41" t="s">
        <v>44</v>
      </c>
      <c r="BA177" s="41" t="s">
        <v>44</v>
      </c>
      <c r="BB177" s="41" t="s">
        <v>44</v>
      </c>
      <c r="BC177" s="41" t="s">
        <v>44</v>
      </c>
      <c r="BD177" s="72">
        <v>260000</v>
      </c>
      <c r="BE177" s="70">
        <v>250000</v>
      </c>
      <c r="BF177" s="58">
        <v>256250</v>
      </c>
      <c r="BG177" s="38">
        <v>282179.25137005793</v>
      </c>
      <c r="BH177" s="38">
        <f t="shared" si="99"/>
        <v>14391.141819872953</v>
      </c>
      <c r="BI177" s="38">
        <f t="shared" si="100"/>
        <v>296570.39318993088</v>
      </c>
      <c r="BJ177" s="36">
        <v>313882.36017207219</v>
      </c>
      <c r="BK177" s="36">
        <f t="shared" si="101"/>
        <v>250000</v>
      </c>
      <c r="BL177" s="40">
        <f t="shared" si="102"/>
        <v>275340.55067240063</v>
      </c>
      <c r="BM177" s="5">
        <f t="shared" si="103"/>
        <v>17918.47521945581</v>
      </c>
      <c r="BN177" s="20">
        <f t="shared" si="104"/>
        <v>6.5077501936048499E-2</v>
      </c>
    </row>
    <row r="178" spans="1:66" s="4" customFormat="1" ht="15.75" customHeight="1">
      <c r="A178" s="12">
        <v>161</v>
      </c>
      <c r="B178" s="13" t="s">
        <v>204</v>
      </c>
      <c r="C178" s="61">
        <v>414000</v>
      </c>
      <c r="D178" s="70">
        <v>400000</v>
      </c>
      <c r="E178" s="58">
        <v>412000</v>
      </c>
      <c r="F178" s="5">
        <v>142096.30091999998</v>
      </c>
      <c r="G178" s="5">
        <f t="shared" si="78"/>
        <v>14635.918994759999</v>
      </c>
      <c r="H178" s="5">
        <f t="shared" si="79"/>
        <v>156732.21991475997</v>
      </c>
      <c r="I178" s="2">
        <v>143838.95332986664</v>
      </c>
      <c r="J178" s="2">
        <f t="shared" si="80"/>
        <v>7335.7866198231977</v>
      </c>
      <c r="K178" s="2">
        <f t="shared" si="81"/>
        <v>151174.73994968983</v>
      </c>
      <c r="L178" s="5">
        <v>153332.75576649781</v>
      </c>
      <c r="M178" s="5">
        <f t="shared" si="82"/>
        <v>151174.73994968983</v>
      </c>
      <c r="N178" s="48">
        <f t="shared" si="83"/>
        <v>281206.6192718246</v>
      </c>
      <c r="O178" s="5">
        <f t="shared" si="84"/>
        <v>91946.423639112341</v>
      </c>
      <c r="P178" s="20">
        <f t="shared" si="85"/>
        <v>0.32697105024485063</v>
      </c>
      <c r="Q178" s="63" t="s">
        <v>44</v>
      </c>
      <c r="R178" s="70" t="s">
        <v>44</v>
      </c>
      <c r="S178" s="58" t="s">
        <v>44</v>
      </c>
      <c r="T178" s="5" t="s">
        <v>44</v>
      </c>
      <c r="U178" s="5" t="s">
        <v>44</v>
      </c>
      <c r="V178" s="5" t="s">
        <v>44</v>
      </c>
      <c r="W178" s="5" t="s">
        <v>44</v>
      </c>
      <c r="X178" s="5" t="s">
        <v>44</v>
      </c>
      <c r="Y178" s="5" t="s">
        <v>44</v>
      </c>
      <c r="Z178" s="5" t="s">
        <v>44</v>
      </c>
      <c r="AA178" s="5" t="s">
        <v>44</v>
      </c>
      <c r="AB178" s="5" t="s">
        <v>44</v>
      </c>
      <c r="AC178" s="5" t="s">
        <v>44</v>
      </c>
      <c r="AD178" s="5" t="s">
        <v>44</v>
      </c>
      <c r="AE178" s="65" t="s">
        <v>44</v>
      </c>
      <c r="AF178" s="70" t="s">
        <v>44</v>
      </c>
      <c r="AG178" s="58" t="s">
        <v>44</v>
      </c>
      <c r="AH178" s="5" t="s">
        <v>44</v>
      </c>
      <c r="AI178" s="5" t="s">
        <v>44</v>
      </c>
      <c r="AJ178" s="5" t="s">
        <v>44</v>
      </c>
      <c r="AK178" s="5" t="s">
        <v>44</v>
      </c>
      <c r="AL178" s="5" t="s">
        <v>44</v>
      </c>
      <c r="AM178" s="5" t="s">
        <v>44</v>
      </c>
      <c r="AN178" s="5" t="s">
        <v>44</v>
      </c>
      <c r="AO178" s="5" t="s">
        <v>44</v>
      </c>
      <c r="AP178" s="5" t="s">
        <v>44</v>
      </c>
      <c r="AQ178" s="5" t="s">
        <v>44</v>
      </c>
      <c r="AR178" s="5" t="s">
        <v>44</v>
      </c>
      <c r="AS178" s="68" t="s">
        <v>44</v>
      </c>
      <c r="AT178" s="74" t="s">
        <v>44</v>
      </c>
      <c r="AU178" s="68" t="s">
        <v>44</v>
      </c>
      <c r="AV178" s="41" t="s">
        <v>44</v>
      </c>
      <c r="AW178" s="41" t="s">
        <v>44</v>
      </c>
      <c r="AX178" s="41" t="s">
        <v>44</v>
      </c>
      <c r="AY178" s="41" t="s">
        <v>44</v>
      </c>
      <c r="AZ178" s="41" t="s">
        <v>44</v>
      </c>
      <c r="BA178" s="41" t="s">
        <v>44</v>
      </c>
      <c r="BB178" s="41" t="s">
        <v>44</v>
      </c>
      <c r="BC178" s="41" t="s">
        <v>44</v>
      </c>
      <c r="BD178" s="72">
        <v>416000</v>
      </c>
      <c r="BE178" s="70">
        <v>400000</v>
      </c>
      <c r="BF178" s="58">
        <v>410000</v>
      </c>
      <c r="BG178" s="38">
        <v>165414.79632934663</v>
      </c>
      <c r="BH178" s="38">
        <f t="shared" si="99"/>
        <v>8436.1546127966776</v>
      </c>
      <c r="BI178" s="38">
        <f t="shared" si="100"/>
        <v>173850.9509421433</v>
      </c>
      <c r="BJ178" s="36">
        <v>183999.30691979738</v>
      </c>
      <c r="BK178" s="36">
        <f t="shared" si="101"/>
        <v>173850.9509421433</v>
      </c>
      <c r="BL178" s="40">
        <f t="shared" si="102"/>
        <v>316770.05157238815</v>
      </c>
      <c r="BM178" s="5">
        <f t="shared" si="103"/>
        <v>101059.0652167286</v>
      </c>
      <c r="BN178" s="20">
        <f t="shared" si="104"/>
        <v>0.31902973376141469</v>
      </c>
    </row>
    <row r="179" spans="1:66" s="4" customFormat="1" ht="15.75" customHeight="1">
      <c r="A179" s="12">
        <v>162</v>
      </c>
      <c r="B179" s="13" t="s">
        <v>205</v>
      </c>
      <c r="C179" s="61">
        <v>517500</v>
      </c>
      <c r="D179" s="70">
        <v>500000</v>
      </c>
      <c r="E179" s="58">
        <v>515000</v>
      </c>
      <c r="F179" s="5">
        <v>409574.48407199996</v>
      </c>
      <c r="G179" s="5">
        <f t="shared" si="78"/>
        <v>42186.171859415997</v>
      </c>
      <c r="H179" s="5">
        <f t="shared" si="79"/>
        <v>451760.65593141597</v>
      </c>
      <c r="I179" s="2">
        <v>414597.3277237867</v>
      </c>
      <c r="J179" s="2">
        <f t="shared" si="80"/>
        <v>21144.463713913119</v>
      </c>
      <c r="K179" s="2">
        <f t="shared" si="81"/>
        <v>435741.79143769981</v>
      </c>
      <c r="L179" s="5">
        <v>441961.99514553981</v>
      </c>
      <c r="M179" s="5">
        <f t="shared" si="82"/>
        <v>435741.79143769981</v>
      </c>
      <c r="N179" s="48">
        <f t="shared" si="83"/>
        <v>476994.07375244261</v>
      </c>
      <c r="O179" s="5">
        <f t="shared" si="84"/>
        <v>29169.76856417652</v>
      </c>
      <c r="P179" s="20">
        <f t="shared" si="85"/>
        <v>6.1153314410600991E-2</v>
      </c>
      <c r="Q179" s="63" t="s">
        <v>44</v>
      </c>
      <c r="R179" s="70" t="s">
        <v>44</v>
      </c>
      <c r="S179" s="58" t="s">
        <v>44</v>
      </c>
      <c r="T179" s="5" t="s">
        <v>44</v>
      </c>
      <c r="U179" s="5" t="s">
        <v>44</v>
      </c>
      <c r="V179" s="5" t="s">
        <v>44</v>
      </c>
      <c r="W179" s="5" t="s">
        <v>44</v>
      </c>
      <c r="X179" s="5" t="s">
        <v>44</v>
      </c>
      <c r="Y179" s="5" t="s">
        <v>44</v>
      </c>
      <c r="Z179" s="5" t="s">
        <v>44</v>
      </c>
      <c r="AA179" s="5" t="s">
        <v>44</v>
      </c>
      <c r="AB179" s="5" t="s">
        <v>44</v>
      </c>
      <c r="AC179" s="5" t="s">
        <v>44</v>
      </c>
      <c r="AD179" s="5" t="s">
        <v>44</v>
      </c>
      <c r="AE179" s="65" t="s">
        <v>44</v>
      </c>
      <c r="AF179" s="70" t="s">
        <v>44</v>
      </c>
      <c r="AG179" s="58" t="s">
        <v>44</v>
      </c>
      <c r="AH179" s="5" t="s">
        <v>44</v>
      </c>
      <c r="AI179" s="5" t="s">
        <v>44</v>
      </c>
      <c r="AJ179" s="5" t="s">
        <v>44</v>
      </c>
      <c r="AK179" s="5" t="s">
        <v>44</v>
      </c>
      <c r="AL179" s="5" t="s">
        <v>44</v>
      </c>
      <c r="AM179" s="5" t="s">
        <v>44</v>
      </c>
      <c r="AN179" s="5" t="s">
        <v>44</v>
      </c>
      <c r="AO179" s="5" t="s">
        <v>44</v>
      </c>
      <c r="AP179" s="5" t="s">
        <v>44</v>
      </c>
      <c r="AQ179" s="5" t="s">
        <v>44</v>
      </c>
      <c r="AR179" s="5" t="s">
        <v>44</v>
      </c>
      <c r="AS179" s="68" t="s">
        <v>44</v>
      </c>
      <c r="AT179" s="74" t="s">
        <v>44</v>
      </c>
      <c r="AU179" s="68" t="s">
        <v>44</v>
      </c>
      <c r="AV179" s="41" t="s">
        <v>44</v>
      </c>
      <c r="AW179" s="41" t="s">
        <v>44</v>
      </c>
      <c r="AX179" s="41" t="s">
        <v>44</v>
      </c>
      <c r="AY179" s="41" t="s">
        <v>44</v>
      </c>
      <c r="AZ179" s="41" t="s">
        <v>44</v>
      </c>
      <c r="BA179" s="41" t="s">
        <v>44</v>
      </c>
      <c r="BB179" s="41" t="s">
        <v>44</v>
      </c>
      <c r="BC179" s="41" t="s">
        <v>44</v>
      </c>
      <c r="BD179" s="72">
        <v>520000</v>
      </c>
      <c r="BE179" s="70">
        <v>500000</v>
      </c>
      <c r="BF179" s="58">
        <v>512500</v>
      </c>
      <c r="BG179" s="38">
        <v>476786.92688235472</v>
      </c>
      <c r="BH179" s="38">
        <f t="shared" si="99"/>
        <v>24316.13327100009</v>
      </c>
      <c r="BI179" s="38">
        <f t="shared" si="100"/>
        <v>501103.06015335483</v>
      </c>
      <c r="BJ179" s="36">
        <v>2330168.9897086853</v>
      </c>
      <c r="BK179" s="36">
        <f t="shared" si="101"/>
        <v>500000</v>
      </c>
      <c r="BL179" s="40">
        <f t="shared" si="102"/>
        <v>872754.40997240809</v>
      </c>
      <c r="BM179" s="5">
        <f t="shared" si="103"/>
        <v>263577.17100868007</v>
      </c>
      <c r="BN179" s="20">
        <f t="shared" si="104"/>
        <v>0.30200611763968399</v>
      </c>
    </row>
    <row r="180" spans="1:66" s="4" customFormat="1" ht="15.75" customHeight="1">
      <c r="A180" s="12">
        <v>163</v>
      </c>
      <c r="B180" s="13" t="s">
        <v>206</v>
      </c>
      <c r="C180" s="61">
        <v>258750</v>
      </c>
      <c r="D180" s="70">
        <v>250000</v>
      </c>
      <c r="E180" s="58">
        <v>257500</v>
      </c>
      <c r="F180" s="5">
        <v>108662.51727899999</v>
      </c>
      <c r="G180" s="5">
        <f t="shared" si="78"/>
        <v>11192.239279736999</v>
      </c>
      <c r="H180" s="5">
        <f t="shared" si="79"/>
        <v>119854.75655873699</v>
      </c>
      <c r="I180" s="2">
        <v>109995.04385300666</v>
      </c>
      <c r="J180" s="2">
        <f t="shared" si="80"/>
        <v>5609.7472365033391</v>
      </c>
      <c r="K180" s="2">
        <f t="shared" si="81"/>
        <v>115604.79108950999</v>
      </c>
      <c r="L180" s="5">
        <v>117255.04673243666</v>
      </c>
      <c r="M180" s="5">
        <f t="shared" si="82"/>
        <v>115604.79108950999</v>
      </c>
      <c r="N180" s="48">
        <f t="shared" si="83"/>
        <v>186494.0990634473</v>
      </c>
      <c r="O180" s="5">
        <f t="shared" si="84"/>
        <v>50126.310381992647</v>
      </c>
      <c r="P180" s="20">
        <f t="shared" si="85"/>
        <v>0.26878228659095071</v>
      </c>
      <c r="Q180" s="63" t="s">
        <v>44</v>
      </c>
      <c r="R180" s="70" t="s">
        <v>44</v>
      </c>
      <c r="S180" s="58" t="s">
        <v>44</v>
      </c>
      <c r="T180" s="5" t="s">
        <v>44</v>
      </c>
      <c r="U180" s="5" t="s">
        <v>44</v>
      </c>
      <c r="V180" s="5" t="s">
        <v>44</v>
      </c>
      <c r="W180" s="5" t="s">
        <v>44</v>
      </c>
      <c r="X180" s="5" t="s">
        <v>44</v>
      </c>
      <c r="Y180" s="5" t="s">
        <v>44</v>
      </c>
      <c r="Z180" s="5" t="s">
        <v>44</v>
      </c>
      <c r="AA180" s="5" t="s">
        <v>44</v>
      </c>
      <c r="AB180" s="5" t="s">
        <v>44</v>
      </c>
      <c r="AC180" s="5" t="s">
        <v>44</v>
      </c>
      <c r="AD180" s="5" t="s">
        <v>44</v>
      </c>
      <c r="AE180" s="65" t="s">
        <v>44</v>
      </c>
      <c r="AF180" s="70" t="s">
        <v>44</v>
      </c>
      <c r="AG180" s="58" t="s">
        <v>44</v>
      </c>
      <c r="AH180" s="5" t="s">
        <v>44</v>
      </c>
      <c r="AI180" s="5" t="s">
        <v>44</v>
      </c>
      <c r="AJ180" s="5" t="s">
        <v>44</v>
      </c>
      <c r="AK180" s="5" t="s">
        <v>44</v>
      </c>
      <c r="AL180" s="5" t="s">
        <v>44</v>
      </c>
      <c r="AM180" s="5" t="s">
        <v>44</v>
      </c>
      <c r="AN180" s="5" t="s">
        <v>44</v>
      </c>
      <c r="AO180" s="5" t="s">
        <v>44</v>
      </c>
      <c r="AP180" s="5" t="s">
        <v>44</v>
      </c>
      <c r="AQ180" s="5" t="s">
        <v>44</v>
      </c>
      <c r="AR180" s="5" t="s">
        <v>44</v>
      </c>
      <c r="AS180" s="68" t="s">
        <v>44</v>
      </c>
      <c r="AT180" s="74" t="s">
        <v>44</v>
      </c>
      <c r="AU180" s="68" t="s">
        <v>44</v>
      </c>
      <c r="AV180" s="41" t="s">
        <v>44</v>
      </c>
      <c r="AW180" s="41" t="s">
        <v>44</v>
      </c>
      <c r="AX180" s="41" t="s">
        <v>44</v>
      </c>
      <c r="AY180" s="41" t="s">
        <v>44</v>
      </c>
      <c r="AZ180" s="41" t="s">
        <v>44</v>
      </c>
      <c r="BA180" s="41" t="s">
        <v>44</v>
      </c>
      <c r="BB180" s="41" t="s">
        <v>44</v>
      </c>
      <c r="BC180" s="41" t="s">
        <v>44</v>
      </c>
      <c r="BD180" s="72">
        <v>260000</v>
      </c>
      <c r="BE180" s="70">
        <v>250000</v>
      </c>
      <c r="BF180" s="58">
        <v>256250</v>
      </c>
      <c r="BG180" s="38">
        <v>126494.30043095766</v>
      </c>
      <c r="BH180" s="38">
        <f t="shared" si="99"/>
        <v>6451.2093219788403</v>
      </c>
      <c r="BI180" s="38">
        <f t="shared" si="100"/>
        <v>132945.50975293652</v>
      </c>
      <c r="BJ180" s="36">
        <v>140706.05607892398</v>
      </c>
      <c r="BK180" s="36">
        <f t="shared" si="101"/>
        <v>132945.50975293652</v>
      </c>
      <c r="BL180" s="40">
        <f t="shared" si="102"/>
        <v>207980.3131663721</v>
      </c>
      <c r="BM180" s="5">
        <f t="shared" si="103"/>
        <v>53057.618318639798</v>
      </c>
      <c r="BN180" s="20">
        <f t="shared" si="104"/>
        <v>0.25510884905821257</v>
      </c>
    </row>
    <row r="181" spans="1:66" s="4" customFormat="1" ht="15.75" customHeight="1">
      <c r="A181" s="12">
        <v>164</v>
      </c>
      <c r="B181" s="13" t="s">
        <v>207</v>
      </c>
      <c r="C181" s="61">
        <v>517500</v>
      </c>
      <c r="D181" s="70">
        <v>500000</v>
      </c>
      <c r="E181" s="58">
        <v>515000</v>
      </c>
      <c r="F181" s="5">
        <v>221336.45547299998</v>
      </c>
      <c r="G181" s="5">
        <f t="shared" si="78"/>
        <v>22797.654913719001</v>
      </c>
      <c r="H181" s="5">
        <f t="shared" si="79"/>
        <v>244134.110386719</v>
      </c>
      <c r="I181" s="2">
        <v>224050.65829024662</v>
      </c>
      <c r="J181" s="2">
        <f t="shared" si="80"/>
        <v>11426.583572802578</v>
      </c>
      <c r="K181" s="2">
        <f t="shared" si="81"/>
        <v>235477.24186304919</v>
      </c>
      <c r="L181" s="5">
        <v>238838.67388937777</v>
      </c>
      <c r="M181" s="5">
        <f t="shared" si="82"/>
        <v>235477.24186304919</v>
      </c>
      <c r="N181" s="48">
        <f t="shared" si="83"/>
        <v>375158.33768985764</v>
      </c>
      <c r="O181" s="5">
        <f t="shared" si="84"/>
        <v>98769.450062704243</v>
      </c>
      <c r="P181" s="20">
        <f t="shared" si="85"/>
        <v>0.26327403695971346</v>
      </c>
      <c r="Q181" s="63">
        <v>517500</v>
      </c>
      <c r="R181" s="70">
        <v>500000</v>
      </c>
      <c r="S181" s="58">
        <v>510000</v>
      </c>
      <c r="T181" s="5">
        <v>214485.878448</v>
      </c>
      <c r="U181" s="5">
        <f t="shared" si="86"/>
        <v>22092.045480144003</v>
      </c>
      <c r="V181" s="5">
        <f t="shared" si="87"/>
        <v>236577.92392814401</v>
      </c>
      <c r="W181" s="2">
        <v>217116.31580874667</v>
      </c>
      <c r="X181" s="2">
        <f t="shared" si="88"/>
        <v>11072.93210624608</v>
      </c>
      <c r="Y181" s="2">
        <f t="shared" si="89"/>
        <v>228189.24791499274</v>
      </c>
      <c r="Z181" s="5">
        <v>231446.64400107137</v>
      </c>
      <c r="AA181" s="5">
        <f t="shared" si="90"/>
        <v>228189.24791499274</v>
      </c>
      <c r="AB181" s="48">
        <f t="shared" si="91"/>
        <v>370618.96930736798</v>
      </c>
      <c r="AC181" s="5">
        <f t="shared" si="92"/>
        <v>100713.02183905944</v>
      </c>
      <c r="AD181" s="20">
        <f t="shared" si="93"/>
        <v>0.27174276056964158</v>
      </c>
      <c r="AE181" s="65" t="s">
        <v>44</v>
      </c>
      <c r="AF181" s="70" t="s">
        <v>44</v>
      </c>
      <c r="AG181" s="58" t="s">
        <v>44</v>
      </c>
      <c r="AH181" s="5" t="s">
        <v>44</v>
      </c>
      <c r="AI181" s="5" t="s">
        <v>44</v>
      </c>
      <c r="AJ181" s="5" t="s">
        <v>44</v>
      </c>
      <c r="AK181" s="5" t="s">
        <v>44</v>
      </c>
      <c r="AL181" s="5" t="s">
        <v>44</v>
      </c>
      <c r="AM181" s="5" t="s">
        <v>44</v>
      </c>
      <c r="AN181" s="5" t="s">
        <v>44</v>
      </c>
      <c r="AO181" s="5" t="s">
        <v>44</v>
      </c>
      <c r="AP181" s="5" t="s">
        <v>44</v>
      </c>
      <c r="AQ181" s="5" t="s">
        <v>44</v>
      </c>
      <c r="AR181" s="5" t="s">
        <v>44</v>
      </c>
      <c r="AS181" s="67">
        <v>520000</v>
      </c>
      <c r="AT181" s="70">
        <v>500000</v>
      </c>
      <c r="AU181" s="58">
        <v>512500</v>
      </c>
      <c r="AV181" s="38">
        <v>249683.76318005868</v>
      </c>
      <c r="AW181" s="38">
        <f t="shared" si="94"/>
        <v>12733.871922182992</v>
      </c>
      <c r="AX181" s="38">
        <f t="shared" si="95"/>
        <v>262417.63510224165</v>
      </c>
      <c r="AY181" s="36">
        <v>277735.97280128568</v>
      </c>
      <c r="AZ181" s="5">
        <f t="shared" si="96"/>
        <v>262417.63510224165</v>
      </c>
      <c r="BA181" s="40">
        <f t="shared" si="97"/>
        <v>414530.72158070549</v>
      </c>
      <c r="BB181" s="5">
        <f t="shared" ref="BB181:BB191" si="115">STDEVA(AZ181,BA181)</f>
        <v>107560.19495613742</v>
      </c>
      <c r="BC181" s="43">
        <f t="shared" si="98"/>
        <v>0.25947460430914382</v>
      </c>
      <c r="BD181" s="72">
        <v>520000</v>
      </c>
      <c r="BE181" s="70">
        <v>500000</v>
      </c>
      <c r="BF181" s="58">
        <v>512500</v>
      </c>
      <c r="BG181" s="38">
        <v>257658.25703378359</v>
      </c>
      <c r="BH181" s="38">
        <f t="shared" si="99"/>
        <v>13140.571108722963</v>
      </c>
      <c r="BI181" s="38">
        <f t="shared" si="100"/>
        <v>270798.82814250654</v>
      </c>
      <c r="BJ181" s="36">
        <v>286606.40866725327</v>
      </c>
      <c r="BK181" s="36">
        <f t="shared" si="101"/>
        <v>270798.82814250654</v>
      </c>
      <c r="BL181" s="40">
        <f t="shared" si="102"/>
        <v>417981.04736195196</v>
      </c>
      <c r="BM181" s="5">
        <f t="shared" si="103"/>
        <v>104073.54528015475</v>
      </c>
      <c r="BN181" s="20">
        <f t="shared" si="104"/>
        <v>0.24899106296088097</v>
      </c>
    </row>
    <row r="182" spans="1:66" s="4" customFormat="1" ht="15.75" customHeight="1">
      <c r="A182" s="12">
        <v>165</v>
      </c>
      <c r="B182" s="13" t="s">
        <v>208</v>
      </c>
      <c r="C182" s="61">
        <v>1552500</v>
      </c>
      <c r="D182" s="70">
        <v>1500000</v>
      </c>
      <c r="E182" s="58">
        <v>1545000</v>
      </c>
      <c r="F182" s="5">
        <v>853922.2003469998</v>
      </c>
      <c r="G182" s="5">
        <f t="shared" si="78"/>
        <v>87953.986635740992</v>
      </c>
      <c r="H182" s="5">
        <f t="shared" si="79"/>
        <v>941876.18698274076</v>
      </c>
      <c r="I182" s="2">
        <v>864394.02276028669</v>
      </c>
      <c r="J182" s="2">
        <f t="shared" si="80"/>
        <v>44084.095160774617</v>
      </c>
      <c r="K182" s="2">
        <f t="shared" si="81"/>
        <v>908478.11792106135</v>
      </c>
      <c r="L182" s="5">
        <v>921446.62144453393</v>
      </c>
      <c r="M182" s="5">
        <f t="shared" si="82"/>
        <v>908478.11792106135</v>
      </c>
      <c r="N182" s="48">
        <f t="shared" si="83"/>
        <v>1228216.8210580561</v>
      </c>
      <c r="O182" s="5">
        <f t="shared" si="84"/>
        <v>226089.40519596174</v>
      </c>
      <c r="P182" s="20">
        <f t="shared" si="85"/>
        <v>0.18407939161848916</v>
      </c>
      <c r="Q182" s="63">
        <v>1552500</v>
      </c>
      <c r="R182" s="70">
        <v>1500000</v>
      </c>
      <c r="S182" s="58">
        <v>1530000</v>
      </c>
      <c r="T182" s="5">
        <v>1086811.1523539997</v>
      </c>
      <c r="U182" s="5">
        <f t="shared" si="86"/>
        <v>111941.54869246198</v>
      </c>
      <c r="V182" s="5">
        <f t="shared" si="87"/>
        <v>1198752.7010464617</v>
      </c>
      <c r="W182" s="2">
        <v>1100139.1418041731</v>
      </c>
      <c r="X182" s="2">
        <f t="shared" si="88"/>
        <v>56107.096232012824</v>
      </c>
      <c r="Y182" s="2">
        <f t="shared" si="89"/>
        <v>1156246.238036186</v>
      </c>
      <c r="Z182" s="5">
        <v>1172751.625580674</v>
      </c>
      <c r="AA182" s="5">
        <f t="shared" si="90"/>
        <v>1156246.238036186</v>
      </c>
      <c r="AB182" s="48">
        <f t="shared" si="91"/>
        <v>1351708.4274438869</v>
      </c>
      <c r="AC182" s="5">
        <f t="shared" si="92"/>
        <v>138212.63959575468</v>
      </c>
      <c r="AD182" s="20">
        <f t="shared" si="93"/>
        <v>0.10225033504978444</v>
      </c>
      <c r="AE182" s="65" t="s">
        <v>44</v>
      </c>
      <c r="AF182" s="70" t="s">
        <v>44</v>
      </c>
      <c r="AG182" s="58" t="s">
        <v>44</v>
      </c>
      <c r="AH182" s="5" t="s">
        <v>44</v>
      </c>
      <c r="AI182" s="5" t="s">
        <v>44</v>
      </c>
      <c r="AJ182" s="5" t="s">
        <v>44</v>
      </c>
      <c r="AK182" s="5" t="s">
        <v>44</v>
      </c>
      <c r="AL182" s="5" t="s">
        <v>44</v>
      </c>
      <c r="AM182" s="5" t="s">
        <v>44</v>
      </c>
      <c r="AN182" s="5" t="s">
        <v>44</v>
      </c>
      <c r="AO182" s="5" t="s">
        <v>44</v>
      </c>
      <c r="AP182" s="5" t="s">
        <v>44</v>
      </c>
      <c r="AQ182" s="5" t="s">
        <v>44</v>
      </c>
      <c r="AR182" s="5" t="s">
        <v>44</v>
      </c>
      <c r="AS182" s="67">
        <v>1560000</v>
      </c>
      <c r="AT182" s="70">
        <v>1500000</v>
      </c>
      <c r="AU182" s="58">
        <v>1537500</v>
      </c>
      <c r="AV182" s="38">
        <v>1265160.013074799</v>
      </c>
      <c r="AW182" s="38">
        <f t="shared" si="94"/>
        <v>64523.160666814743</v>
      </c>
      <c r="AX182" s="38">
        <f t="shared" si="95"/>
        <v>1329683.1737416137</v>
      </c>
      <c r="AY182" s="36">
        <v>1407301.9506968088</v>
      </c>
      <c r="AZ182" s="5">
        <f t="shared" si="96"/>
        <v>1329683.1737416137</v>
      </c>
      <c r="BA182" s="40">
        <f t="shared" si="97"/>
        <v>1466897.0248876845</v>
      </c>
      <c r="BB182" s="5">
        <f t="shared" si="115"/>
        <v>97024.844618108153</v>
      </c>
      <c r="BC182" s="20">
        <f t="shared" si="98"/>
        <v>6.6142914582253673E-2</v>
      </c>
      <c r="BD182" s="72">
        <v>1560000</v>
      </c>
      <c r="BE182" s="70">
        <v>1500000</v>
      </c>
      <c r="BF182" s="58">
        <v>1537500</v>
      </c>
      <c r="BG182" s="38">
        <v>994053.12617432966</v>
      </c>
      <c r="BH182" s="38">
        <f t="shared" si="99"/>
        <v>50696.709434890807</v>
      </c>
      <c r="BI182" s="38">
        <f t="shared" si="100"/>
        <v>1044749.8356092204</v>
      </c>
      <c r="BJ182" s="36">
        <v>1105735.9457334406</v>
      </c>
      <c r="BK182" s="36">
        <f t="shared" si="101"/>
        <v>1044749.8356092204</v>
      </c>
      <c r="BL182" s="40">
        <f t="shared" si="102"/>
        <v>1349597.1562685322</v>
      </c>
      <c r="BM182" s="5">
        <f t="shared" si="103"/>
        <v>215559.60766475025</v>
      </c>
      <c r="BN182" s="20">
        <f t="shared" si="104"/>
        <v>0.15972144477596981</v>
      </c>
    </row>
    <row r="183" spans="1:66" s="4" customFormat="1" ht="15.75" customHeight="1">
      <c r="A183" s="12">
        <v>166</v>
      </c>
      <c r="B183" s="13" t="s">
        <v>209</v>
      </c>
      <c r="C183" s="61">
        <v>517500</v>
      </c>
      <c r="D183" s="70">
        <v>500000</v>
      </c>
      <c r="E183" s="58">
        <v>515000</v>
      </c>
      <c r="F183" s="5">
        <v>242400.61960199993</v>
      </c>
      <c r="G183" s="5">
        <f t="shared" si="78"/>
        <v>24967.263819005995</v>
      </c>
      <c r="H183" s="5">
        <f t="shared" si="79"/>
        <v>267367.88342100591</v>
      </c>
      <c r="I183" s="2">
        <v>245373.26206091995</v>
      </c>
      <c r="J183" s="2">
        <f t="shared" si="80"/>
        <v>12514.036365106916</v>
      </c>
      <c r="K183" s="2">
        <f t="shared" si="81"/>
        <v>257887.29842602686</v>
      </c>
      <c r="L183" s="5">
        <v>261568.63347672686</v>
      </c>
      <c r="M183" s="5">
        <f t="shared" si="82"/>
        <v>257887.29842602686</v>
      </c>
      <c r="N183" s="48">
        <f t="shared" si="83"/>
        <v>386553.96922062663</v>
      </c>
      <c r="O183" s="5">
        <f t="shared" si="84"/>
        <v>90981.075431558755</v>
      </c>
      <c r="P183" s="20">
        <f t="shared" si="85"/>
        <v>0.23536448381320613</v>
      </c>
      <c r="Q183" s="63">
        <v>517500</v>
      </c>
      <c r="R183" s="70">
        <v>500000</v>
      </c>
      <c r="S183" s="58">
        <v>510000</v>
      </c>
      <c r="T183" s="5">
        <v>308510.41908599995</v>
      </c>
      <c r="U183" s="5">
        <f t="shared" si="86"/>
        <v>31776.573165857997</v>
      </c>
      <c r="V183" s="5">
        <f t="shared" si="87"/>
        <v>340286.99225185794</v>
      </c>
      <c r="W183" s="2">
        <v>312293.68207155995</v>
      </c>
      <c r="X183" s="2">
        <f t="shared" si="88"/>
        <v>15926.977785649557</v>
      </c>
      <c r="Y183" s="2">
        <f t="shared" si="89"/>
        <v>328220.65985720948</v>
      </c>
      <c r="Z183" s="5">
        <v>332906.00196932914</v>
      </c>
      <c r="AA183" s="5">
        <f t="shared" si="90"/>
        <v>328220.65985720948</v>
      </c>
      <c r="AB183" s="48">
        <f t="shared" si="91"/>
        <v>421485.6090130661</v>
      </c>
      <c r="AC183" s="5">
        <f t="shared" si="92"/>
        <v>65948.277995124925</v>
      </c>
      <c r="AD183" s="20">
        <f t="shared" si="93"/>
        <v>0.15646626263123617</v>
      </c>
      <c r="AE183" s="65" t="s">
        <v>44</v>
      </c>
      <c r="AF183" s="70" t="s">
        <v>44</v>
      </c>
      <c r="AG183" s="58" t="s">
        <v>44</v>
      </c>
      <c r="AH183" s="5" t="s">
        <v>44</v>
      </c>
      <c r="AI183" s="5" t="s">
        <v>44</v>
      </c>
      <c r="AJ183" s="5" t="s">
        <v>44</v>
      </c>
      <c r="AK183" s="5" t="s">
        <v>44</v>
      </c>
      <c r="AL183" s="5" t="s">
        <v>44</v>
      </c>
      <c r="AM183" s="5" t="s">
        <v>44</v>
      </c>
      <c r="AN183" s="5" t="s">
        <v>44</v>
      </c>
      <c r="AO183" s="5" t="s">
        <v>44</v>
      </c>
      <c r="AP183" s="5" t="s">
        <v>44</v>
      </c>
      <c r="AQ183" s="5" t="s">
        <v>44</v>
      </c>
      <c r="AR183" s="5" t="s">
        <v>44</v>
      </c>
      <c r="AS183" s="67">
        <v>520000</v>
      </c>
      <c r="AT183" s="70">
        <v>500000</v>
      </c>
      <c r="AU183" s="58">
        <v>512500</v>
      </c>
      <c r="AV183" s="38">
        <v>359137.73438229394</v>
      </c>
      <c r="AW183" s="38">
        <f t="shared" si="94"/>
        <v>18316.02445349699</v>
      </c>
      <c r="AX183" s="38">
        <f t="shared" si="95"/>
        <v>377453.75883579091</v>
      </c>
      <c r="AY183" s="36">
        <v>399487.20236319501</v>
      </c>
      <c r="AZ183" s="5">
        <f t="shared" si="96"/>
        <v>377453.75883579091</v>
      </c>
      <c r="BA183" s="40">
        <f t="shared" si="97"/>
        <v>461888.19223979721</v>
      </c>
      <c r="BB183" s="5">
        <f t="shared" si="115"/>
        <v>59704.160425616457</v>
      </c>
      <c r="BC183" s="42">
        <f t="shared" si="98"/>
        <v>0.12926106670122456</v>
      </c>
      <c r="BD183" s="72">
        <v>520000</v>
      </c>
      <c r="BE183" s="70">
        <v>500000</v>
      </c>
      <c r="BF183" s="58">
        <v>512500</v>
      </c>
      <c r="BG183" s="38">
        <v>282179.25137005793</v>
      </c>
      <c r="BH183" s="38">
        <f t="shared" si="99"/>
        <v>14391.141819872953</v>
      </c>
      <c r="BI183" s="38">
        <f t="shared" si="100"/>
        <v>296570.39318993088</v>
      </c>
      <c r="BJ183" s="36">
        <v>313882.36017207219</v>
      </c>
      <c r="BK183" s="36">
        <f t="shared" si="101"/>
        <v>296570.39318993088</v>
      </c>
      <c r="BL183" s="40">
        <f t="shared" si="102"/>
        <v>428590.55067240057</v>
      </c>
      <c r="BM183" s="5">
        <f t="shared" si="103"/>
        <v>93352.348609170265</v>
      </c>
      <c r="BN183" s="20">
        <f t="shared" si="104"/>
        <v>0.21781242834848566</v>
      </c>
    </row>
    <row r="184" spans="1:66" s="4" customFormat="1" ht="15.75" customHeight="1">
      <c r="A184" s="12">
        <v>167</v>
      </c>
      <c r="B184" s="13" t="s">
        <v>210</v>
      </c>
      <c r="C184" s="61">
        <v>207000</v>
      </c>
      <c r="D184" s="70">
        <v>200000</v>
      </c>
      <c r="E184" s="58">
        <v>206000</v>
      </c>
      <c r="F184" s="5">
        <v>225683.23315499999</v>
      </c>
      <c r="G184" s="5">
        <f t="shared" si="78"/>
        <v>23245.373014965</v>
      </c>
      <c r="H184" s="5">
        <f t="shared" si="79"/>
        <v>248928.606169965</v>
      </c>
      <c r="I184" s="2">
        <v>228450.82282796668</v>
      </c>
      <c r="J184" s="2">
        <f t="shared" si="80"/>
        <v>11650.991964226299</v>
      </c>
      <c r="K184" s="2">
        <f t="shared" si="81"/>
        <v>240101.81479219298</v>
      </c>
      <c r="L184" s="5">
        <v>243529.26248708097</v>
      </c>
      <c r="M184" s="5">
        <f t="shared" si="82"/>
        <v>200000</v>
      </c>
      <c r="N184" s="48">
        <f t="shared" si="83"/>
        <v>224259.94724153983</v>
      </c>
      <c r="O184" s="5">
        <f t="shared" si="84"/>
        <v>17154.373205720694</v>
      </c>
      <c r="P184" s="20">
        <f t="shared" si="85"/>
        <v>7.6493254442999245E-2</v>
      </c>
      <c r="Q184" s="63">
        <v>207000</v>
      </c>
      <c r="R184" s="70">
        <v>200000</v>
      </c>
      <c r="S184" s="58">
        <v>204000</v>
      </c>
      <c r="T184" s="5">
        <v>287233.56556199992</v>
      </c>
      <c r="U184" s="5">
        <f t="shared" si="86"/>
        <v>29585.057252885992</v>
      </c>
      <c r="V184" s="5">
        <f t="shared" si="87"/>
        <v>316818.62281488592</v>
      </c>
      <c r="W184" s="2">
        <v>290755.88565585326</v>
      </c>
      <c r="X184" s="2">
        <f t="shared" si="88"/>
        <v>14828.550168448515</v>
      </c>
      <c r="Y184" s="2">
        <f t="shared" si="89"/>
        <v>305584.43582430179</v>
      </c>
      <c r="Z184" s="5">
        <v>309946.64637679659</v>
      </c>
      <c r="AA184" s="5">
        <f t="shared" si="90"/>
        <v>200000</v>
      </c>
      <c r="AB184" s="48">
        <f t="shared" si="91"/>
        <v>257224.95083599738</v>
      </c>
      <c r="AC184" s="5">
        <f t="shared" si="92"/>
        <v>40464.150789200692</v>
      </c>
      <c r="AD184" s="20">
        <f t="shared" si="93"/>
        <v>0.15731036455713041</v>
      </c>
      <c r="AE184" s="65" t="s">
        <v>44</v>
      </c>
      <c r="AF184" s="70" t="s">
        <v>44</v>
      </c>
      <c r="AG184" s="58" t="s">
        <v>44</v>
      </c>
      <c r="AH184" s="5" t="s">
        <v>44</v>
      </c>
      <c r="AI184" s="5" t="s">
        <v>44</v>
      </c>
      <c r="AJ184" s="5" t="s">
        <v>44</v>
      </c>
      <c r="AK184" s="5" t="s">
        <v>44</v>
      </c>
      <c r="AL184" s="5" t="s">
        <v>44</v>
      </c>
      <c r="AM184" s="5" t="s">
        <v>44</v>
      </c>
      <c r="AN184" s="5" t="s">
        <v>44</v>
      </c>
      <c r="AO184" s="5" t="s">
        <v>44</v>
      </c>
      <c r="AP184" s="5" t="s">
        <v>44</v>
      </c>
      <c r="AQ184" s="5" t="s">
        <v>44</v>
      </c>
      <c r="AR184" s="5" t="s">
        <v>44</v>
      </c>
      <c r="AS184" s="67">
        <v>208000</v>
      </c>
      <c r="AT184" s="70">
        <v>200000</v>
      </c>
      <c r="AU184" s="58">
        <v>205000</v>
      </c>
      <c r="AV184" s="38">
        <v>1022</v>
      </c>
      <c r="AW184" s="38">
        <f t="shared" si="94"/>
        <v>52.122</v>
      </c>
      <c r="AX184" s="38">
        <f t="shared" si="95"/>
        <v>1074.1220000000001</v>
      </c>
      <c r="AY184" s="36">
        <v>545297.24497831252</v>
      </c>
      <c r="AZ184" s="5">
        <f t="shared" si="96"/>
        <v>1074.1220000000001</v>
      </c>
      <c r="BA184" s="40">
        <f t="shared" si="97"/>
        <v>231874.27339566249</v>
      </c>
      <c r="BB184" s="5">
        <f t="shared" si="115"/>
        <v>163200.35215075477</v>
      </c>
      <c r="BC184" s="20">
        <f t="shared" si="98"/>
        <v>0.70383121749895539</v>
      </c>
      <c r="BD184" s="72">
        <v>208000</v>
      </c>
      <c r="BE184" s="70">
        <v>200000</v>
      </c>
      <c r="BF184" s="58">
        <v>205000</v>
      </c>
      <c r="BG184" s="38">
        <v>817</v>
      </c>
      <c r="BH184" s="38">
        <f t="shared" si="99"/>
        <v>41.666999999999994</v>
      </c>
      <c r="BI184" s="38">
        <f t="shared" si="100"/>
        <v>858.66700000000003</v>
      </c>
      <c r="BJ184" s="36">
        <v>436237.47618175001</v>
      </c>
      <c r="BK184" s="36">
        <f t="shared" si="101"/>
        <v>858.66700000000003</v>
      </c>
      <c r="BL184" s="40">
        <f t="shared" si="102"/>
        <v>210019.22863635002</v>
      </c>
      <c r="BM184" s="5">
        <f t="shared" si="103"/>
        <v>147898.85148984994</v>
      </c>
      <c r="BN184" s="20">
        <f t="shared" si="104"/>
        <v>0.70421576371913064</v>
      </c>
    </row>
    <row r="185" spans="1:66" s="4" customFormat="1" ht="15.75" customHeight="1">
      <c r="A185" s="12">
        <v>168</v>
      </c>
      <c r="B185" s="13" t="s">
        <v>211</v>
      </c>
      <c r="C185" s="61">
        <v>207000</v>
      </c>
      <c r="D185" s="70">
        <v>200000</v>
      </c>
      <c r="E185" s="58">
        <v>206000</v>
      </c>
      <c r="F185" s="5">
        <v>75226.755132000006</v>
      </c>
      <c r="G185" s="5">
        <f t="shared" si="78"/>
        <v>7748.3557785960011</v>
      </c>
      <c r="H185" s="5">
        <f t="shared" si="79"/>
        <v>82975.110910596006</v>
      </c>
      <c r="I185" s="2">
        <v>76149.196398053347</v>
      </c>
      <c r="J185" s="2">
        <f t="shared" si="80"/>
        <v>3883.6090163007207</v>
      </c>
      <c r="K185" s="2">
        <f t="shared" si="81"/>
        <v>80032.805414354065</v>
      </c>
      <c r="L185" s="5">
        <v>81175.271807914061</v>
      </c>
      <c r="M185" s="5">
        <f t="shared" si="82"/>
        <v>80032.805414354065</v>
      </c>
      <c r="N185" s="48">
        <f t="shared" si="83"/>
        <v>142863.86468881069</v>
      </c>
      <c r="O185" s="5">
        <f t="shared" si="84"/>
        <v>44428.268082102259</v>
      </c>
      <c r="P185" s="20">
        <f t="shared" si="85"/>
        <v>0.31098324393559507</v>
      </c>
      <c r="Q185" s="63">
        <v>207000</v>
      </c>
      <c r="R185" s="70">
        <v>200000</v>
      </c>
      <c r="S185" s="58">
        <v>204000</v>
      </c>
      <c r="T185" s="5">
        <v>95743.862351999996</v>
      </c>
      <c r="U185" s="5">
        <f t="shared" si="86"/>
        <v>9861.6178222560011</v>
      </c>
      <c r="V185" s="5">
        <f t="shared" si="87"/>
        <v>105605.48017425599</v>
      </c>
      <c r="W185" s="2">
        <v>96917.982559253331</v>
      </c>
      <c r="X185" s="2">
        <f t="shared" si="88"/>
        <v>4942.8171105219199</v>
      </c>
      <c r="Y185" s="2">
        <f t="shared" si="89"/>
        <v>101860.79966977525</v>
      </c>
      <c r="Z185" s="5">
        <v>103314.86016211173</v>
      </c>
      <c r="AA185" s="5">
        <f t="shared" si="90"/>
        <v>101860.79966977525</v>
      </c>
      <c r="AB185" s="48">
        <f t="shared" si="91"/>
        <v>153630.19000102385</v>
      </c>
      <c r="AC185" s="5">
        <f t="shared" si="92"/>
        <v>36606.486961119153</v>
      </c>
      <c r="AD185" s="20">
        <f t="shared" si="93"/>
        <v>0.23827664966680828</v>
      </c>
      <c r="AE185" s="65" t="s">
        <v>44</v>
      </c>
      <c r="AF185" s="70" t="s">
        <v>44</v>
      </c>
      <c r="AG185" s="58" t="s">
        <v>44</v>
      </c>
      <c r="AH185" s="5" t="s">
        <v>44</v>
      </c>
      <c r="AI185" s="5" t="s">
        <v>44</v>
      </c>
      <c r="AJ185" s="5" t="s">
        <v>44</v>
      </c>
      <c r="AK185" s="5" t="s">
        <v>44</v>
      </c>
      <c r="AL185" s="5" t="s">
        <v>44</v>
      </c>
      <c r="AM185" s="5" t="s">
        <v>44</v>
      </c>
      <c r="AN185" s="5" t="s">
        <v>44</v>
      </c>
      <c r="AO185" s="5" t="s">
        <v>44</v>
      </c>
      <c r="AP185" s="5" t="s">
        <v>44</v>
      </c>
      <c r="AQ185" s="5" t="s">
        <v>44</v>
      </c>
      <c r="AR185" s="5" t="s">
        <v>44</v>
      </c>
      <c r="AS185" s="67">
        <v>208000</v>
      </c>
      <c r="AT185" s="70">
        <v>200000</v>
      </c>
      <c r="AU185" s="58">
        <v>205000</v>
      </c>
      <c r="AV185" s="38">
        <v>492</v>
      </c>
      <c r="AW185" s="38">
        <f t="shared" si="94"/>
        <v>25.091999999999999</v>
      </c>
      <c r="AX185" s="38">
        <f t="shared" si="95"/>
        <v>517.09199999999998</v>
      </c>
      <c r="AY185" s="36">
        <v>262941.19942003128</v>
      </c>
      <c r="AZ185" s="5">
        <f t="shared" si="96"/>
        <v>517.09199999999998</v>
      </c>
      <c r="BA185" s="40">
        <f t="shared" si="97"/>
        <v>175291.65828400626</v>
      </c>
      <c r="BB185" s="5">
        <f t="shared" si="115"/>
        <v>123584.28099835856</v>
      </c>
      <c r="BC185" s="20">
        <f t="shared" si="98"/>
        <v>0.70502089037305027</v>
      </c>
      <c r="BD185" s="72">
        <v>208000</v>
      </c>
      <c r="BE185" s="70">
        <v>200000</v>
      </c>
      <c r="BF185" s="58">
        <v>205000</v>
      </c>
      <c r="BG185" s="38">
        <v>394</v>
      </c>
      <c r="BH185" s="38">
        <f t="shared" si="99"/>
        <v>20.093999999999998</v>
      </c>
      <c r="BI185" s="38">
        <f t="shared" si="100"/>
        <v>414.09399999999999</v>
      </c>
      <c r="BJ185" s="36">
        <v>210353.17273662501</v>
      </c>
      <c r="BK185" s="36">
        <f t="shared" si="101"/>
        <v>414.09399999999999</v>
      </c>
      <c r="BL185" s="40">
        <f t="shared" si="102"/>
        <v>164753.453347325</v>
      </c>
      <c r="BM185" s="5">
        <f t="shared" si="103"/>
        <v>116205.47541034633</v>
      </c>
      <c r="BN185" s="20">
        <f t="shared" si="104"/>
        <v>0.70532952754178546</v>
      </c>
    </row>
    <row r="186" spans="1:66" s="4" customFormat="1" ht="15.75" customHeight="1">
      <c r="A186" s="12">
        <v>169</v>
      </c>
      <c r="B186" s="13" t="s">
        <v>212</v>
      </c>
      <c r="C186" s="61">
        <v>207000</v>
      </c>
      <c r="D186" s="70">
        <v>200000</v>
      </c>
      <c r="E186" s="58">
        <v>206000</v>
      </c>
      <c r="F186" s="5">
        <v>220492.62266400002</v>
      </c>
      <c r="G186" s="5">
        <f t="shared" si="78"/>
        <v>22710.740134392003</v>
      </c>
      <c r="H186" s="5">
        <f t="shared" si="79"/>
        <v>243203.36279839202</v>
      </c>
      <c r="I186" s="2">
        <v>223196.67063343999</v>
      </c>
      <c r="J186" s="2">
        <f t="shared" si="80"/>
        <v>11383.030202305439</v>
      </c>
      <c r="K186" s="2">
        <f t="shared" si="81"/>
        <v>234579.70083574543</v>
      </c>
      <c r="L186" s="5">
        <v>237928.32048525897</v>
      </c>
      <c r="M186" s="5">
        <f t="shared" si="82"/>
        <v>200000</v>
      </c>
      <c r="N186" s="48">
        <f t="shared" si="83"/>
        <v>221451.89735323275</v>
      </c>
      <c r="O186" s="5">
        <f t="shared" si="84"/>
        <v>15168.782087788628</v>
      </c>
      <c r="P186" s="20">
        <f t="shared" si="85"/>
        <v>6.8496961503080989E-2</v>
      </c>
      <c r="Q186" s="63">
        <v>207000</v>
      </c>
      <c r="R186" s="70">
        <v>200000</v>
      </c>
      <c r="S186" s="58">
        <v>204000</v>
      </c>
      <c r="T186" s="5">
        <v>231517.84734899996</v>
      </c>
      <c r="U186" s="5">
        <f t="shared" si="86"/>
        <v>23846.338276946997</v>
      </c>
      <c r="V186" s="5">
        <f t="shared" si="87"/>
        <v>255364.18562594696</v>
      </c>
      <c r="W186" s="2">
        <v>234357.02022520662</v>
      </c>
      <c r="X186" s="2">
        <f t="shared" si="88"/>
        <v>11952.208031485538</v>
      </c>
      <c r="Y186" s="2">
        <f t="shared" si="89"/>
        <v>246309.22825669215</v>
      </c>
      <c r="Z186" s="5">
        <v>249825.28663113093</v>
      </c>
      <c r="AA186" s="5">
        <f t="shared" si="90"/>
        <v>200000</v>
      </c>
      <c r="AB186" s="48">
        <f t="shared" si="91"/>
        <v>227083.11675229503</v>
      </c>
      <c r="AC186" s="5">
        <f t="shared" si="92"/>
        <v>19150.655511214802</v>
      </c>
      <c r="AD186" s="20">
        <f t="shared" si="93"/>
        <v>8.433324231719333E-2</v>
      </c>
      <c r="AE186" s="65">
        <v>207000</v>
      </c>
      <c r="AF186" s="70">
        <v>200000</v>
      </c>
      <c r="AG186" s="58">
        <v>203000</v>
      </c>
      <c r="AH186" s="5">
        <v>243094.08595499999</v>
      </c>
      <c r="AI186" s="5">
        <f t="shared" si="106"/>
        <v>25038.690853365002</v>
      </c>
      <c r="AJ186" s="5">
        <f t="shared" si="107"/>
        <v>268132.77680836502</v>
      </c>
      <c r="AK186" s="2">
        <v>246075.39004930001</v>
      </c>
      <c r="AL186" s="2">
        <f t="shared" si="108"/>
        <v>12549.8448925143</v>
      </c>
      <c r="AM186" s="2">
        <f t="shared" si="109"/>
        <v>258625.2349418143</v>
      </c>
      <c r="AN186" s="5">
        <v>262317.10401872394</v>
      </c>
      <c r="AO186" s="5">
        <f t="shared" si="110"/>
        <v>200000</v>
      </c>
      <c r="AP186" s="48">
        <f t="shared" si="111"/>
        <v>233179.18596148389</v>
      </c>
      <c r="AQ186" s="5">
        <f t="shared" si="112"/>
        <v>23461.227387614756</v>
      </c>
      <c r="AR186" s="20">
        <f t="shared" si="113"/>
        <v>0.10061458655014791</v>
      </c>
      <c r="AS186" s="67">
        <v>208000</v>
      </c>
      <c r="AT186" s="70">
        <v>200000</v>
      </c>
      <c r="AU186" s="58">
        <v>205000</v>
      </c>
      <c r="AV186" s="38">
        <v>269510.57325898763</v>
      </c>
      <c r="AW186" s="38">
        <f t="shared" si="94"/>
        <v>13745.039236208368</v>
      </c>
      <c r="AX186" s="38">
        <f t="shared" si="95"/>
        <v>283255.61249519599</v>
      </c>
      <c r="AY186" s="36">
        <v>299790.34395735711</v>
      </c>
      <c r="AZ186" s="5">
        <f t="shared" si="96"/>
        <v>200000</v>
      </c>
      <c r="BA186" s="40">
        <f t="shared" si="97"/>
        <v>239209.19129051064</v>
      </c>
      <c r="BB186" s="5">
        <f t="shared" si="115"/>
        <v>27725.085046360593</v>
      </c>
      <c r="BC186" s="43">
        <f t="shared" si="98"/>
        <v>0.11590309258932074</v>
      </c>
      <c r="BD186" s="72">
        <v>208000</v>
      </c>
      <c r="BE186" s="70">
        <v>200000</v>
      </c>
      <c r="BF186" s="58">
        <v>205000</v>
      </c>
      <c r="BG186" s="38">
        <v>256676.17122845602</v>
      </c>
      <c r="BH186" s="38">
        <f t="shared" si="99"/>
        <v>13090.484732651255</v>
      </c>
      <c r="BI186" s="38">
        <f t="shared" si="100"/>
        <v>269766.65596110729</v>
      </c>
      <c r="BJ186" s="36">
        <v>285513.98458231072</v>
      </c>
      <c r="BK186" s="36">
        <f t="shared" si="101"/>
        <v>200000</v>
      </c>
      <c r="BL186" s="40">
        <f t="shared" si="102"/>
        <v>233656.1281086836</v>
      </c>
      <c r="BM186" s="5">
        <f t="shared" si="103"/>
        <v>23798.476414133343</v>
      </c>
      <c r="BN186" s="20">
        <f t="shared" si="104"/>
        <v>0.10185256687581351</v>
      </c>
    </row>
    <row r="187" spans="1:66" s="4" customFormat="1" ht="15.75" customHeight="1">
      <c r="A187" s="12">
        <v>170</v>
      </c>
      <c r="B187" s="13" t="s">
        <v>213</v>
      </c>
      <c r="C187" s="61">
        <v>51750</v>
      </c>
      <c r="D187" s="70">
        <v>50000</v>
      </c>
      <c r="E187" s="58">
        <v>51500</v>
      </c>
      <c r="F187" s="5">
        <v>39373.258653000004</v>
      </c>
      <c r="G187" s="5">
        <f t="shared" si="78"/>
        <v>4055.4456412590007</v>
      </c>
      <c r="H187" s="5">
        <f t="shared" si="79"/>
        <v>43428.704294259005</v>
      </c>
      <c r="I187" s="2">
        <v>39856.086379713335</v>
      </c>
      <c r="J187" s="2">
        <f t="shared" si="80"/>
        <v>2032.66040536538</v>
      </c>
      <c r="K187" s="2">
        <f t="shared" si="81"/>
        <v>41888.746785078714</v>
      </c>
      <c r="L187" s="5">
        <v>42486.707649033553</v>
      </c>
      <c r="M187" s="5">
        <f t="shared" si="82"/>
        <v>41888.746785078714</v>
      </c>
      <c r="N187" s="48">
        <f t="shared" si="83"/>
        <v>46842.359788061876</v>
      </c>
      <c r="O187" s="5">
        <f t="shared" si="84"/>
        <v>3502.7333457832515</v>
      </c>
      <c r="P187" s="20">
        <f t="shared" si="85"/>
        <v>7.4777047134929983E-2</v>
      </c>
      <c r="Q187" s="63">
        <v>51750</v>
      </c>
      <c r="R187" s="70">
        <v>50000</v>
      </c>
      <c r="S187" s="58">
        <v>51000</v>
      </c>
      <c r="T187" s="5">
        <v>41341.872122999994</v>
      </c>
      <c r="U187" s="5">
        <f t="shared" si="86"/>
        <v>4258.2128286689995</v>
      </c>
      <c r="V187" s="5">
        <f t="shared" si="87"/>
        <v>45600.084951668992</v>
      </c>
      <c r="W187" s="2">
        <v>41848.727915913332</v>
      </c>
      <c r="X187" s="2">
        <f t="shared" si="88"/>
        <v>2134.2851237115797</v>
      </c>
      <c r="Y187" s="2">
        <f t="shared" si="89"/>
        <v>43983.013039624915</v>
      </c>
      <c r="Z187" s="5">
        <v>44610.869504547358</v>
      </c>
      <c r="AA187" s="5">
        <f t="shared" si="90"/>
        <v>43983.013039624915</v>
      </c>
      <c r="AB187" s="48">
        <f t="shared" si="91"/>
        <v>47823.994582640211</v>
      </c>
      <c r="AC187" s="5">
        <f t="shared" si="92"/>
        <v>2715.9840954784845</v>
      </c>
      <c r="AD187" s="20">
        <f t="shared" si="93"/>
        <v>5.6791242956195226E-2</v>
      </c>
      <c r="AE187" s="65">
        <v>51750</v>
      </c>
      <c r="AF187" s="70">
        <v>50000</v>
      </c>
      <c r="AG187" s="58">
        <v>50750</v>
      </c>
      <c r="AH187" s="5">
        <v>43409.410893</v>
      </c>
      <c r="AI187" s="5">
        <f t="shared" si="106"/>
        <v>4471.1693219790004</v>
      </c>
      <c r="AJ187" s="5">
        <f t="shared" si="107"/>
        <v>47880.580214979003</v>
      </c>
      <c r="AK187" s="2">
        <v>43941.861690113328</v>
      </c>
      <c r="AL187" s="2">
        <f t="shared" si="108"/>
        <v>2241.0349461957794</v>
      </c>
      <c r="AM187" s="2">
        <f t="shared" si="109"/>
        <v>46182.896636309109</v>
      </c>
      <c r="AN187" s="5">
        <v>46842.156387245879</v>
      </c>
      <c r="AO187" s="5">
        <f t="shared" si="110"/>
        <v>46182.896636309109</v>
      </c>
      <c r="AP187" s="48">
        <f t="shared" si="111"/>
        <v>48900.938873088999</v>
      </c>
      <c r="AQ187" s="5">
        <f t="shared" si="112"/>
        <v>1921.9460971785113</v>
      </c>
      <c r="AR187" s="20">
        <f t="shared" si="113"/>
        <v>3.9302846560195399E-2</v>
      </c>
      <c r="AS187" s="67">
        <v>52000</v>
      </c>
      <c r="AT187" s="70">
        <v>50000</v>
      </c>
      <c r="AU187" s="58">
        <v>51250</v>
      </c>
      <c r="AV187" s="38">
        <v>48126.037103300332</v>
      </c>
      <c r="AW187" s="38">
        <f t="shared" si="94"/>
        <v>2454.4278922683166</v>
      </c>
      <c r="AX187" s="38">
        <f t="shared" si="95"/>
        <v>50580.464995568647</v>
      </c>
      <c r="AY187" s="36">
        <v>53533.043405456832</v>
      </c>
      <c r="AZ187" s="5">
        <f t="shared" si="96"/>
        <v>50000</v>
      </c>
      <c r="BA187" s="40">
        <f t="shared" si="97"/>
        <v>51472.7016802051</v>
      </c>
      <c r="BB187" s="5">
        <f t="shared" si="115"/>
        <v>1041.3573447378487</v>
      </c>
      <c r="BC187" s="20">
        <f t="shared" si="98"/>
        <v>2.0231254834993911E-2</v>
      </c>
      <c r="BD187" s="72">
        <v>52000</v>
      </c>
      <c r="BE187" s="70">
        <v>50000</v>
      </c>
      <c r="BF187" s="58">
        <v>51250</v>
      </c>
      <c r="BG187" s="38">
        <v>45834.499336670335</v>
      </c>
      <c r="BH187" s="38">
        <f t="shared" si="99"/>
        <v>2337.5594661701871</v>
      </c>
      <c r="BI187" s="38">
        <f t="shared" si="100"/>
        <v>48172.058802840518</v>
      </c>
      <c r="BJ187" s="36">
        <v>50984.049178840258</v>
      </c>
      <c r="BK187" s="36">
        <f t="shared" si="101"/>
        <v>48172.058802840518</v>
      </c>
      <c r="BL187" s="40">
        <f t="shared" si="102"/>
        <v>50481.221596336152</v>
      </c>
      <c r="BM187" s="5">
        <f t="shared" si="103"/>
        <v>1632.8246701444341</v>
      </c>
      <c r="BN187" s="20">
        <f t="shared" si="104"/>
        <v>3.2345189330024886E-2</v>
      </c>
    </row>
    <row r="188" spans="1:66" s="4" customFormat="1" ht="15.75" customHeight="1">
      <c r="A188" s="12">
        <v>171</v>
      </c>
      <c r="B188" s="13" t="s">
        <v>214</v>
      </c>
      <c r="C188" s="61">
        <v>51750</v>
      </c>
      <c r="D188" s="70">
        <v>50000</v>
      </c>
      <c r="E188" s="58">
        <v>51500</v>
      </c>
      <c r="F188" s="5">
        <v>39373.258653000004</v>
      </c>
      <c r="G188" s="5">
        <f t="shared" si="78"/>
        <v>4055.4456412590007</v>
      </c>
      <c r="H188" s="5">
        <f t="shared" si="79"/>
        <v>43428.704294259005</v>
      </c>
      <c r="I188" s="2">
        <v>39856.086379713335</v>
      </c>
      <c r="J188" s="2">
        <f t="shared" si="80"/>
        <v>2032.66040536538</v>
      </c>
      <c r="K188" s="2">
        <f t="shared" si="81"/>
        <v>41888.746785078714</v>
      </c>
      <c r="L188" s="5">
        <v>42486.707649033553</v>
      </c>
      <c r="M188" s="5">
        <f t="shared" si="82"/>
        <v>41888.746785078714</v>
      </c>
      <c r="N188" s="48">
        <f t="shared" si="83"/>
        <v>46842.359788061876</v>
      </c>
      <c r="O188" s="5">
        <f t="shared" si="84"/>
        <v>3502.7333457832515</v>
      </c>
      <c r="P188" s="20">
        <f t="shared" si="85"/>
        <v>7.4777047134929983E-2</v>
      </c>
      <c r="Q188" s="63">
        <v>51750</v>
      </c>
      <c r="R188" s="70">
        <v>50000</v>
      </c>
      <c r="S188" s="58">
        <v>51000</v>
      </c>
      <c r="T188" s="5">
        <v>41341.872122999994</v>
      </c>
      <c r="U188" s="5">
        <f t="shared" si="86"/>
        <v>4258.2128286689995</v>
      </c>
      <c r="V188" s="5">
        <f t="shared" si="87"/>
        <v>45600.084951668992</v>
      </c>
      <c r="W188" s="2">
        <v>41848.727915913332</v>
      </c>
      <c r="X188" s="2">
        <f t="shared" si="88"/>
        <v>2134.2851237115797</v>
      </c>
      <c r="Y188" s="2">
        <f t="shared" si="89"/>
        <v>43983.013039624915</v>
      </c>
      <c r="Z188" s="5">
        <v>44610.869504547358</v>
      </c>
      <c r="AA188" s="5">
        <f t="shared" si="90"/>
        <v>43983.013039624915</v>
      </c>
      <c r="AB188" s="48">
        <f t="shared" si="91"/>
        <v>47823.994582640211</v>
      </c>
      <c r="AC188" s="5">
        <f t="shared" si="92"/>
        <v>2715.9840954784845</v>
      </c>
      <c r="AD188" s="20">
        <f t="shared" si="93"/>
        <v>5.6791242956195226E-2</v>
      </c>
      <c r="AE188" s="65">
        <v>51750</v>
      </c>
      <c r="AF188" s="70">
        <v>50000</v>
      </c>
      <c r="AG188" s="58">
        <v>50750</v>
      </c>
      <c r="AH188" s="5">
        <v>43409.410893</v>
      </c>
      <c r="AI188" s="5">
        <f t="shared" si="106"/>
        <v>4471.1693219790004</v>
      </c>
      <c r="AJ188" s="5">
        <f t="shared" si="107"/>
        <v>47880.580214979003</v>
      </c>
      <c r="AK188" s="2">
        <v>43941.861690113328</v>
      </c>
      <c r="AL188" s="2">
        <f t="shared" si="108"/>
        <v>2241.0349461957794</v>
      </c>
      <c r="AM188" s="2">
        <f t="shared" si="109"/>
        <v>46182.896636309109</v>
      </c>
      <c r="AN188" s="5">
        <v>46842.156387245879</v>
      </c>
      <c r="AO188" s="5">
        <f t="shared" si="110"/>
        <v>46182.896636309109</v>
      </c>
      <c r="AP188" s="48">
        <f t="shared" si="111"/>
        <v>48900.938873088999</v>
      </c>
      <c r="AQ188" s="5">
        <f t="shared" si="112"/>
        <v>1921.9460971785113</v>
      </c>
      <c r="AR188" s="20">
        <f t="shared" si="113"/>
        <v>3.9302846560195399E-2</v>
      </c>
      <c r="AS188" s="67">
        <v>52000</v>
      </c>
      <c r="AT188" s="70">
        <v>50000</v>
      </c>
      <c r="AU188" s="58">
        <v>51250</v>
      </c>
      <c r="AV188" s="38">
        <v>48126.037103300332</v>
      </c>
      <c r="AW188" s="38">
        <f t="shared" si="94"/>
        <v>2454.4278922683166</v>
      </c>
      <c r="AX188" s="38">
        <f t="shared" si="95"/>
        <v>50580.464995568647</v>
      </c>
      <c r="AY188" s="36">
        <v>53533.043405456832</v>
      </c>
      <c r="AZ188" s="5">
        <f t="shared" si="96"/>
        <v>50000</v>
      </c>
      <c r="BA188" s="40">
        <f t="shared" si="97"/>
        <v>51472.7016802051</v>
      </c>
      <c r="BB188" s="5">
        <f t="shared" si="115"/>
        <v>1041.3573447378487</v>
      </c>
      <c r="BC188" s="20">
        <f t="shared" si="98"/>
        <v>2.0231254834993911E-2</v>
      </c>
      <c r="BD188" s="72">
        <v>52000</v>
      </c>
      <c r="BE188" s="70">
        <v>50000</v>
      </c>
      <c r="BF188" s="58">
        <v>51250</v>
      </c>
      <c r="BG188" s="38">
        <v>45834.499336670335</v>
      </c>
      <c r="BH188" s="38">
        <f t="shared" si="99"/>
        <v>2337.5594661701871</v>
      </c>
      <c r="BI188" s="38">
        <f t="shared" si="100"/>
        <v>48172.058802840518</v>
      </c>
      <c r="BJ188" s="36">
        <v>50984.049178840258</v>
      </c>
      <c r="BK188" s="36">
        <f t="shared" si="101"/>
        <v>48172.058802840518</v>
      </c>
      <c r="BL188" s="40">
        <f t="shared" si="102"/>
        <v>50481.221596336152</v>
      </c>
      <c r="BM188" s="5">
        <f t="shared" si="103"/>
        <v>1632.8246701444341</v>
      </c>
      <c r="BN188" s="20">
        <f t="shared" si="104"/>
        <v>3.2345189330024886E-2</v>
      </c>
    </row>
    <row r="189" spans="1:66" s="4" customFormat="1" ht="15.75" customHeight="1">
      <c r="A189" s="12">
        <v>172</v>
      </c>
      <c r="B189" s="13" t="s">
        <v>215</v>
      </c>
      <c r="C189" s="61">
        <v>51750</v>
      </c>
      <c r="D189" s="70">
        <v>50000</v>
      </c>
      <c r="E189" s="58">
        <v>51500</v>
      </c>
      <c r="F189" s="5">
        <v>22048.470863999999</v>
      </c>
      <c r="G189" s="5">
        <f t="shared" si="78"/>
        <v>2270.992498992</v>
      </c>
      <c r="H189" s="5">
        <f t="shared" si="79"/>
        <v>24319.463362991999</v>
      </c>
      <c r="I189" s="2">
        <v>22318.761205439998</v>
      </c>
      <c r="J189" s="2">
        <f t="shared" si="80"/>
        <v>1138.2568214774399</v>
      </c>
      <c r="K189" s="2">
        <f t="shared" si="81"/>
        <v>23457.018026917438</v>
      </c>
      <c r="L189" s="5">
        <v>23791.866401282656</v>
      </c>
      <c r="M189" s="5">
        <f t="shared" si="82"/>
        <v>23457.018026917438</v>
      </c>
      <c r="N189" s="48">
        <f t="shared" si="83"/>
        <v>37469.724631865349</v>
      </c>
      <c r="O189" s="5">
        <f t="shared" si="84"/>
        <v>9908.4798631361937</v>
      </c>
      <c r="P189" s="20">
        <f t="shared" si="85"/>
        <v>0.26443962320208064</v>
      </c>
      <c r="Q189" s="63">
        <v>51750</v>
      </c>
      <c r="R189" s="70">
        <v>50000</v>
      </c>
      <c r="S189" s="58">
        <v>51000</v>
      </c>
      <c r="T189" s="5">
        <v>23150.498705999998</v>
      </c>
      <c r="U189" s="5">
        <f t="shared" si="86"/>
        <v>2384.5013667180001</v>
      </c>
      <c r="V189" s="5">
        <f t="shared" si="87"/>
        <v>25535.000072717998</v>
      </c>
      <c r="W189" s="2">
        <v>23434.475003426665</v>
      </c>
      <c r="X189" s="2">
        <f t="shared" si="88"/>
        <v>1195.1582251747598</v>
      </c>
      <c r="Y189" s="2">
        <f t="shared" si="89"/>
        <v>24629.633228601426</v>
      </c>
      <c r="Z189" s="5">
        <v>24981.22065707784</v>
      </c>
      <c r="AA189" s="5">
        <f t="shared" si="90"/>
        <v>24629.633228601426</v>
      </c>
      <c r="AB189" s="48">
        <f t="shared" si="91"/>
        <v>37982.642326399546</v>
      </c>
      <c r="AC189" s="5">
        <f t="shared" si="92"/>
        <v>9442.0032822987032</v>
      </c>
      <c r="AD189" s="20">
        <f t="shared" si="93"/>
        <v>0.24858732052288293</v>
      </c>
      <c r="AE189" s="65">
        <v>51750</v>
      </c>
      <c r="AF189" s="70">
        <v>50000</v>
      </c>
      <c r="AG189" s="58">
        <v>50750</v>
      </c>
      <c r="AH189" s="5">
        <v>24307.924715999998</v>
      </c>
      <c r="AI189" s="5">
        <f t="shared" si="106"/>
        <v>2503.7162457479999</v>
      </c>
      <c r="AJ189" s="5">
        <f t="shared" si="107"/>
        <v>26811.640961747999</v>
      </c>
      <c r="AK189" s="2">
        <v>24606.085521359993</v>
      </c>
      <c r="AL189" s="2">
        <f t="shared" si="108"/>
        <v>1254.9103615893596</v>
      </c>
      <c r="AM189" s="2">
        <f t="shared" si="109"/>
        <v>25860.995882949352</v>
      </c>
      <c r="AN189" s="5">
        <v>26230.160984026315</v>
      </c>
      <c r="AO189" s="5">
        <f t="shared" si="110"/>
        <v>25860.995882949352</v>
      </c>
      <c r="AP189" s="48">
        <f t="shared" si="111"/>
        <v>38567.132971453946</v>
      </c>
      <c r="AQ189" s="5">
        <f t="shared" si="112"/>
        <v>8984.5956979674575</v>
      </c>
      <c r="AR189" s="20">
        <f t="shared" si="113"/>
        <v>0.23295990668058067</v>
      </c>
      <c r="AS189" s="67">
        <v>52000</v>
      </c>
      <c r="AT189" s="70">
        <v>50000</v>
      </c>
      <c r="AU189" s="58">
        <v>51250</v>
      </c>
      <c r="AV189" s="38">
        <v>26949.646253940671</v>
      </c>
      <c r="AW189" s="38">
        <f t="shared" si="94"/>
        <v>1374.4319589509741</v>
      </c>
      <c r="AX189" s="38">
        <f t="shared" si="95"/>
        <v>28324.078212891647</v>
      </c>
      <c r="AY189" s="36">
        <v>29977.464788493406</v>
      </c>
      <c r="AZ189" s="5">
        <f t="shared" si="96"/>
        <v>28324.078212891647</v>
      </c>
      <c r="BA189" s="40">
        <f t="shared" si="97"/>
        <v>42310.308600277014</v>
      </c>
      <c r="BB189" s="5">
        <f t="shared" si="115"/>
        <v>9889.7583501575336</v>
      </c>
      <c r="BC189" s="20">
        <f t="shared" si="98"/>
        <v>0.23374347002736784</v>
      </c>
      <c r="BD189" s="72">
        <v>52000</v>
      </c>
      <c r="BE189" s="70">
        <v>50000</v>
      </c>
      <c r="BF189" s="58">
        <v>51250</v>
      </c>
      <c r="BG189" s="38">
        <v>25666.575386255998</v>
      </c>
      <c r="BH189" s="38">
        <f t="shared" si="99"/>
        <v>1308.9953446990557</v>
      </c>
      <c r="BI189" s="38">
        <f t="shared" si="100"/>
        <v>26975.570730955053</v>
      </c>
      <c r="BJ189" s="36">
        <v>28550.239681539188</v>
      </c>
      <c r="BK189" s="36">
        <f t="shared" si="101"/>
        <v>26975.570730955053</v>
      </c>
      <c r="BL189" s="40">
        <f t="shared" si="102"/>
        <v>41755.162082498849</v>
      </c>
      <c r="BM189" s="5">
        <f t="shared" si="103"/>
        <v>10450.749267842692</v>
      </c>
      <c r="BN189" s="20">
        <f t="shared" si="104"/>
        <v>0.25028640164764182</v>
      </c>
    </row>
    <row r="190" spans="1:66" s="4" customFormat="1" ht="15.75" customHeight="1">
      <c r="A190" s="12">
        <v>173</v>
      </c>
      <c r="B190" s="13" t="s">
        <v>216</v>
      </c>
      <c r="C190" s="61">
        <v>517500</v>
      </c>
      <c r="D190" s="70">
        <v>500000</v>
      </c>
      <c r="E190" s="58">
        <v>515000</v>
      </c>
      <c r="F190" s="5">
        <v>250249.352904</v>
      </c>
      <c r="G190" s="5">
        <f t="shared" si="78"/>
        <v>25775.683349112001</v>
      </c>
      <c r="H190" s="5">
        <f t="shared" si="79"/>
        <v>276025.03625311202</v>
      </c>
      <c r="I190" s="2">
        <v>253318.30782384</v>
      </c>
      <c r="J190" s="2">
        <f t="shared" si="80"/>
        <v>12919.23369901584</v>
      </c>
      <c r="K190" s="2">
        <f t="shared" si="81"/>
        <v>266237.54152285587</v>
      </c>
      <c r="L190" s="5">
        <v>270038.07609513693</v>
      </c>
      <c r="M190" s="5">
        <f t="shared" si="82"/>
        <v>266237.54152285587</v>
      </c>
      <c r="N190" s="48">
        <f t="shared" si="83"/>
        <v>390800.10897851753</v>
      </c>
      <c r="O190" s="5">
        <f t="shared" si="84"/>
        <v>88079.036129904882</v>
      </c>
      <c r="P190" s="20">
        <f t="shared" si="85"/>
        <v>0.22538129879269464</v>
      </c>
      <c r="Q190" s="63">
        <v>517500</v>
      </c>
      <c r="R190" s="70">
        <v>500000</v>
      </c>
      <c r="S190" s="58">
        <v>510000</v>
      </c>
      <c r="T190" s="5">
        <v>250249.352904</v>
      </c>
      <c r="U190" s="5">
        <f t="shared" si="86"/>
        <v>25775.683349112001</v>
      </c>
      <c r="V190" s="5">
        <f t="shared" si="87"/>
        <v>276025.03625311202</v>
      </c>
      <c r="W190" s="2">
        <v>253318.30782384</v>
      </c>
      <c r="X190" s="2">
        <f t="shared" si="88"/>
        <v>12919.23369901584</v>
      </c>
      <c r="Y190" s="2">
        <f t="shared" si="89"/>
        <v>266237.54152285587</v>
      </c>
      <c r="Z190" s="5">
        <v>270038.07609513693</v>
      </c>
      <c r="AA190" s="5">
        <f t="shared" si="90"/>
        <v>266237.54152285587</v>
      </c>
      <c r="AB190" s="48">
        <f t="shared" si="91"/>
        <v>389966.77564518416</v>
      </c>
      <c r="AC190" s="5">
        <f t="shared" si="92"/>
        <v>87489.780478916466</v>
      </c>
      <c r="AD190" s="20">
        <f t="shared" si="93"/>
        <v>0.22435188314227072</v>
      </c>
      <c r="AE190" s="65" t="s">
        <v>44</v>
      </c>
      <c r="AF190" s="70" t="s">
        <v>44</v>
      </c>
      <c r="AG190" s="58" t="s">
        <v>44</v>
      </c>
      <c r="AH190" s="5" t="s">
        <v>44</v>
      </c>
      <c r="AI190" s="5" t="s">
        <v>44</v>
      </c>
      <c r="AJ190" s="5" t="s">
        <v>44</v>
      </c>
      <c r="AK190" s="5" t="s">
        <v>44</v>
      </c>
      <c r="AL190" s="5" t="s">
        <v>44</v>
      </c>
      <c r="AM190" s="5" t="s">
        <v>44</v>
      </c>
      <c r="AN190" s="5" t="s">
        <v>44</v>
      </c>
      <c r="AO190" s="5" t="s">
        <v>44</v>
      </c>
      <c r="AP190" s="5" t="s">
        <v>44</v>
      </c>
      <c r="AQ190" s="5" t="s">
        <v>44</v>
      </c>
      <c r="AR190" s="5" t="s">
        <v>44</v>
      </c>
      <c r="AS190" s="67">
        <v>520000</v>
      </c>
      <c r="AT190" s="70">
        <v>500000</v>
      </c>
      <c r="AU190" s="58">
        <v>512500</v>
      </c>
      <c r="AV190" s="38">
        <v>291316.05399741599</v>
      </c>
      <c r="AW190" s="38">
        <f t="shared" si="94"/>
        <v>14857.118753868215</v>
      </c>
      <c r="AX190" s="38">
        <f t="shared" si="95"/>
        <v>306173.1727512842</v>
      </c>
      <c r="AY190" s="36">
        <v>324045.69131416432</v>
      </c>
      <c r="AZ190" s="5">
        <f t="shared" si="96"/>
        <v>306173.1727512842</v>
      </c>
      <c r="BA190" s="40">
        <f t="shared" si="97"/>
        <v>432543.77281308977</v>
      </c>
      <c r="BB190" s="5">
        <f t="shared" si="115"/>
        <v>89357.50824631592</v>
      </c>
      <c r="BC190" s="20">
        <f t="shared" si="98"/>
        <v>0.20658604715349577</v>
      </c>
      <c r="BD190" s="72">
        <v>520000</v>
      </c>
      <c r="BE190" s="70">
        <v>500000</v>
      </c>
      <c r="BF190" s="58">
        <v>512500</v>
      </c>
      <c r="BG190" s="38">
        <v>291316.05399741599</v>
      </c>
      <c r="BH190" s="38">
        <f t="shared" si="99"/>
        <v>14857.118753868215</v>
      </c>
      <c r="BI190" s="38">
        <f t="shared" si="100"/>
        <v>306173.1727512842</v>
      </c>
      <c r="BJ190" s="36">
        <v>324045.69131416432</v>
      </c>
      <c r="BK190" s="36">
        <f t="shared" si="101"/>
        <v>306173.1727512842</v>
      </c>
      <c r="BL190" s="40">
        <f t="shared" si="102"/>
        <v>432543.77281308977</v>
      </c>
      <c r="BM190" s="5">
        <f t="shared" si="103"/>
        <v>89357.50824631592</v>
      </c>
      <c r="BN190" s="20">
        <f t="shared" si="104"/>
        <v>0.20658604715349577</v>
      </c>
    </row>
    <row r="191" spans="1:66" s="4" customFormat="1" ht="15.75" customHeight="1">
      <c r="A191" s="12">
        <v>174</v>
      </c>
      <c r="B191" s="13" t="s">
        <v>217</v>
      </c>
      <c r="C191" s="61">
        <v>931500</v>
      </c>
      <c r="D191" s="70">
        <v>900000</v>
      </c>
      <c r="E191" s="58">
        <v>927000</v>
      </c>
      <c r="F191" s="5">
        <v>622362.80437199993</v>
      </c>
      <c r="G191" s="5">
        <f t="shared" si="78"/>
        <v>64103.368850316001</v>
      </c>
      <c r="H191" s="5">
        <f t="shared" si="79"/>
        <v>686466.17322231596</v>
      </c>
      <c r="I191" s="2">
        <v>629994.9983284534</v>
      </c>
      <c r="J191" s="2">
        <f t="shared" si="80"/>
        <v>32129.744914751122</v>
      </c>
      <c r="K191" s="2">
        <f t="shared" si="81"/>
        <v>662124.74324320455</v>
      </c>
      <c r="L191" s="5">
        <v>671576.5582031263</v>
      </c>
      <c r="M191" s="5">
        <f t="shared" si="82"/>
        <v>662124.74324320455</v>
      </c>
      <c r="N191" s="48">
        <f t="shared" si="83"/>
        <v>796444.57911144104</v>
      </c>
      <c r="O191" s="5">
        <f t="shared" si="84"/>
        <v>94978.466790294086</v>
      </c>
      <c r="P191" s="20">
        <f t="shared" si="85"/>
        <v>0.11925307708950381</v>
      </c>
      <c r="Q191" s="63">
        <v>931500</v>
      </c>
      <c r="R191" s="70">
        <v>900000</v>
      </c>
      <c r="S191" s="58">
        <v>918000</v>
      </c>
      <c r="T191" s="5">
        <v>907255.7973359999</v>
      </c>
      <c r="U191" s="5">
        <f t="shared" si="86"/>
        <v>93447.347125607994</v>
      </c>
      <c r="V191" s="5">
        <f t="shared" si="87"/>
        <v>1000703.1444616079</v>
      </c>
      <c r="W191" s="2">
        <v>918381.81589989329</v>
      </c>
      <c r="X191" s="2">
        <f t="shared" si="88"/>
        <v>46837.472610894554</v>
      </c>
      <c r="Y191" s="2">
        <f t="shared" si="89"/>
        <v>965219.28851078788</v>
      </c>
      <c r="Z191" s="5">
        <v>978997.77089473396</v>
      </c>
      <c r="AA191" s="5">
        <f t="shared" si="90"/>
        <v>900000</v>
      </c>
      <c r="AB191" s="48">
        <f t="shared" si="91"/>
        <v>949070.033977855</v>
      </c>
      <c r="AC191" s="5">
        <f t="shared" si="92"/>
        <v>34697.753778795566</v>
      </c>
      <c r="AD191" s="20">
        <f t="shared" si="93"/>
        <v>3.6559740099859885E-2</v>
      </c>
      <c r="AE191" s="65" t="s">
        <v>44</v>
      </c>
      <c r="AF191" s="70" t="s">
        <v>44</v>
      </c>
      <c r="AG191" s="58" t="s">
        <v>44</v>
      </c>
      <c r="AH191" s="5" t="s">
        <v>44</v>
      </c>
      <c r="AI191" s="5" t="s">
        <v>44</v>
      </c>
      <c r="AJ191" s="5" t="s">
        <v>44</v>
      </c>
      <c r="AK191" s="5" t="s">
        <v>44</v>
      </c>
      <c r="AL191" s="5" t="s">
        <v>44</v>
      </c>
      <c r="AM191" s="5" t="s">
        <v>44</v>
      </c>
      <c r="AN191" s="5" t="s">
        <v>44</v>
      </c>
      <c r="AO191" s="5" t="s">
        <v>44</v>
      </c>
      <c r="AP191" s="5" t="s">
        <v>44</v>
      </c>
      <c r="AQ191" s="5" t="s">
        <v>44</v>
      </c>
      <c r="AR191" s="5" t="s">
        <v>44</v>
      </c>
      <c r="AS191" s="67">
        <v>936000</v>
      </c>
      <c r="AT191" s="70">
        <v>900000</v>
      </c>
      <c r="AU191" s="58">
        <v>922500</v>
      </c>
      <c r="AV191" s="38">
        <v>1056139.0882848774</v>
      </c>
      <c r="AW191" s="38">
        <f t="shared" si="94"/>
        <v>53863.09350252874</v>
      </c>
      <c r="AX191" s="38">
        <f t="shared" si="95"/>
        <v>1110002.1817874061</v>
      </c>
      <c r="AY191" s="36">
        <v>1174797.3250736808</v>
      </c>
      <c r="AZ191" s="5">
        <f t="shared" si="96"/>
        <v>900000</v>
      </c>
      <c r="BA191" s="40">
        <f t="shared" si="97"/>
        <v>1008659.9013722173</v>
      </c>
      <c r="BB191" s="5">
        <f t="shared" si="115"/>
        <v>76834.153103356322</v>
      </c>
      <c r="BC191" s="42">
        <f t="shared" si="98"/>
        <v>7.6174489536887866E-2</v>
      </c>
      <c r="BD191" s="72">
        <v>936000</v>
      </c>
      <c r="BE191" s="70">
        <v>900000</v>
      </c>
      <c r="BF191" s="58">
        <v>922500</v>
      </c>
      <c r="BG191" s="38">
        <v>724494.24807772145</v>
      </c>
      <c r="BH191" s="38">
        <f t="shared" si="99"/>
        <v>36949.206651963788</v>
      </c>
      <c r="BI191" s="38">
        <f t="shared" si="100"/>
        <v>761443.45472968521</v>
      </c>
      <c r="BJ191" s="36">
        <v>805891.86984375154</v>
      </c>
      <c r="BK191" s="36">
        <f t="shared" si="101"/>
        <v>761443.45472968521</v>
      </c>
      <c r="BL191" s="40">
        <f t="shared" si="102"/>
        <v>865167.0649146873</v>
      </c>
      <c r="BM191" s="5">
        <f t="shared" si="103"/>
        <v>73343.668130965016</v>
      </c>
      <c r="BN191" s="20">
        <f t="shared" si="104"/>
        <v>8.4773994648302195E-2</v>
      </c>
    </row>
    <row r="192" spans="1:66" s="4" customFormat="1" ht="15.75" customHeight="1">
      <c r="A192" s="12">
        <v>175</v>
      </c>
      <c r="B192" s="13" t="s">
        <v>218</v>
      </c>
      <c r="C192" s="61" t="s">
        <v>44</v>
      </c>
      <c r="D192" s="70" t="s">
        <v>44</v>
      </c>
      <c r="E192" s="58" t="s">
        <v>44</v>
      </c>
      <c r="F192" s="5" t="s">
        <v>44</v>
      </c>
      <c r="G192" s="5" t="s">
        <v>44</v>
      </c>
      <c r="H192" s="5" t="s">
        <v>44</v>
      </c>
      <c r="I192" s="5" t="s">
        <v>44</v>
      </c>
      <c r="J192" s="5" t="s">
        <v>44</v>
      </c>
      <c r="K192" s="5" t="s">
        <v>44</v>
      </c>
      <c r="L192" s="5" t="s">
        <v>44</v>
      </c>
      <c r="M192" s="5" t="s">
        <v>44</v>
      </c>
      <c r="N192" s="5" t="s">
        <v>44</v>
      </c>
      <c r="O192" s="5" t="s">
        <v>44</v>
      </c>
      <c r="P192" s="5" t="s">
        <v>44</v>
      </c>
      <c r="Q192" s="63" t="s">
        <v>44</v>
      </c>
      <c r="R192" s="70" t="s">
        <v>44</v>
      </c>
      <c r="S192" s="58" t="s">
        <v>44</v>
      </c>
      <c r="T192" s="5" t="s">
        <v>44</v>
      </c>
      <c r="U192" s="5" t="s">
        <v>44</v>
      </c>
      <c r="V192" s="5" t="s">
        <v>44</v>
      </c>
      <c r="W192" s="5" t="s">
        <v>44</v>
      </c>
      <c r="X192" s="5" t="s">
        <v>44</v>
      </c>
      <c r="Y192" s="5" t="s">
        <v>44</v>
      </c>
      <c r="Z192" s="5" t="s">
        <v>44</v>
      </c>
      <c r="AA192" s="5" t="s">
        <v>44</v>
      </c>
      <c r="AB192" s="5" t="s">
        <v>44</v>
      </c>
      <c r="AC192" s="5" t="s">
        <v>44</v>
      </c>
      <c r="AD192" s="5" t="s">
        <v>44</v>
      </c>
      <c r="AE192" s="65" t="s">
        <v>44</v>
      </c>
      <c r="AF192" s="70" t="s">
        <v>44</v>
      </c>
      <c r="AG192" s="58" t="s">
        <v>44</v>
      </c>
      <c r="AH192" s="5" t="s">
        <v>44</v>
      </c>
      <c r="AI192" s="5" t="s">
        <v>44</v>
      </c>
      <c r="AJ192" s="5" t="s">
        <v>44</v>
      </c>
      <c r="AK192" s="5" t="s">
        <v>44</v>
      </c>
      <c r="AL192" s="5" t="s">
        <v>44</v>
      </c>
      <c r="AM192" s="5" t="s">
        <v>44</v>
      </c>
      <c r="AN192" s="5" t="s">
        <v>44</v>
      </c>
      <c r="AO192" s="5" t="s">
        <v>44</v>
      </c>
      <c r="AP192" s="5" t="s">
        <v>44</v>
      </c>
      <c r="AQ192" s="5" t="s">
        <v>44</v>
      </c>
      <c r="AR192" s="5" t="s">
        <v>44</v>
      </c>
      <c r="AS192" s="68" t="s">
        <v>44</v>
      </c>
      <c r="AT192" s="74" t="s">
        <v>44</v>
      </c>
      <c r="AU192" s="68" t="s">
        <v>44</v>
      </c>
      <c r="AV192" s="41" t="s">
        <v>44</v>
      </c>
      <c r="AW192" s="41" t="s">
        <v>44</v>
      </c>
      <c r="AX192" s="41" t="s">
        <v>44</v>
      </c>
      <c r="AY192" s="41" t="s">
        <v>44</v>
      </c>
      <c r="AZ192" s="41" t="s">
        <v>44</v>
      </c>
      <c r="BA192" s="41" t="s">
        <v>44</v>
      </c>
      <c r="BB192" s="41" t="s">
        <v>44</v>
      </c>
      <c r="BC192" s="41" t="s">
        <v>44</v>
      </c>
      <c r="BD192" s="68" t="s">
        <v>44</v>
      </c>
      <c r="BE192" s="74" t="s">
        <v>44</v>
      </c>
      <c r="BF192" s="68" t="s">
        <v>44</v>
      </c>
      <c r="BG192" s="41" t="s">
        <v>44</v>
      </c>
      <c r="BH192" s="41" t="s">
        <v>44</v>
      </c>
      <c r="BI192" s="41" t="s">
        <v>44</v>
      </c>
      <c r="BJ192" s="41" t="s">
        <v>44</v>
      </c>
      <c r="BK192" s="41" t="s">
        <v>44</v>
      </c>
      <c r="BL192" s="41" t="s">
        <v>44</v>
      </c>
      <c r="BM192" s="41" t="s">
        <v>44</v>
      </c>
      <c r="BN192" s="41" t="s">
        <v>44</v>
      </c>
    </row>
    <row r="193" spans="1:66" s="4" customFormat="1" ht="15.75" customHeight="1">
      <c r="A193" s="12">
        <v>176</v>
      </c>
      <c r="B193" s="13" t="s">
        <v>219</v>
      </c>
      <c r="C193" s="61" t="s">
        <v>44</v>
      </c>
      <c r="D193" s="70" t="s">
        <v>44</v>
      </c>
      <c r="E193" s="58" t="s">
        <v>44</v>
      </c>
      <c r="F193" s="5" t="s">
        <v>44</v>
      </c>
      <c r="G193" s="5" t="s">
        <v>44</v>
      </c>
      <c r="H193" s="5" t="s">
        <v>44</v>
      </c>
      <c r="I193" s="5" t="s">
        <v>44</v>
      </c>
      <c r="J193" s="5" t="s">
        <v>44</v>
      </c>
      <c r="K193" s="5" t="s">
        <v>44</v>
      </c>
      <c r="L193" s="5" t="s">
        <v>44</v>
      </c>
      <c r="M193" s="5" t="s">
        <v>44</v>
      </c>
      <c r="N193" s="5" t="s">
        <v>44</v>
      </c>
      <c r="O193" s="5" t="s">
        <v>44</v>
      </c>
      <c r="P193" s="5" t="s">
        <v>44</v>
      </c>
      <c r="Q193" s="63" t="s">
        <v>44</v>
      </c>
      <c r="R193" s="70" t="s">
        <v>44</v>
      </c>
      <c r="S193" s="58" t="s">
        <v>44</v>
      </c>
      <c r="T193" s="5" t="s">
        <v>44</v>
      </c>
      <c r="U193" s="5" t="s">
        <v>44</v>
      </c>
      <c r="V193" s="5" t="s">
        <v>44</v>
      </c>
      <c r="W193" s="5" t="s">
        <v>44</v>
      </c>
      <c r="X193" s="5" t="s">
        <v>44</v>
      </c>
      <c r="Y193" s="5" t="s">
        <v>44</v>
      </c>
      <c r="Z193" s="5" t="s">
        <v>44</v>
      </c>
      <c r="AA193" s="5" t="s">
        <v>44</v>
      </c>
      <c r="AB193" s="5" t="s">
        <v>44</v>
      </c>
      <c r="AC193" s="5" t="s">
        <v>44</v>
      </c>
      <c r="AD193" s="5" t="s">
        <v>44</v>
      </c>
      <c r="AE193" s="65" t="s">
        <v>44</v>
      </c>
      <c r="AF193" s="70" t="s">
        <v>44</v>
      </c>
      <c r="AG193" s="58" t="s">
        <v>44</v>
      </c>
      <c r="AH193" s="5" t="s">
        <v>44</v>
      </c>
      <c r="AI193" s="5" t="s">
        <v>44</v>
      </c>
      <c r="AJ193" s="5" t="s">
        <v>44</v>
      </c>
      <c r="AK193" s="5" t="s">
        <v>44</v>
      </c>
      <c r="AL193" s="5" t="s">
        <v>44</v>
      </c>
      <c r="AM193" s="5" t="s">
        <v>44</v>
      </c>
      <c r="AN193" s="5" t="s">
        <v>44</v>
      </c>
      <c r="AO193" s="5" t="s">
        <v>44</v>
      </c>
      <c r="AP193" s="5" t="s">
        <v>44</v>
      </c>
      <c r="AQ193" s="5" t="s">
        <v>44</v>
      </c>
      <c r="AR193" s="5" t="s">
        <v>44</v>
      </c>
      <c r="AS193" s="68" t="s">
        <v>44</v>
      </c>
      <c r="AT193" s="74" t="s">
        <v>44</v>
      </c>
      <c r="AU193" s="68" t="s">
        <v>44</v>
      </c>
      <c r="AV193" s="41" t="s">
        <v>44</v>
      </c>
      <c r="AW193" s="41" t="s">
        <v>44</v>
      </c>
      <c r="AX193" s="41" t="s">
        <v>44</v>
      </c>
      <c r="AY193" s="41" t="s">
        <v>44</v>
      </c>
      <c r="AZ193" s="41" t="s">
        <v>44</v>
      </c>
      <c r="BA193" s="41" t="s">
        <v>44</v>
      </c>
      <c r="BB193" s="41" t="s">
        <v>44</v>
      </c>
      <c r="BC193" s="41" t="s">
        <v>44</v>
      </c>
      <c r="BD193" s="68" t="s">
        <v>44</v>
      </c>
      <c r="BE193" s="74" t="s">
        <v>44</v>
      </c>
      <c r="BF193" s="68" t="s">
        <v>44</v>
      </c>
      <c r="BG193" s="41" t="s">
        <v>44</v>
      </c>
      <c r="BH193" s="41" t="s">
        <v>44</v>
      </c>
      <c r="BI193" s="41" t="s">
        <v>44</v>
      </c>
      <c r="BJ193" s="41" t="s">
        <v>44</v>
      </c>
      <c r="BK193" s="41" t="s">
        <v>44</v>
      </c>
      <c r="BL193" s="41" t="s">
        <v>44</v>
      </c>
      <c r="BM193" s="41" t="s">
        <v>44</v>
      </c>
      <c r="BN193" s="41" t="s">
        <v>44</v>
      </c>
    </row>
    <row r="194" spans="1:66" s="4" customFormat="1" ht="15.75" customHeight="1">
      <c r="A194" s="12">
        <v>177</v>
      </c>
      <c r="B194" s="13" t="s">
        <v>220</v>
      </c>
      <c r="C194" s="61" t="s">
        <v>44</v>
      </c>
      <c r="D194" s="70" t="s">
        <v>44</v>
      </c>
      <c r="E194" s="58" t="s">
        <v>44</v>
      </c>
      <c r="F194" s="5" t="s">
        <v>44</v>
      </c>
      <c r="G194" s="5" t="s">
        <v>44</v>
      </c>
      <c r="H194" s="5" t="s">
        <v>44</v>
      </c>
      <c r="I194" s="5" t="s">
        <v>44</v>
      </c>
      <c r="J194" s="5" t="s">
        <v>44</v>
      </c>
      <c r="K194" s="5" t="s">
        <v>44</v>
      </c>
      <c r="L194" s="5" t="s">
        <v>44</v>
      </c>
      <c r="M194" s="5" t="s">
        <v>44</v>
      </c>
      <c r="N194" s="5" t="s">
        <v>44</v>
      </c>
      <c r="O194" s="5" t="s">
        <v>44</v>
      </c>
      <c r="P194" s="5" t="s">
        <v>44</v>
      </c>
      <c r="Q194" s="63" t="s">
        <v>44</v>
      </c>
      <c r="R194" s="70" t="s">
        <v>44</v>
      </c>
      <c r="S194" s="58" t="s">
        <v>44</v>
      </c>
      <c r="T194" s="5" t="s">
        <v>44</v>
      </c>
      <c r="U194" s="5" t="s">
        <v>44</v>
      </c>
      <c r="V194" s="5" t="s">
        <v>44</v>
      </c>
      <c r="W194" s="5" t="s">
        <v>44</v>
      </c>
      <c r="X194" s="5" t="s">
        <v>44</v>
      </c>
      <c r="Y194" s="5" t="s">
        <v>44</v>
      </c>
      <c r="Z194" s="5" t="s">
        <v>44</v>
      </c>
      <c r="AA194" s="5" t="s">
        <v>44</v>
      </c>
      <c r="AB194" s="5" t="s">
        <v>44</v>
      </c>
      <c r="AC194" s="5" t="s">
        <v>44</v>
      </c>
      <c r="AD194" s="5" t="s">
        <v>44</v>
      </c>
      <c r="AE194" s="65" t="s">
        <v>44</v>
      </c>
      <c r="AF194" s="70" t="s">
        <v>44</v>
      </c>
      <c r="AG194" s="58" t="s">
        <v>44</v>
      </c>
      <c r="AH194" s="5" t="s">
        <v>44</v>
      </c>
      <c r="AI194" s="5" t="s">
        <v>44</v>
      </c>
      <c r="AJ194" s="5" t="s">
        <v>44</v>
      </c>
      <c r="AK194" s="5" t="s">
        <v>44</v>
      </c>
      <c r="AL194" s="5" t="s">
        <v>44</v>
      </c>
      <c r="AM194" s="5" t="s">
        <v>44</v>
      </c>
      <c r="AN194" s="5" t="s">
        <v>44</v>
      </c>
      <c r="AO194" s="5" t="s">
        <v>44</v>
      </c>
      <c r="AP194" s="5" t="s">
        <v>44</v>
      </c>
      <c r="AQ194" s="5" t="s">
        <v>44</v>
      </c>
      <c r="AR194" s="5" t="s">
        <v>44</v>
      </c>
      <c r="AS194" s="68" t="s">
        <v>44</v>
      </c>
      <c r="AT194" s="74" t="s">
        <v>44</v>
      </c>
      <c r="AU194" s="68" t="s">
        <v>44</v>
      </c>
      <c r="AV194" s="41" t="s">
        <v>44</v>
      </c>
      <c r="AW194" s="41" t="s">
        <v>44</v>
      </c>
      <c r="AX194" s="41" t="s">
        <v>44</v>
      </c>
      <c r="AY194" s="41" t="s">
        <v>44</v>
      </c>
      <c r="AZ194" s="41" t="s">
        <v>44</v>
      </c>
      <c r="BA194" s="41" t="s">
        <v>44</v>
      </c>
      <c r="BB194" s="41" t="s">
        <v>44</v>
      </c>
      <c r="BC194" s="41" t="s">
        <v>44</v>
      </c>
      <c r="BD194" s="68" t="s">
        <v>44</v>
      </c>
      <c r="BE194" s="74" t="s">
        <v>44</v>
      </c>
      <c r="BF194" s="68" t="s">
        <v>44</v>
      </c>
      <c r="BG194" s="41" t="s">
        <v>44</v>
      </c>
      <c r="BH194" s="41" t="s">
        <v>44</v>
      </c>
      <c r="BI194" s="41" t="s">
        <v>44</v>
      </c>
      <c r="BJ194" s="41" t="s">
        <v>44</v>
      </c>
      <c r="BK194" s="41" t="s">
        <v>44</v>
      </c>
      <c r="BL194" s="41" t="s">
        <v>44</v>
      </c>
      <c r="BM194" s="41" t="s">
        <v>44</v>
      </c>
      <c r="BN194" s="41" t="s">
        <v>44</v>
      </c>
    </row>
    <row r="195" spans="1:66" s="4" customFormat="1" ht="15.75" customHeight="1">
      <c r="A195" s="12">
        <v>178</v>
      </c>
      <c r="B195" s="13" t="s">
        <v>221</v>
      </c>
      <c r="C195" s="61">
        <v>724500</v>
      </c>
      <c r="D195" s="70">
        <v>700000</v>
      </c>
      <c r="E195" s="58">
        <v>721000</v>
      </c>
      <c r="F195" s="5">
        <v>658543.74359399988</v>
      </c>
      <c r="G195" s="5">
        <f t="shared" si="78"/>
        <v>67830.005590181987</v>
      </c>
      <c r="H195" s="5">
        <f t="shared" si="79"/>
        <v>726373.74918418191</v>
      </c>
      <c r="I195" s="2">
        <v>666619.62372123997</v>
      </c>
      <c r="J195" s="2">
        <f t="shared" si="80"/>
        <v>33997.600809783238</v>
      </c>
      <c r="K195" s="2">
        <f t="shared" si="81"/>
        <v>700617.22453102318</v>
      </c>
      <c r="L195" s="5">
        <v>710618.51874571294</v>
      </c>
      <c r="M195" s="5">
        <f t="shared" si="82"/>
        <v>700000</v>
      </c>
      <c r="N195" s="48">
        <f t="shared" si="83"/>
        <v>713851.58207681961</v>
      </c>
      <c r="O195" s="5">
        <f t="shared" si="84"/>
        <v>9794.5476166811895</v>
      </c>
      <c r="P195" s="20">
        <f t="shared" si="85"/>
        <v>1.3720705903859957E-2</v>
      </c>
      <c r="Q195" s="63">
        <v>724500</v>
      </c>
      <c r="R195" s="70">
        <v>700000</v>
      </c>
      <c r="S195" s="58">
        <v>714000</v>
      </c>
      <c r="T195" s="5">
        <v>691471.02969899995</v>
      </c>
      <c r="U195" s="5">
        <f t="shared" si="86"/>
        <v>71221.516058997004</v>
      </c>
      <c r="V195" s="5">
        <f t="shared" si="87"/>
        <v>762692.54575799697</v>
      </c>
      <c r="W195" s="2">
        <v>699950.7508062066</v>
      </c>
      <c r="X195" s="2">
        <f t="shared" si="88"/>
        <v>35697.488291116533</v>
      </c>
      <c r="Y195" s="2">
        <f t="shared" si="89"/>
        <v>735648.23909732315</v>
      </c>
      <c r="Z195" s="5">
        <v>746149.60021166864</v>
      </c>
      <c r="AA195" s="5">
        <f t="shared" si="90"/>
        <v>700000</v>
      </c>
      <c r="AB195" s="48">
        <f t="shared" si="91"/>
        <v>730498.39751116477</v>
      </c>
      <c r="AC195" s="5">
        <f t="shared" si="92"/>
        <v>21565.623695467537</v>
      </c>
      <c r="AD195" s="20">
        <f t="shared" si="93"/>
        <v>2.9521794666411891E-2</v>
      </c>
      <c r="AE195" s="65" t="s">
        <v>44</v>
      </c>
      <c r="AF195" s="70" t="s">
        <v>44</v>
      </c>
      <c r="AG195" s="58" t="s">
        <v>44</v>
      </c>
      <c r="AH195" s="5" t="s">
        <v>44</v>
      </c>
      <c r="AI195" s="5" t="s">
        <v>44</v>
      </c>
      <c r="AJ195" s="5" t="s">
        <v>44</v>
      </c>
      <c r="AK195" s="5" t="s">
        <v>44</v>
      </c>
      <c r="AL195" s="5" t="s">
        <v>44</v>
      </c>
      <c r="AM195" s="5" t="s">
        <v>44</v>
      </c>
      <c r="AN195" s="5" t="s">
        <v>44</v>
      </c>
      <c r="AO195" s="5" t="s">
        <v>44</v>
      </c>
      <c r="AP195" s="5" t="s">
        <v>44</v>
      </c>
      <c r="AQ195" s="5" t="s">
        <v>44</v>
      </c>
      <c r="AR195" s="5" t="s">
        <v>44</v>
      </c>
      <c r="AS195" s="67">
        <v>936000</v>
      </c>
      <c r="AT195" s="70">
        <v>900000</v>
      </c>
      <c r="AU195" s="58">
        <v>922500</v>
      </c>
      <c r="AV195" s="38">
        <v>804943.36342713761</v>
      </c>
      <c r="AW195" s="38">
        <f t="shared" si="94"/>
        <v>41052.111534784017</v>
      </c>
      <c r="AX195" s="38">
        <f t="shared" si="95"/>
        <v>845995.47496192157</v>
      </c>
      <c r="AY195" s="36">
        <v>895379.52025400253</v>
      </c>
      <c r="AZ195" s="5">
        <f t="shared" si="96"/>
        <v>845995.47496192157</v>
      </c>
      <c r="BA195" s="40">
        <f t="shared" si="97"/>
        <v>899974.99904318491</v>
      </c>
      <c r="BB195" s="5">
        <f>STDEVA(AZ195,BA195)</f>
        <v>38169.287523083854</v>
      </c>
      <c r="BC195" s="44">
        <f t="shared" si="98"/>
        <v>4.2411497612337916E-2</v>
      </c>
      <c r="BD195" s="72">
        <v>936000</v>
      </c>
      <c r="BE195" s="70">
        <v>900000</v>
      </c>
      <c r="BF195" s="58">
        <v>922500</v>
      </c>
      <c r="BG195" s="38">
        <v>766612.56727942592</v>
      </c>
      <c r="BH195" s="38">
        <f t="shared" si="99"/>
        <v>39097.240931250722</v>
      </c>
      <c r="BI195" s="38">
        <f t="shared" si="100"/>
        <v>805709.80821067665</v>
      </c>
      <c r="BJ195" s="36">
        <v>852742.22249485564</v>
      </c>
      <c r="BK195" s="36">
        <f t="shared" si="101"/>
        <v>805709.80821067665</v>
      </c>
      <c r="BL195" s="40">
        <f t="shared" si="102"/>
        <v>883390.40614110639</v>
      </c>
      <c r="BM195" s="5">
        <f t="shared" si="103"/>
        <v>54928.477563232555</v>
      </c>
      <c r="BN195" s="20">
        <f t="shared" si="104"/>
        <v>6.2179164706095615E-2</v>
      </c>
    </row>
    <row r="196" spans="1:66" s="4" customFormat="1" ht="15.75" customHeight="1">
      <c r="A196" s="12">
        <v>179</v>
      </c>
      <c r="B196" s="13" t="s">
        <v>222</v>
      </c>
      <c r="C196" s="61">
        <v>724500</v>
      </c>
      <c r="D196" s="70">
        <v>700000</v>
      </c>
      <c r="E196" s="58">
        <v>721000</v>
      </c>
      <c r="F196" s="5">
        <v>316785.52043099998</v>
      </c>
      <c r="G196" s="5">
        <f t="shared" si="78"/>
        <v>32628.908604393</v>
      </c>
      <c r="H196" s="5">
        <f t="shared" si="79"/>
        <v>349414.429035393</v>
      </c>
      <c r="I196" s="2">
        <v>320670.40878026001</v>
      </c>
      <c r="J196" s="2">
        <f t="shared" si="80"/>
        <v>16354.190847793259</v>
      </c>
      <c r="K196" s="2">
        <f t="shared" si="81"/>
        <v>337024.59962805326</v>
      </c>
      <c r="L196" s="5">
        <v>341835.61777098349</v>
      </c>
      <c r="M196" s="5">
        <f t="shared" si="82"/>
        <v>337024.59962805326</v>
      </c>
      <c r="N196" s="48">
        <f t="shared" si="83"/>
        <v>528962.44107240497</v>
      </c>
      <c r="O196" s="5">
        <f t="shared" si="84"/>
        <v>135720.54925160954</v>
      </c>
      <c r="P196" s="20">
        <f t="shared" si="85"/>
        <v>0.25657880165641467</v>
      </c>
      <c r="Q196" s="63" t="s">
        <v>44</v>
      </c>
      <c r="R196" s="70" t="s">
        <v>44</v>
      </c>
      <c r="S196" s="58" t="s">
        <v>44</v>
      </c>
      <c r="T196" s="5" t="s">
        <v>44</v>
      </c>
      <c r="U196" s="5" t="s">
        <v>44</v>
      </c>
      <c r="V196" s="5" t="s">
        <v>44</v>
      </c>
      <c r="W196" s="5" t="s">
        <v>44</v>
      </c>
      <c r="X196" s="5" t="s">
        <v>44</v>
      </c>
      <c r="Y196" s="5" t="s">
        <v>44</v>
      </c>
      <c r="Z196" s="5" t="s">
        <v>44</v>
      </c>
      <c r="AA196" s="5" t="s">
        <v>44</v>
      </c>
      <c r="AB196" s="5" t="s">
        <v>44</v>
      </c>
      <c r="AC196" s="5" t="s">
        <v>44</v>
      </c>
      <c r="AD196" s="5" t="s">
        <v>44</v>
      </c>
      <c r="AE196" s="65" t="s">
        <v>44</v>
      </c>
      <c r="AF196" s="70" t="s">
        <v>44</v>
      </c>
      <c r="AG196" s="58" t="s">
        <v>44</v>
      </c>
      <c r="AH196" s="5" t="s">
        <v>44</v>
      </c>
      <c r="AI196" s="5" t="s">
        <v>44</v>
      </c>
      <c r="AJ196" s="5" t="s">
        <v>44</v>
      </c>
      <c r="AK196" s="5" t="s">
        <v>44</v>
      </c>
      <c r="AL196" s="5" t="s">
        <v>44</v>
      </c>
      <c r="AM196" s="5" t="s">
        <v>44</v>
      </c>
      <c r="AN196" s="5" t="s">
        <v>44</v>
      </c>
      <c r="AO196" s="5" t="s">
        <v>44</v>
      </c>
      <c r="AP196" s="5" t="s">
        <v>44</v>
      </c>
      <c r="AQ196" s="5" t="s">
        <v>44</v>
      </c>
      <c r="AR196" s="5" t="s">
        <v>44</v>
      </c>
      <c r="AS196" s="68" t="s">
        <v>44</v>
      </c>
      <c r="AT196" s="74" t="s">
        <v>44</v>
      </c>
      <c r="AU196" s="68" t="s">
        <v>44</v>
      </c>
      <c r="AV196" s="41" t="s">
        <v>44</v>
      </c>
      <c r="AW196" s="41" t="s">
        <v>44</v>
      </c>
      <c r="AX196" s="41" t="s">
        <v>44</v>
      </c>
      <c r="AY196" s="41" t="s">
        <v>44</v>
      </c>
      <c r="AZ196" s="41" t="s">
        <v>44</v>
      </c>
      <c r="BA196" s="41" t="s">
        <v>44</v>
      </c>
      <c r="BB196" s="41" t="s">
        <v>44</v>
      </c>
      <c r="BC196" s="41" t="s">
        <v>44</v>
      </c>
      <c r="BD196" s="72">
        <v>728000</v>
      </c>
      <c r="BE196" s="70">
        <v>700000</v>
      </c>
      <c r="BF196" s="58">
        <v>717500</v>
      </c>
      <c r="BG196" s="38">
        <v>368770.97009729902</v>
      </c>
      <c r="BH196" s="38">
        <f t="shared" si="99"/>
        <v>18807.319474962249</v>
      </c>
      <c r="BI196" s="38">
        <f t="shared" si="100"/>
        <v>387578.28957226127</v>
      </c>
      <c r="BJ196" s="36">
        <v>410202.74132518016</v>
      </c>
      <c r="BK196" s="36">
        <f t="shared" si="101"/>
        <v>387578.28957226127</v>
      </c>
      <c r="BL196" s="40">
        <f t="shared" si="102"/>
        <v>588656.20617948822</v>
      </c>
      <c r="BM196" s="5">
        <f t="shared" si="103"/>
        <v>142183.55837983303</v>
      </c>
      <c r="BN196" s="20">
        <f t="shared" si="104"/>
        <v>0.24153921573788623</v>
      </c>
    </row>
    <row r="197" spans="1:66" s="4" customFormat="1" ht="15.75" customHeight="1">
      <c r="A197" s="12">
        <v>180</v>
      </c>
      <c r="B197" s="13" t="s">
        <v>223</v>
      </c>
      <c r="C197" s="61">
        <v>310500</v>
      </c>
      <c r="D197" s="70">
        <v>300000</v>
      </c>
      <c r="E197" s="58">
        <v>309000</v>
      </c>
      <c r="F197" s="5">
        <v>128592.00821699998</v>
      </c>
      <c r="G197" s="5">
        <f t="shared" si="78"/>
        <v>13244.976846350999</v>
      </c>
      <c r="H197" s="5">
        <f t="shared" si="79"/>
        <v>141836.98506335099</v>
      </c>
      <c r="I197" s="2">
        <v>130168.97718715332</v>
      </c>
      <c r="J197" s="2">
        <f t="shared" si="80"/>
        <v>6638.6178365448186</v>
      </c>
      <c r="K197" s="2">
        <f t="shared" si="81"/>
        <v>136807.59502369814</v>
      </c>
      <c r="L197" s="5">
        <v>138760.52018843702</v>
      </c>
      <c r="M197" s="5">
        <f t="shared" si="82"/>
        <v>136807.59502369814</v>
      </c>
      <c r="N197" s="48">
        <f t="shared" si="83"/>
        <v>222817.51671258104</v>
      </c>
      <c r="O197" s="5">
        <f t="shared" si="84"/>
        <v>60818.198875532929</v>
      </c>
      <c r="P197" s="20">
        <f t="shared" si="85"/>
        <v>0.27295070770393753</v>
      </c>
      <c r="Q197" s="63" t="s">
        <v>44</v>
      </c>
      <c r="R197" s="70" t="s">
        <v>44</v>
      </c>
      <c r="S197" s="58" t="s">
        <v>44</v>
      </c>
      <c r="T197" s="5" t="s">
        <v>44</v>
      </c>
      <c r="U197" s="5" t="s">
        <v>44</v>
      </c>
      <c r="V197" s="5" t="s">
        <v>44</v>
      </c>
      <c r="W197" s="5" t="s">
        <v>44</v>
      </c>
      <c r="X197" s="5" t="s">
        <v>44</v>
      </c>
      <c r="Y197" s="5" t="s">
        <v>44</v>
      </c>
      <c r="Z197" s="5" t="s">
        <v>44</v>
      </c>
      <c r="AA197" s="5" t="s">
        <v>44</v>
      </c>
      <c r="AB197" s="5" t="s">
        <v>44</v>
      </c>
      <c r="AC197" s="5" t="s">
        <v>44</v>
      </c>
      <c r="AD197" s="5" t="s">
        <v>44</v>
      </c>
      <c r="AE197" s="65" t="s">
        <v>44</v>
      </c>
      <c r="AF197" s="70" t="s">
        <v>44</v>
      </c>
      <c r="AG197" s="58" t="s">
        <v>44</v>
      </c>
      <c r="AH197" s="5" t="s">
        <v>44</v>
      </c>
      <c r="AI197" s="5" t="s">
        <v>44</v>
      </c>
      <c r="AJ197" s="5" t="s">
        <v>44</v>
      </c>
      <c r="AK197" s="5" t="s">
        <v>44</v>
      </c>
      <c r="AL197" s="5" t="s">
        <v>44</v>
      </c>
      <c r="AM197" s="5" t="s">
        <v>44</v>
      </c>
      <c r="AN197" s="5" t="s">
        <v>44</v>
      </c>
      <c r="AO197" s="5" t="s">
        <v>44</v>
      </c>
      <c r="AP197" s="5" t="s">
        <v>44</v>
      </c>
      <c r="AQ197" s="5" t="s">
        <v>44</v>
      </c>
      <c r="AR197" s="5" t="s">
        <v>44</v>
      </c>
      <c r="AS197" s="68" t="s">
        <v>44</v>
      </c>
      <c r="AT197" s="74" t="s">
        <v>44</v>
      </c>
      <c r="AU197" s="68" t="s">
        <v>44</v>
      </c>
      <c r="AV197" s="41" t="s">
        <v>44</v>
      </c>
      <c r="AW197" s="41" t="s">
        <v>44</v>
      </c>
      <c r="AX197" s="41" t="s">
        <v>44</v>
      </c>
      <c r="AY197" s="41" t="s">
        <v>44</v>
      </c>
      <c r="AZ197" s="41" t="s">
        <v>44</v>
      </c>
      <c r="BA197" s="41" t="s">
        <v>44</v>
      </c>
      <c r="BB197" s="41" t="s">
        <v>44</v>
      </c>
      <c r="BC197" s="41" t="s">
        <v>44</v>
      </c>
      <c r="BD197" s="72">
        <v>312000</v>
      </c>
      <c r="BE197" s="70">
        <v>300000</v>
      </c>
      <c r="BF197" s="58">
        <v>307500</v>
      </c>
      <c r="BG197" s="38">
        <v>149694.32376522632</v>
      </c>
      <c r="BH197" s="38">
        <f t="shared" si="99"/>
        <v>7634.4105120265422</v>
      </c>
      <c r="BI197" s="38">
        <f t="shared" si="100"/>
        <v>157328.73427725286</v>
      </c>
      <c r="BJ197" s="36">
        <v>166512.62422612438</v>
      </c>
      <c r="BK197" s="36">
        <f t="shared" si="101"/>
        <v>157328.73427725286</v>
      </c>
      <c r="BL197" s="40">
        <f t="shared" si="102"/>
        <v>248668.27170067545</v>
      </c>
      <c r="BM197" s="5">
        <f t="shared" si="103"/>
        <v>64586.80630254469</v>
      </c>
      <c r="BN197" s="20">
        <f t="shared" si="104"/>
        <v>0.25973078857558674</v>
      </c>
    </row>
    <row r="198" spans="1:66" s="4" customFormat="1" ht="15.75" customHeight="1">
      <c r="A198" s="12">
        <v>181</v>
      </c>
      <c r="B198" s="13" t="s">
        <v>224</v>
      </c>
      <c r="C198" s="61">
        <v>310500</v>
      </c>
      <c r="D198" s="70">
        <v>300000</v>
      </c>
      <c r="E198" s="58">
        <v>309000</v>
      </c>
      <c r="F198" s="5">
        <v>178924.21160400001</v>
      </c>
      <c r="G198" s="5">
        <f t="shared" si="78"/>
        <v>18429.193795212002</v>
      </c>
      <c r="H198" s="5">
        <f t="shared" si="79"/>
        <v>197353.405399212</v>
      </c>
      <c r="I198" s="2">
        <v>181118.53089250665</v>
      </c>
      <c r="J198" s="2">
        <f t="shared" si="80"/>
        <v>9237.045075517839</v>
      </c>
      <c r="K198" s="2">
        <f t="shared" si="81"/>
        <v>190355.5759680245</v>
      </c>
      <c r="L198" s="5">
        <v>193072.89728700477</v>
      </c>
      <c r="M198" s="5">
        <f t="shared" si="82"/>
        <v>190355.5759680245</v>
      </c>
      <c r="N198" s="48">
        <f t="shared" si="83"/>
        <v>250046.97977570686</v>
      </c>
      <c r="O198" s="5">
        <f t="shared" si="84"/>
        <v>42208.196410956902</v>
      </c>
      <c r="P198" s="20">
        <f t="shared" si="85"/>
        <v>0.16880106469919301</v>
      </c>
      <c r="Q198" s="63">
        <v>310500</v>
      </c>
      <c r="R198" s="70">
        <v>300000</v>
      </c>
      <c r="S198" s="58">
        <v>306000</v>
      </c>
      <c r="T198" s="5">
        <v>190630.042353</v>
      </c>
      <c r="U198" s="5">
        <f t="shared" si="86"/>
        <v>19634.894362359002</v>
      </c>
      <c r="V198" s="5">
        <f t="shared" si="87"/>
        <v>210264.93671535898</v>
      </c>
      <c r="W198" s="2">
        <v>192967.75828171335</v>
      </c>
      <c r="X198" s="2">
        <f t="shared" si="88"/>
        <v>9841.355672367381</v>
      </c>
      <c r="Y198" s="2">
        <f t="shared" si="89"/>
        <v>202809.11395408073</v>
      </c>
      <c r="Z198" s="5">
        <v>205704.20923158128</v>
      </c>
      <c r="AA198" s="5">
        <f t="shared" si="90"/>
        <v>202809.11395408073</v>
      </c>
      <c r="AB198" s="48">
        <f t="shared" si="91"/>
        <v>255879.70998350353</v>
      </c>
      <c r="AC198" s="5">
        <f t="shared" si="92"/>
        <v>37526.578334016493</v>
      </c>
      <c r="AD198" s="20">
        <f t="shared" si="93"/>
        <v>0.1466571082812147</v>
      </c>
      <c r="AE198" s="65" t="s">
        <v>44</v>
      </c>
      <c r="AF198" s="70" t="s">
        <v>44</v>
      </c>
      <c r="AG198" s="58" t="s">
        <v>44</v>
      </c>
      <c r="AH198" s="5" t="s">
        <v>44</v>
      </c>
      <c r="AI198" s="5" t="s">
        <v>44</v>
      </c>
      <c r="AJ198" s="5" t="s">
        <v>44</v>
      </c>
      <c r="AK198" s="5" t="s">
        <v>44</v>
      </c>
      <c r="AL198" s="5" t="s">
        <v>44</v>
      </c>
      <c r="AM198" s="5" t="s">
        <v>44</v>
      </c>
      <c r="AN198" s="5" t="s">
        <v>44</v>
      </c>
      <c r="AO198" s="5" t="s">
        <v>44</v>
      </c>
      <c r="AP198" s="5" t="s">
        <v>44</v>
      </c>
      <c r="AQ198" s="5" t="s">
        <v>44</v>
      </c>
      <c r="AR198" s="5" t="s">
        <v>44</v>
      </c>
      <c r="AS198" s="67">
        <v>312000</v>
      </c>
      <c r="AT198" s="70">
        <v>300000</v>
      </c>
      <c r="AU198" s="58">
        <v>307500</v>
      </c>
      <c r="AV198" s="38">
        <v>221912.92202397034</v>
      </c>
      <c r="AW198" s="38">
        <f t="shared" si="94"/>
        <v>11317.559023222486</v>
      </c>
      <c r="AX198" s="38">
        <f t="shared" si="95"/>
        <v>233230.48104719282</v>
      </c>
      <c r="AY198" s="36">
        <v>246845.05107789751</v>
      </c>
      <c r="AZ198" s="5">
        <f t="shared" si="96"/>
        <v>233230.48104719282</v>
      </c>
      <c r="BA198" s="40">
        <f t="shared" si="97"/>
        <v>279915.10642501805</v>
      </c>
      <c r="BB198" s="5">
        <f>STDEVA(AZ198,BA198)</f>
        <v>33011.015181813811</v>
      </c>
      <c r="BC198" s="44">
        <f t="shared" si="98"/>
        <v>0.11793223882561908</v>
      </c>
      <c r="BD198" s="72">
        <v>312000</v>
      </c>
      <c r="BE198" s="70">
        <v>300000</v>
      </c>
      <c r="BF198" s="58">
        <v>307500</v>
      </c>
      <c r="BG198" s="38">
        <v>208286.31052638264</v>
      </c>
      <c r="BH198" s="38">
        <f t="shared" si="99"/>
        <v>10622.601836845513</v>
      </c>
      <c r="BI198" s="38">
        <f t="shared" si="100"/>
        <v>218908.91236322816</v>
      </c>
      <c r="BJ198" s="36">
        <v>231687.47674440572</v>
      </c>
      <c r="BK198" s="36">
        <f t="shared" si="101"/>
        <v>218908.91236322816</v>
      </c>
      <c r="BL198" s="40">
        <f t="shared" si="102"/>
        <v>274019.27782152675</v>
      </c>
      <c r="BM198" s="5">
        <f t="shared" si="103"/>
        <v>38968.913129231842</v>
      </c>
      <c r="BN198" s="20">
        <f t="shared" si="104"/>
        <v>0.14221230505764976</v>
      </c>
    </row>
    <row r="199" spans="1:66" s="4" customFormat="1" ht="15.75" customHeight="1">
      <c r="A199" s="12">
        <v>182</v>
      </c>
      <c r="B199" s="13" t="s">
        <v>225</v>
      </c>
      <c r="C199" s="61">
        <v>621000</v>
      </c>
      <c r="D199" s="70">
        <v>600000</v>
      </c>
      <c r="E199" s="58">
        <v>618000</v>
      </c>
      <c r="F199" s="5">
        <v>416640.71825099993</v>
      </c>
      <c r="G199" s="5">
        <f t="shared" si="78"/>
        <v>42913.993979852996</v>
      </c>
      <c r="H199" s="5">
        <f t="shared" si="79"/>
        <v>459554.71223085292</v>
      </c>
      <c r="I199" s="2">
        <v>421750.09648412664</v>
      </c>
      <c r="J199" s="2">
        <f t="shared" si="80"/>
        <v>21509.254920690459</v>
      </c>
      <c r="K199" s="2">
        <f t="shared" si="81"/>
        <v>443259.35140481708</v>
      </c>
      <c r="L199" s="5">
        <v>449586.86810236843</v>
      </c>
      <c r="M199" s="5">
        <f t="shared" si="82"/>
        <v>443259.35140481708</v>
      </c>
      <c r="N199" s="48">
        <f t="shared" si="83"/>
        <v>531900.15528967313</v>
      </c>
      <c r="O199" s="5">
        <f t="shared" si="84"/>
        <v>62678.513516808584</v>
      </c>
      <c r="P199" s="20">
        <f t="shared" si="85"/>
        <v>0.11783887049755387</v>
      </c>
      <c r="Q199" s="63" t="s">
        <v>44</v>
      </c>
      <c r="R199" s="70" t="s">
        <v>44</v>
      </c>
      <c r="S199" s="58" t="s">
        <v>44</v>
      </c>
      <c r="T199" s="5" t="s">
        <v>44</v>
      </c>
      <c r="U199" s="5" t="s">
        <v>44</v>
      </c>
      <c r="V199" s="5" t="s">
        <v>44</v>
      </c>
      <c r="W199" s="5" t="s">
        <v>44</v>
      </c>
      <c r="X199" s="5" t="s">
        <v>44</v>
      </c>
      <c r="Y199" s="5" t="s">
        <v>44</v>
      </c>
      <c r="Z199" s="5" t="s">
        <v>44</v>
      </c>
      <c r="AA199" s="5" t="s">
        <v>44</v>
      </c>
      <c r="AB199" s="5" t="s">
        <v>44</v>
      </c>
      <c r="AC199" s="5" t="s">
        <v>44</v>
      </c>
      <c r="AD199" s="5" t="s">
        <v>44</v>
      </c>
      <c r="AE199" s="65" t="s">
        <v>44</v>
      </c>
      <c r="AF199" s="70" t="s">
        <v>44</v>
      </c>
      <c r="AG199" s="58" t="s">
        <v>44</v>
      </c>
      <c r="AH199" s="5" t="s">
        <v>44</v>
      </c>
      <c r="AI199" s="5" t="s">
        <v>44</v>
      </c>
      <c r="AJ199" s="5" t="s">
        <v>44</v>
      </c>
      <c r="AK199" s="5" t="s">
        <v>44</v>
      </c>
      <c r="AL199" s="5" t="s">
        <v>44</v>
      </c>
      <c r="AM199" s="5" t="s">
        <v>44</v>
      </c>
      <c r="AN199" s="5" t="s">
        <v>44</v>
      </c>
      <c r="AO199" s="5" t="s">
        <v>44</v>
      </c>
      <c r="AP199" s="5" t="s">
        <v>44</v>
      </c>
      <c r="AQ199" s="5" t="s">
        <v>44</v>
      </c>
      <c r="AR199" s="5" t="s">
        <v>44</v>
      </c>
      <c r="AS199" s="68" t="s">
        <v>44</v>
      </c>
      <c r="AT199" s="74" t="s">
        <v>44</v>
      </c>
      <c r="AU199" s="68" t="s">
        <v>44</v>
      </c>
      <c r="AV199" s="41" t="s">
        <v>44</v>
      </c>
      <c r="AW199" s="41" t="s">
        <v>44</v>
      </c>
      <c r="AX199" s="41" t="s">
        <v>44</v>
      </c>
      <c r="AY199" s="41" t="s">
        <v>44</v>
      </c>
      <c r="AZ199" s="41" t="s">
        <v>44</v>
      </c>
      <c r="BA199" s="41" t="s">
        <v>44</v>
      </c>
      <c r="BB199" s="41" t="s">
        <v>44</v>
      </c>
      <c r="BC199" s="41" t="s">
        <v>44</v>
      </c>
      <c r="BD199" s="72">
        <v>624000</v>
      </c>
      <c r="BE199" s="70">
        <v>600000</v>
      </c>
      <c r="BF199" s="58">
        <v>615000</v>
      </c>
      <c r="BG199" s="38">
        <v>485012.61095674563</v>
      </c>
      <c r="BH199" s="38">
        <f t="shared" si="99"/>
        <v>24735.643158794024</v>
      </c>
      <c r="BI199" s="38">
        <f t="shared" si="100"/>
        <v>509748.25411553966</v>
      </c>
      <c r="BJ199" s="36">
        <v>539504.2417228421</v>
      </c>
      <c r="BK199" s="36">
        <f t="shared" si="101"/>
        <v>509748.25411553966</v>
      </c>
      <c r="BL199" s="40">
        <f t="shared" si="102"/>
        <v>577650.49916767632</v>
      </c>
      <c r="BM199" s="5">
        <f t="shared" si="103"/>
        <v>48014.137934156519</v>
      </c>
      <c r="BN199" s="20">
        <f t="shared" si="104"/>
        <v>8.3119703009586279E-2</v>
      </c>
    </row>
    <row r="200" spans="1:66" s="4" customFormat="1" ht="15.75" customHeight="1">
      <c r="A200" s="12">
        <v>183</v>
      </c>
      <c r="B200" s="13" t="s">
        <v>226</v>
      </c>
      <c r="C200" s="61">
        <v>310500</v>
      </c>
      <c r="D200" s="70">
        <v>300000</v>
      </c>
      <c r="E200" s="58">
        <v>309000</v>
      </c>
      <c r="F200" s="5">
        <v>270729.85776300001</v>
      </c>
      <c r="G200" s="5">
        <f t="shared" si="78"/>
        <v>27885.175349589004</v>
      </c>
      <c r="H200" s="5">
        <f t="shared" si="79"/>
        <v>298615.03311258904</v>
      </c>
      <c r="I200" s="2">
        <v>274049.93472364673</v>
      </c>
      <c r="J200" s="2">
        <f t="shared" si="80"/>
        <v>13976.546670905982</v>
      </c>
      <c r="K200" s="2">
        <f t="shared" si="81"/>
        <v>288026.48139455268</v>
      </c>
      <c r="L200" s="5">
        <v>292138.0525652116</v>
      </c>
      <c r="M200" s="5">
        <f t="shared" si="82"/>
        <v>288026.48139455268</v>
      </c>
      <c r="N200" s="48">
        <f t="shared" si="83"/>
        <v>299713.26117872557</v>
      </c>
      <c r="O200" s="5">
        <f t="shared" si="84"/>
        <v>8263.8012356225063</v>
      </c>
      <c r="P200" s="20">
        <f t="shared" si="85"/>
        <v>2.7572357669868403E-2</v>
      </c>
      <c r="Q200" s="63" t="s">
        <v>44</v>
      </c>
      <c r="R200" s="70" t="s">
        <v>44</v>
      </c>
      <c r="S200" s="58" t="s">
        <v>44</v>
      </c>
      <c r="T200" s="5" t="s">
        <v>44</v>
      </c>
      <c r="U200" s="5" t="s">
        <v>44</v>
      </c>
      <c r="V200" s="5" t="s">
        <v>44</v>
      </c>
      <c r="W200" s="5" t="s">
        <v>44</v>
      </c>
      <c r="X200" s="5" t="s">
        <v>44</v>
      </c>
      <c r="Y200" s="5" t="s">
        <v>44</v>
      </c>
      <c r="Z200" s="5" t="s">
        <v>44</v>
      </c>
      <c r="AA200" s="5" t="s">
        <v>44</v>
      </c>
      <c r="AB200" s="5" t="s">
        <v>44</v>
      </c>
      <c r="AC200" s="5" t="s">
        <v>44</v>
      </c>
      <c r="AD200" s="5" t="s">
        <v>44</v>
      </c>
      <c r="AE200" s="65" t="s">
        <v>44</v>
      </c>
      <c r="AF200" s="70" t="s">
        <v>44</v>
      </c>
      <c r="AG200" s="58" t="s">
        <v>44</v>
      </c>
      <c r="AH200" s="5" t="s">
        <v>44</v>
      </c>
      <c r="AI200" s="5" t="s">
        <v>44</v>
      </c>
      <c r="AJ200" s="5" t="s">
        <v>44</v>
      </c>
      <c r="AK200" s="5" t="s">
        <v>44</v>
      </c>
      <c r="AL200" s="5" t="s">
        <v>44</v>
      </c>
      <c r="AM200" s="5" t="s">
        <v>44</v>
      </c>
      <c r="AN200" s="5" t="s">
        <v>44</v>
      </c>
      <c r="AO200" s="5" t="s">
        <v>44</v>
      </c>
      <c r="AP200" s="5" t="s">
        <v>44</v>
      </c>
      <c r="AQ200" s="5" t="s">
        <v>44</v>
      </c>
      <c r="AR200" s="5" t="s">
        <v>44</v>
      </c>
      <c r="AS200" s="68" t="s">
        <v>44</v>
      </c>
      <c r="AT200" s="74" t="s">
        <v>44</v>
      </c>
      <c r="AU200" s="68" t="s">
        <v>44</v>
      </c>
      <c r="AV200" s="41" t="s">
        <v>44</v>
      </c>
      <c r="AW200" s="41" t="s">
        <v>44</v>
      </c>
      <c r="AX200" s="41" t="s">
        <v>44</v>
      </c>
      <c r="AY200" s="41" t="s">
        <v>44</v>
      </c>
      <c r="AZ200" s="41" t="s">
        <v>44</v>
      </c>
      <c r="BA200" s="41" t="s">
        <v>44</v>
      </c>
      <c r="BB200" s="41" t="s">
        <v>44</v>
      </c>
      <c r="BC200" s="41" t="s">
        <v>44</v>
      </c>
      <c r="BD200" s="72">
        <v>312000</v>
      </c>
      <c r="BE200" s="70">
        <v>300000</v>
      </c>
      <c r="BF200" s="58">
        <v>307500</v>
      </c>
      <c r="BG200" s="38">
        <v>315157.42493219371</v>
      </c>
      <c r="BH200" s="38">
        <f t="shared" si="99"/>
        <v>16073.028671541879</v>
      </c>
      <c r="BI200" s="38">
        <f t="shared" si="100"/>
        <v>331230.4536037356</v>
      </c>
      <c r="BJ200" s="36">
        <v>350565.66307825391</v>
      </c>
      <c r="BK200" s="36">
        <f t="shared" si="101"/>
        <v>300000</v>
      </c>
      <c r="BL200" s="40">
        <f t="shared" si="102"/>
        <v>320259.2233363979</v>
      </c>
      <c r="BM200" s="5">
        <f t="shared" si="103"/>
        <v>14325.434202739709</v>
      </c>
      <c r="BN200" s="20">
        <f t="shared" si="104"/>
        <v>4.4730746716675755E-2</v>
      </c>
    </row>
    <row r="201" spans="1:66" s="4" customFormat="1" ht="15.75" customHeight="1">
      <c r="A201" s="12">
        <v>184</v>
      </c>
      <c r="B201" s="13" t="s">
        <v>227</v>
      </c>
      <c r="C201" s="61">
        <v>621000</v>
      </c>
      <c r="D201" s="70">
        <v>600000</v>
      </c>
      <c r="E201" s="58">
        <v>618000</v>
      </c>
      <c r="F201" s="5">
        <v>367940.78231399995</v>
      </c>
      <c r="G201" s="5">
        <f t="shared" si="78"/>
        <v>37897.900578342</v>
      </c>
      <c r="H201" s="5">
        <f t="shared" si="79"/>
        <v>405838.68289234198</v>
      </c>
      <c r="I201" s="2">
        <v>372452.94803910662</v>
      </c>
      <c r="J201" s="2">
        <f t="shared" si="80"/>
        <v>18995.100349994435</v>
      </c>
      <c r="K201" s="2">
        <f t="shared" si="81"/>
        <v>391448.04838910105</v>
      </c>
      <c r="L201" s="5">
        <v>397035.9599685318</v>
      </c>
      <c r="M201" s="5">
        <f t="shared" si="82"/>
        <v>391448.04838910105</v>
      </c>
      <c r="N201" s="48">
        <f t="shared" si="83"/>
        <v>505553.78187499585</v>
      </c>
      <c r="O201" s="5">
        <f t="shared" si="84"/>
        <v>80684.937920141339</v>
      </c>
      <c r="P201" s="20">
        <f t="shared" si="85"/>
        <v>0.15959714042865503</v>
      </c>
      <c r="Q201" s="63">
        <v>621000</v>
      </c>
      <c r="R201" s="70">
        <v>600000</v>
      </c>
      <c r="S201" s="58">
        <v>612000</v>
      </c>
      <c r="T201" s="5">
        <v>386336.93110199994</v>
      </c>
      <c r="U201" s="5">
        <f t="shared" si="86"/>
        <v>39792.703903506001</v>
      </c>
      <c r="V201" s="5">
        <f t="shared" si="87"/>
        <v>426129.63500550593</v>
      </c>
      <c r="W201" s="2">
        <v>391074.64168425329</v>
      </c>
      <c r="X201" s="2">
        <f t="shared" si="88"/>
        <v>19944.806725896917</v>
      </c>
      <c r="Y201" s="2">
        <f t="shared" si="89"/>
        <v>411019.44841015019</v>
      </c>
      <c r="Z201" s="5">
        <v>416886.74125933903</v>
      </c>
      <c r="AA201" s="5">
        <f t="shared" si="90"/>
        <v>411019.44841015019</v>
      </c>
      <c r="AB201" s="48">
        <f t="shared" si="91"/>
        <v>514505.97077916586</v>
      </c>
      <c r="AC201" s="5">
        <f t="shared" si="92"/>
        <v>73176.021728544933</v>
      </c>
      <c r="AD201" s="20">
        <f t="shared" si="93"/>
        <v>0.14222579694794882</v>
      </c>
      <c r="AE201" s="65" t="s">
        <v>44</v>
      </c>
      <c r="AF201" s="70" t="s">
        <v>44</v>
      </c>
      <c r="AG201" s="58" t="s">
        <v>44</v>
      </c>
      <c r="AH201" s="5" t="s">
        <v>44</v>
      </c>
      <c r="AI201" s="5" t="s">
        <v>44</v>
      </c>
      <c r="AJ201" s="5" t="s">
        <v>44</v>
      </c>
      <c r="AK201" s="5" t="s">
        <v>44</v>
      </c>
      <c r="AL201" s="5" t="s">
        <v>44</v>
      </c>
      <c r="AM201" s="5" t="s">
        <v>44</v>
      </c>
      <c r="AN201" s="5" t="s">
        <v>44</v>
      </c>
      <c r="AO201" s="5" t="s">
        <v>44</v>
      </c>
      <c r="AP201" s="5" t="s">
        <v>44</v>
      </c>
      <c r="AQ201" s="5" t="s">
        <v>44</v>
      </c>
      <c r="AR201" s="5" t="s">
        <v>44</v>
      </c>
      <c r="AS201" s="67">
        <v>624000</v>
      </c>
      <c r="AT201" s="70">
        <v>600000</v>
      </c>
      <c r="AU201" s="58">
        <v>615000</v>
      </c>
      <c r="AV201" s="38">
        <v>449735.8379368913</v>
      </c>
      <c r="AW201" s="38">
        <f t="shared" si="94"/>
        <v>22936.527734781455</v>
      </c>
      <c r="AX201" s="38">
        <f t="shared" si="95"/>
        <v>472672.36567167274</v>
      </c>
      <c r="AY201" s="36">
        <v>500264.08951120684</v>
      </c>
      <c r="AZ201" s="5">
        <f t="shared" si="96"/>
        <v>472672.36567167274</v>
      </c>
      <c r="BA201" s="40">
        <f t="shared" si="97"/>
        <v>562387.29103657592</v>
      </c>
      <c r="BB201" s="5">
        <f t="shared" ref="BB201:BB208" si="116">STDEVA(AZ201,BA201)</f>
        <v>63438.032099168035</v>
      </c>
      <c r="BC201" s="43">
        <f t="shared" si="98"/>
        <v>0.11280132590165916</v>
      </c>
      <c r="BD201" s="72">
        <v>624000</v>
      </c>
      <c r="BE201" s="70">
        <v>600000</v>
      </c>
      <c r="BF201" s="58">
        <v>615000</v>
      </c>
      <c r="BG201" s="38">
        <v>428320.8902449726</v>
      </c>
      <c r="BH201" s="38">
        <f t="shared" si="99"/>
        <v>21844.3654024936</v>
      </c>
      <c r="BI201" s="38">
        <f t="shared" si="100"/>
        <v>450165.25564746623</v>
      </c>
      <c r="BJ201" s="36">
        <v>476443.15196223813</v>
      </c>
      <c r="BK201" s="36">
        <f t="shared" si="101"/>
        <v>450165.25564746623</v>
      </c>
      <c r="BL201" s="40">
        <f t="shared" si="102"/>
        <v>553121.68152194086</v>
      </c>
      <c r="BM201" s="5">
        <f t="shared" si="103"/>
        <v>72801.186902571557</v>
      </c>
      <c r="BN201" s="20">
        <f t="shared" si="104"/>
        <v>0.13161875466941667</v>
      </c>
    </row>
    <row r="202" spans="1:66" s="4" customFormat="1" ht="15.75" customHeight="1">
      <c r="A202" s="12">
        <v>185</v>
      </c>
      <c r="B202" s="13" t="s">
        <v>228</v>
      </c>
      <c r="C202" s="61">
        <v>1552500</v>
      </c>
      <c r="D202" s="70">
        <v>1500000</v>
      </c>
      <c r="E202" s="58">
        <v>1545000</v>
      </c>
      <c r="F202" s="5">
        <v>740842.66842300002</v>
      </c>
      <c r="G202" s="5">
        <f t="shared" si="78"/>
        <v>76306.794847569006</v>
      </c>
      <c r="H202" s="5">
        <f t="shared" si="79"/>
        <v>817149.46327056899</v>
      </c>
      <c r="I202" s="2">
        <v>749928.05614724674</v>
      </c>
      <c r="J202" s="2">
        <f t="shared" si="80"/>
        <v>38246.330863509582</v>
      </c>
      <c r="K202" s="2">
        <f t="shared" si="81"/>
        <v>788174.3870107563</v>
      </c>
      <c r="L202" s="5">
        <v>799425.5576371334</v>
      </c>
      <c r="M202" s="5">
        <f t="shared" si="82"/>
        <v>788174.3870107563</v>
      </c>
      <c r="N202" s="48">
        <f t="shared" si="83"/>
        <v>1167041.5679864099</v>
      </c>
      <c r="O202" s="5">
        <f t="shared" si="84"/>
        <v>267899.55283691635</v>
      </c>
      <c r="P202" s="20">
        <f t="shared" si="85"/>
        <v>0.22955442221235089</v>
      </c>
      <c r="Q202" s="63">
        <v>1552500</v>
      </c>
      <c r="R202" s="70">
        <v>1500000</v>
      </c>
      <c r="S202" s="58">
        <v>1530000</v>
      </c>
      <c r="T202" s="5">
        <v>777884.25775499991</v>
      </c>
      <c r="U202" s="5">
        <f t="shared" si="86"/>
        <v>80122.078548764999</v>
      </c>
      <c r="V202" s="5">
        <f t="shared" si="87"/>
        <v>858006.33630376495</v>
      </c>
      <c r="W202" s="2">
        <v>787423.79534396669</v>
      </c>
      <c r="X202" s="2">
        <f t="shared" si="88"/>
        <v>40158.613562542298</v>
      </c>
      <c r="Y202" s="2">
        <f t="shared" si="89"/>
        <v>827582.40890650894</v>
      </c>
      <c r="Z202" s="5">
        <v>839396.12810805452</v>
      </c>
      <c r="AA202" s="5">
        <f t="shared" si="90"/>
        <v>827582.40890650894</v>
      </c>
      <c r="AB202" s="48">
        <f t="shared" si="91"/>
        <v>1184580.8122197215</v>
      </c>
      <c r="AC202" s="5">
        <f t="shared" si="92"/>
        <v>252435.99185554255</v>
      </c>
      <c r="AD202" s="20">
        <f t="shared" si="93"/>
        <v>0.21310153705977769</v>
      </c>
      <c r="AE202" s="65">
        <v>1552500</v>
      </c>
      <c r="AF202" s="70">
        <v>1500000</v>
      </c>
      <c r="AG202" s="58">
        <v>1522500</v>
      </c>
      <c r="AH202" s="5">
        <v>816779.7072089999</v>
      </c>
      <c r="AI202" s="5">
        <f t="shared" si="106"/>
        <v>84128.309842527</v>
      </c>
      <c r="AJ202" s="5">
        <f t="shared" si="107"/>
        <v>900908.01705152693</v>
      </c>
      <c r="AK202" s="2">
        <v>826796.18001413986</v>
      </c>
      <c r="AL202" s="2">
        <f t="shared" si="108"/>
        <v>42166.605180721133</v>
      </c>
      <c r="AM202" s="2">
        <f t="shared" si="109"/>
        <v>868962.785194861</v>
      </c>
      <c r="AN202" s="5">
        <v>881367.20828361309</v>
      </c>
      <c r="AO202" s="5">
        <f t="shared" si="110"/>
        <v>868962.785194861</v>
      </c>
      <c r="AP202" s="48">
        <f t="shared" si="111"/>
        <v>1204373.0017550001</v>
      </c>
      <c r="AQ202" s="5">
        <f t="shared" si="112"/>
        <v>237170.83860892232</v>
      </c>
      <c r="AR202" s="20">
        <f t="shared" si="113"/>
        <v>0.1969247386509988</v>
      </c>
      <c r="AS202" s="67">
        <v>1560000</v>
      </c>
      <c r="AT202" s="70">
        <v>1500000</v>
      </c>
      <c r="AU202" s="58">
        <v>1537500</v>
      </c>
      <c r="AV202" s="38">
        <v>905537.36464556167</v>
      </c>
      <c r="AW202" s="38">
        <f t="shared" si="94"/>
        <v>46182.405596923643</v>
      </c>
      <c r="AX202" s="38">
        <f t="shared" si="95"/>
        <v>951719.77024248533</v>
      </c>
      <c r="AY202" s="36">
        <v>1007275.3537296655</v>
      </c>
      <c r="AZ202" s="5">
        <f t="shared" si="96"/>
        <v>951719.77024248533</v>
      </c>
      <c r="BA202" s="40">
        <f t="shared" si="97"/>
        <v>1311299.0247944302</v>
      </c>
      <c r="BB202" s="5">
        <f t="shared" si="116"/>
        <v>254260.92926768344</v>
      </c>
      <c r="BC202" s="42">
        <f t="shared" si="98"/>
        <v>0.19390003687949317</v>
      </c>
      <c r="BD202" s="72">
        <v>1560000</v>
      </c>
      <c r="BE202" s="70">
        <v>1500000</v>
      </c>
      <c r="BF202" s="58">
        <v>1537500</v>
      </c>
      <c r="BG202" s="38">
        <v>862417.26456933375</v>
      </c>
      <c r="BH202" s="38">
        <f t="shared" si="99"/>
        <v>43983.280493036022</v>
      </c>
      <c r="BI202" s="38">
        <f t="shared" si="100"/>
        <v>906400.54506236978</v>
      </c>
      <c r="BJ202" s="36">
        <v>959310.66916456015</v>
      </c>
      <c r="BK202" s="36">
        <f t="shared" si="101"/>
        <v>906400.54506236978</v>
      </c>
      <c r="BL202" s="40">
        <f t="shared" si="102"/>
        <v>1292642.2428453858</v>
      </c>
      <c r="BM202" s="5">
        <f t="shared" si="103"/>
        <v>273114.12367937656</v>
      </c>
      <c r="BN202" s="20">
        <f t="shared" si="104"/>
        <v>0.21128361322788985</v>
      </c>
    </row>
    <row r="203" spans="1:66" s="4" customFormat="1" ht="15.75" customHeight="1">
      <c r="A203" s="12">
        <v>186</v>
      </c>
      <c r="B203" s="13" t="s">
        <v>229</v>
      </c>
      <c r="C203" s="61">
        <v>517500</v>
      </c>
      <c r="D203" s="70">
        <v>500000</v>
      </c>
      <c r="E203" s="58">
        <v>515000</v>
      </c>
      <c r="F203" s="5">
        <v>128592.00821699998</v>
      </c>
      <c r="G203" s="5">
        <f t="shared" si="78"/>
        <v>13244.976846350999</v>
      </c>
      <c r="H203" s="5">
        <f t="shared" si="79"/>
        <v>141836.98506335099</v>
      </c>
      <c r="I203" s="2">
        <v>130168.97718715332</v>
      </c>
      <c r="J203" s="2">
        <f t="shared" si="80"/>
        <v>6638.6178365448186</v>
      </c>
      <c r="K203" s="2">
        <f t="shared" si="81"/>
        <v>136807.59502369814</v>
      </c>
      <c r="L203" s="5">
        <v>138760.52018843702</v>
      </c>
      <c r="M203" s="5">
        <f t="shared" si="82"/>
        <v>136807.59502369814</v>
      </c>
      <c r="N203" s="48">
        <f t="shared" si="83"/>
        <v>324984.18337924773</v>
      </c>
      <c r="O203" s="5">
        <f t="shared" si="84"/>
        <v>133060.94168675866</v>
      </c>
      <c r="P203" s="20">
        <f t="shared" si="85"/>
        <v>0.40943820804805181</v>
      </c>
      <c r="Q203" s="63">
        <v>517500</v>
      </c>
      <c r="R203" s="70">
        <v>500000</v>
      </c>
      <c r="S203" s="58">
        <v>510000</v>
      </c>
      <c r="T203" s="5">
        <v>135021.16346400001</v>
      </c>
      <c r="U203" s="5">
        <f t="shared" si="86"/>
        <v>13907.179836792002</v>
      </c>
      <c r="V203" s="5">
        <f t="shared" si="87"/>
        <v>148928.34330079201</v>
      </c>
      <c r="W203" s="2">
        <v>136677.13700143999</v>
      </c>
      <c r="X203" s="2">
        <f t="shared" si="88"/>
        <v>6970.5339870734388</v>
      </c>
      <c r="Y203" s="2">
        <f t="shared" si="89"/>
        <v>143647.67098851342</v>
      </c>
      <c r="Z203" s="5">
        <v>145698.23807494604</v>
      </c>
      <c r="AA203" s="5">
        <f t="shared" si="90"/>
        <v>143647.67098851342</v>
      </c>
      <c r="AB203" s="48">
        <f t="shared" si="91"/>
        <v>327629.04206070857</v>
      </c>
      <c r="AC203" s="5">
        <f t="shared" si="92"/>
        <v>130094.47509714759</v>
      </c>
      <c r="AD203" s="20">
        <f t="shared" si="93"/>
        <v>0.39707858094289916</v>
      </c>
      <c r="AE203" s="65">
        <v>517500</v>
      </c>
      <c r="AF203" s="70">
        <v>500000</v>
      </c>
      <c r="AG203" s="58">
        <v>507500</v>
      </c>
      <c r="AH203" s="5">
        <v>141772.81518900002</v>
      </c>
      <c r="AI203" s="5">
        <f t="shared" si="106"/>
        <v>14602.599964467003</v>
      </c>
      <c r="AJ203" s="5">
        <f t="shared" si="107"/>
        <v>156375.41515346701</v>
      </c>
      <c r="AK203" s="2">
        <v>143511.31391160664</v>
      </c>
      <c r="AL203" s="2">
        <f t="shared" si="108"/>
        <v>7319.077009491938</v>
      </c>
      <c r="AM203" s="2">
        <f t="shared" si="109"/>
        <v>150830.39092109859</v>
      </c>
      <c r="AN203" s="5">
        <v>152983.49116371444</v>
      </c>
      <c r="AO203" s="5">
        <f t="shared" si="110"/>
        <v>150830.39092109859</v>
      </c>
      <c r="AP203" s="48">
        <f t="shared" si="111"/>
        <v>330864.88287304668</v>
      </c>
      <c r="AQ203" s="5">
        <f t="shared" si="112"/>
        <v>127303.61010669739</v>
      </c>
      <c r="AR203" s="20">
        <f t="shared" si="113"/>
        <v>0.38476011416280759</v>
      </c>
      <c r="AS203" s="67">
        <v>520000</v>
      </c>
      <c r="AT203" s="70">
        <v>500000</v>
      </c>
      <c r="AU203" s="58">
        <v>512500</v>
      </c>
      <c r="AV203" s="38">
        <v>1022</v>
      </c>
      <c r="AW203" s="38">
        <f t="shared" si="94"/>
        <v>52.122</v>
      </c>
      <c r="AX203" s="38">
        <f t="shared" si="95"/>
        <v>1074.1220000000001</v>
      </c>
      <c r="AY203" s="36">
        <v>545656.18817596871</v>
      </c>
      <c r="AZ203" s="5">
        <f t="shared" si="96"/>
        <v>1074.1220000000001</v>
      </c>
      <c r="BA203" s="40">
        <f t="shared" si="97"/>
        <v>415846.06203519378</v>
      </c>
      <c r="BB203" s="5">
        <f t="shared" si="116"/>
        <v>293288.05144478561</v>
      </c>
      <c r="BC203" s="20">
        <f t="shared" si="98"/>
        <v>0.70528033861713979</v>
      </c>
      <c r="BD203" s="72">
        <v>520000</v>
      </c>
      <c r="BE203" s="70">
        <v>500000</v>
      </c>
      <c r="BF203" s="58">
        <v>512500</v>
      </c>
      <c r="BG203" s="38">
        <v>8181</v>
      </c>
      <c r="BH203" s="38">
        <f t="shared" si="99"/>
        <v>417.23099999999999</v>
      </c>
      <c r="BI203" s="38">
        <f t="shared" si="100"/>
        <v>8598.2309999999998</v>
      </c>
      <c r="BJ203" s="36">
        <v>440449.65378587501</v>
      </c>
      <c r="BK203" s="36">
        <f t="shared" si="101"/>
        <v>8598.2309999999998</v>
      </c>
      <c r="BL203" s="40">
        <f t="shared" si="102"/>
        <v>396309.57695717498</v>
      </c>
      <c r="BM203" s="5">
        <f t="shared" si="103"/>
        <v>274153.32186928199</v>
      </c>
      <c r="BN203" s="20">
        <f t="shared" si="104"/>
        <v>0.69176557370680669</v>
      </c>
    </row>
    <row r="204" spans="1:66" s="4" customFormat="1" ht="15.75" customHeight="1">
      <c r="A204" s="12">
        <v>187</v>
      </c>
      <c r="B204" s="13" t="s">
        <v>230</v>
      </c>
      <c r="C204" s="61">
        <v>207000</v>
      </c>
      <c r="D204" s="70">
        <v>200000</v>
      </c>
      <c r="E204" s="58">
        <v>206000</v>
      </c>
      <c r="F204" s="5">
        <v>144627.79934699999</v>
      </c>
      <c r="G204" s="5">
        <f t="shared" ref="G204:G267" si="117">F204*10.3%</f>
        <v>14896.663332741</v>
      </c>
      <c r="H204" s="5">
        <f t="shared" ref="H204:H267" si="118">F204+G204</f>
        <v>159524.462679741</v>
      </c>
      <c r="I204" s="2">
        <v>146401.56963361998</v>
      </c>
      <c r="J204" s="2">
        <f t="shared" ref="J204:J267" si="119">I204*5.1%</f>
        <v>7466.4800513146183</v>
      </c>
      <c r="K204" s="2">
        <f t="shared" ref="K204:K267" si="120">I204+J204</f>
        <v>153868.04968493461</v>
      </c>
      <c r="L204" s="5">
        <v>156064.51243414779</v>
      </c>
      <c r="M204" s="5">
        <f t="shared" ref="M204:M267" si="121">MIN(H204,K204,L204,C204:E204)</f>
        <v>153868.04968493461</v>
      </c>
      <c r="N204" s="48">
        <f t="shared" ref="N204:N267" si="122">AVERAGE(H204,K204,L204,C204:E204)</f>
        <v>180409.50413313726</v>
      </c>
      <c r="O204" s="5">
        <f t="shared" ref="O204:O267" si="123">STDEVA(M204,N204)</f>
        <v>18767.642422877951</v>
      </c>
      <c r="P204" s="20">
        <f t="shared" ref="P204:P267" si="124">O204/N204</f>
        <v>0.10402801400655669</v>
      </c>
      <c r="Q204" s="63">
        <v>207000</v>
      </c>
      <c r="R204" s="70">
        <v>200000</v>
      </c>
      <c r="S204" s="58">
        <v>204000</v>
      </c>
      <c r="T204" s="5">
        <v>151859.23877699999</v>
      </c>
      <c r="U204" s="5">
        <f t="shared" ref="U204:U267" si="125">T204*10.3%</f>
        <v>15641.501594031</v>
      </c>
      <c r="V204" s="5">
        <f t="shared" ref="V204:V267" si="126">T204+U204</f>
        <v>167500.74037103099</v>
      </c>
      <c r="W204" s="2">
        <v>153721.38623142001</v>
      </c>
      <c r="X204" s="2">
        <f t="shared" ref="X204:X267" si="127">W204*5.1%</f>
        <v>7839.7906978024203</v>
      </c>
      <c r="Y204" s="2">
        <f t="shared" ref="Y204:Y267" si="128">W204+X204</f>
        <v>161561.17692922242</v>
      </c>
      <c r="Z204" s="5">
        <v>163867.45888685243</v>
      </c>
      <c r="AA204" s="5">
        <f t="shared" ref="AA204:AA267" si="129">MIN(V204,Y204,Z204,Q204:S204)</f>
        <v>161561.17692922242</v>
      </c>
      <c r="AB204" s="48">
        <f t="shared" ref="AB204:AB267" si="130">AVERAGE(V204,Y204,Z204,Q204:S204)</f>
        <v>183988.22936451764</v>
      </c>
      <c r="AC204" s="5">
        <f t="shared" ref="AC204:AC267" si="131">STDEVA(AA204,AB204)</f>
        <v>15858.320859023524</v>
      </c>
      <c r="AD204" s="20">
        <f t="shared" ref="AD204:AD267" si="132">AC204/AB204</f>
        <v>8.6192040185380583E-2</v>
      </c>
      <c r="AE204" s="65">
        <v>207000</v>
      </c>
      <c r="AF204" s="70">
        <v>200000</v>
      </c>
      <c r="AG204" s="58">
        <v>203000</v>
      </c>
      <c r="AH204" s="5">
        <v>159451.75555199999</v>
      </c>
      <c r="AI204" s="5">
        <f t="shared" ref="AI204:AI257" si="133">AH204*10.3%</f>
        <v>16423.530821855999</v>
      </c>
      <c r="AJ204" s="5">
        <f t="shared" ref="AJ204:AJ257" si="134">AH204+AI204</f>
        <v>175875.28637385598</v>
      </c>
      <c r="AK204" s="2">
        <v>161407.29716458666</v>
      </c>
      <c r="AL204" s="2">
        <f t="shared" ref="AL204:AL257" si="135">AK204*5.1%</f>
        <v>8231.7721553939191</v>
      </c>
      <c r="AM204" s="2">
        <f t="shared" ref="AM204:AM257" si="136">AK204+AL204</f>
        <v>169639.06931998057</v>
      </c>
      <c r="AN204" s="5">
        <v>172060.66299934089</v>
      </c>
      <c r="AO204" s="5">
        <f t="shared" ref="AO204:AO257" si="137">MIN(AJ204,AM204,AN204,AE204:AG204)</f>
        <v>169639.06931998057</v>
      </c>
      <c r="AP204" s="48">
        <f t="shared" ref="AP204:AP257" si="138">AVERAGE(AJ204,AM204,AN204,AE204:AG204)</f>
        <v>187929.16978219626</v>
      </c>
      <c r="AQ204" s="5">
        <f t="shared" ref="AQ204:AQ257" si="139">STDEVA(AO204,AP204)</f>
        <v>12933.054065415923</v>
      </c>
      <c r="AR204" s="20">
        <f t="shared" ref="AR204:AR257" si="140">AQ204/AP204</f>
        <v>6.8818768690378979E-2</v>
      </c>
      <c r="AS204" s="67">
        <v>208000</v>
      </c>
      <c r="AT204" s="70">
        <v>200000</v>
      </c>
      <c r="AU204" s="58">
        <v>205000</v>
      </c>
      <c r="AV204" s="38">
        <v>4924</v>
      </c>
      <c r="AW204" s="38">
        <f t="shared" ref="AW204:AW267" si="141">AV204*5.1%</f>
        <v>251.124</v>
      </c>
      <c r="AX204" s="38">
        <f t="shared" ref="AX204:AX267" si="142">AV204+AW204</f>
        <v>5175.1239999999998</v>
      </c>
      <c r="AY204" s="36">
        <v>265078.60206021875</v>
      </c>
      <c r="AZ204" s="5">
        <f t="shared" ref="AZ204:AZ267" si="143">MIN(AX204,AY204,AS204:AU204)</f>
        <v>5175.1239999999998</v>
      </c>
      <c r="BA204" s="40">
        <f t="shared" ref="BA204:BA267" si="144">AVERAGE(AX204,AY204,AS204:AU204)</f>
        <v>176650.74521204375</v>
      </c>
      <c r="BB204" s="5">
        <f t="shared" si="116"/>
        <v>121251.57456721191</v>
      </c>
      <c r="BC204" s="20">
        <f t="shared" ref="BC204:BC267" si="145">BB204/BA204</f>
        <v>0.68639152595516584</v>
      </c>
      <c r="BD204" s="72">
        <v>208000</v>
      </c>
      <c r="BE204" s="70">
        <v>200000</v>
      </c>
      <c r="BF204" s="58">
        <v>205000</v>
      </c>
      <c r="BG204" s="38">
        <v>3939</v>
      </c>
      <c r="BH204" s="38">
        <f t="shared" ref="BH204:BH267" si="146">BG204*5.1%</f>
        <v>200.88899999999998</v>
      </c>
      <c r="BI204" s="38">
        <f t="shared" ref="BI204:BI267" si="147">BG204+BH204</f>
        <v>4139.8890000000001</v>
      </c>
      <c r="BJ204" s="36">
        <v>212062.77504787501</v>
      </c>
      <c r="BK204" s="36">
        <f t="shared" ref="BK204:BK267" si="148">MIN(BI204,BJ204,BD204:BF204)</f>
        <v>4139.8890000000001</v>
      </c>
      <c r="BL204" s="40">
        <f t="shared" ref="BL204:BL267" si="149">AVERAGE(BI204,BJ204,BD204:BF204)</f>
        <v>165840.532809575</v>
      </c>
      <c r="BM204" s="5">
        <f t="shared" ref="BM204:BM267" si="150">STDEVA(BK204,BL204)</f>
        <v>114339.621759981</v>
      </c>
      <c r="BN204" s="20">
        <f t="shared" ref="BN204:BN267" si="151">BM204/BL204</f>
        <v>0.68945522438275397</v>
      </c>
    </row>
    <row r="205" spans="1:66" s="4" customFormat="1" ht="15.75" customHeight="1">
      <c r="A205" s="12">
        <v>188</v>
      </c>
      <c r="B205" s="13" t="s">
        <v>231</v>
      </c>
      <c r="C205" s="61">
        <v>207000</v>
      </c>
      <c r="D205" s="70">
        <v>200000</v>
      </c>
      <c r="E205" s="58">
        <v>206000</v>
      </c>
      <c r="F205" s="5">
        <v>199846.91255400001</v>
      </c>
      <c r="G205" s="5">
        <f t="shared" si="117"/>
        <v>20584.231993062003</v>
      </c>
      <c r="H205" s="5">
        <f t="shared" si="118"/>
        <v>220431.14454706202</v>
      </c>
      <c r="I205" s="2">
        <v>202297.66922950669</v>
      </c>
      <c r="J205" s="2">
        <f t="shared" si="119"/>
        <v>10317.181130704841</v>
      </c>
      <c r="K205" s="2">
        <f t="shared" si="120"/>
        <v>212614.85036021154</v>
      </c>
      <c r="L205" s="5">
        <v>215649.92229166182</v>
      </c>
      <c r="M205" s="5">
        <f t="shared" si="121"/>
        <v>200000</v>
      </c>
      <c r="N205" s="48">
        <f t="shared" si="122"/>
        <v>210282.65286648925</v>
      </c>
      <c r="O205" s="5">
        <f t="shared" si="123"/>
        <v>7270.9335704818423</v>
      </c>
      <c r="P205" s="20">
        <f t="shared" si="124"/>
        <v>3.4576953787520633E-2</v>
      </c>
      <c r="Q205" s="63">
        <v>207000</v>
      </c>
      <c r="R205" s="70">
        <v>200000</v>
      </c>
      <c r="S205" s="58">
        <v>204000</v>
      </c>
      <c r="T205" s="5">
        <v>209839.35710699999</v>
      </c>
      <c r="U205" s="5">
        <f t="shared" si="125"/>
        <v>21613.453782020999</v>
      </c>
      <c r="V205" s="5">
        <f t="shared" si="126"/>
        <v>231452.810889021</v>
      </c>
      <c r="W205" s="2">
        <v>212412.74758988663</v>
      </c>
      <c r="X205" s="2">
        <f t="shared" si="127"/>
        <v>10833.050127084218</v>
      </c>
      <c r="Y205" s="2">
        <f t="shared" si="128"/>
        <v>223245.79771697085</v>
      </c>
      <c r="Z205" s="5">
        <v>226432.6261690619</v>
      </c>
      <c r="AA205" s="5">
        <f t="shared" si="129"/>
        <v>200000</v>
      </c>
      <c r="AB205" s="48">
        <f t="shared" si="130"/>
        <v>215355.20579584231</v>
      </c>
      <c r="AC205" s="5">
        <f t="shared" si="131"/>
        <v>10857.770144755075</v>
      </c>
      <c r="AD205" s="20">
        <f t="shared" si="132"/>
        <v>5.0417959968185259E-2</v>
      </c>
      <c r="AE205" s="65">
        <v>207000</v>
      </c>
      <c r="AF205" s="70">
        <v>200000</v>
      </c>
      <c r="AG205" s="58">
        <v>203000</v>
      </c>
      <c r="AH205" s="5">
        <v>220331.37442499999</v>
      </c>
      <c r="AI205" s="5">
        <f t="shared" si="133"/>
        <v>22694.131565775002</v>
      </c>
      <c r="AJ205" s="5">
        <f t="shared" si="134"/>
        <v>243025.50599077498</v>
      </c>
      <c r="AK205" s="2">
        <v>223033.49875216666</v>
      </c>
      <c r="AL205" s="2">
        <f t="shared" si="135"/>
        <v>11374.708436360499</v>
      </c>
      <c r="AM205" s="2">
        <f t="shared" si="136"/>
        <v>234408.20718852716</v>
      </c>
      <c r="AN205" s="5">
        <v>237754.37877030592</v>
      </c>
      <c r="AO205" s="5">
        <f t="shared" si="137"/>
        <v>200000</v>
      </c>
      <c r="AP205" s="48">
        <f t="shared" si="138"/>
        <v>220864.68199160136</v>
      </c>
      <c r="AQ205" s="5">
        <f t="shared" si="139"/>
        <v>14753.558123562163</v>
      </c>
      <c r="AR205" s="20">
        <f t="shared" si="140"/>
        <v>6.67990825446831E-2</v>
      </c>
      <c r="AS205" s="67">
        <v>208000</v>
      </c>
      <c r="AT205" s="70">
        <v>200000</v>
      </c>
      <c r="AU205" s="58">
        <v>205000</v>
      </c>
      <c r="AV205" s="38">
        <v>1321</v>
      </c>
      <c r="AW205" s="38">
        <f t="shared" si="141"/>
        <v>67.370999999999995</v>
      </c>
      <c r="AX205" s="38">
        <f t="shared" si="142"/>
        <v>1388.3710000000001</v>
      </c>
      <c r="AY205" s="36">
        <v>704970.63633931254</v>
      </c>
      <c r="AZ205" s="5">
        <f t="shared" si="143"/>
        <v>1388.3710000000001</v>
      </c>
      <c r="BA205" s="40">
        <f t="shared" si="144"/>
        <v>263871.80146786256</v>
      </c>
      <c r="BB205" s="5">
        <f t="shared" si="116"/>
        <v>185603.81363293328</v>
      </c>
      <c r="BC205" s="20">
        <f t="shared" si="145"/>
        <v>0.70338631335542046</v>
      </c>
      <c r="BD205" s="72">
        <v>208000</v>
      </c>
      <c r="BE205" s="70">
        <v>200000</v>
      </c>
      <c r="BF205" s="58">
        <v>205000</v>
      </c>
      <c r="BG205" s="38">
        <v>1057</v>
      </c>
      <c r="BH205" s="38">
        <f t="shared" si="146"/>
        <v>53.906999999999996</v>
      </c>
      <c r="BI205" s="38">
        <f t="shared" si="147"/>
        <v>1110.9069999999999</v>
      </c>
      <c r="BJ205" s="36">
        <v>563976.61567175004</v>
      </c>
      <c r="BK205" s="36">
        <f t="shared" si="148"/>
        <v>1110.9069999999999</v>
      </c>
      <c r="BL205" s="40">
        <f t="shared" si="149"/>
        <v>235617.50453435001</v>
      </c>
      <c r="BM205" s="5">
        <f t="shared" si="150"/>
        <v>165821.20534952337</v>
      </c>
      <c r="BN205" s="20">
        <f t="shared" si="151"/>
        <v>0.70377286134676287</v>
      </c>
    </row>
    <row r="206" spans="1:66" s="4" customFormat="1" ht="15.75" customHeight="1">
      <c r="A206" s="12">
        <v>189</v>
      </c>
      <c r="B206" s="13" t="s">
        <v>232</v>
      </c>
      <c r="C206" s="61">
        <v>207000</v>
      </c>
      <c r="D206" s="70">
        <v>200000</v>
      </c>
      <c r="E206" s="58">
        <v>206000</v>
      </c>
      <c r="F206" s="5">
        <v>114370.50708900001</v>
      </c>
      <c r="G206" s="5">
        <f t="shared" si="117"/>
        <v>11780.162230167001</v>
      </c>
      <c r="H206" s="5">
        <f t="shared" si="118"/>
        <v>126150.66931916701</v>
      </c>
      <c r="I206" s="2">
        <v>115772.96398560666</v>
      </c>
      <c r="J206" s="2">
        <f t="shared" si="119"/>
        <v>5904.4211632659399</v>
      </c>
      <c r="K206" s="2">
        <f t="shared" si="120"/>
        <v>121677.38514887261</v>
      </c>
      <c r="L206" s="5">
        <v>123414.32692754865</v>
      </c>
      <c r="M206" s="5">
        <f t="shared" si="121"/>
        <v>121677.38514887261</v>
      </c>
      <c r="N206" s="48">
        <f t="shared" si="122"/>
        <v>164040.39689926471</v>
      </c>
      <c r="O206" s="5">
        <f t="shared" si="123"/>
        <v>29955.172880187638</v>
      </c>
      <c r="P206" s="20">
        <f t="shared" si="124"/>
        <v>0.18260851257622085</v>
      </c>
      <c r="Q206" s="63">
        <v>207000</v>
      </c>
      <c r="R206" s="70">
        <v>200000</v>
      </c>
      <c r="S206" s="58">
        <v>204000</v>
      </c>
      <c r="T206" s="5">
        <v>120089.37868200001</v>
      </c>
      <c r="U206" s="5">
        <f t="shared" si="125"/>
        <v>12369.206004246002</v>
      </c>
      <c r="V206" s="5">
        <f t="shared" si="126"/>
        <v>132458.584686246</v>
      </c>
      <c r="W206" s="2">
        <v>121562.19633105333</v>
      </c>
      <c r="X206" s="2">
        <f t="shared" si="127"/>
        <v>6199.6720128837196</v>
      </c>
      <c r="Y206" s="2">
        <f t="shared" si="128"/>
        <v>127761.86834393705</v>
      </c>
      <c r="Z206" s="5">
        <v>129585.66597549184</v>
      </c>
      <c r="AA206" s="5">
        <f t="shared" si="129"/>
        <v>127761.86834393705</v>
      </c>
      <c r="AB206" s="48">
        <f t="shared" si="130"/>
        <v>166801.01983427914</v>
      </c>
      <c r="AC206" s="5">
        <f t="shared" si="131"/>
        <v>27604.848750589921</v>
      </c>
      <c r="AD206" s="20">
        <f t="shared" si="132"/>
        <v>0.16549568328788403</v>
      </c>
      <c r="AE206" s="65">
        <v>207000</v>
      </c>
      <c r="AF206" s="70">
        <v>200000</v>
      </c>
      <c r="AG206" s="58">
        <v>203000</v>
      </c>
      <c r="AH206" s="5">
        <v>126094.14439199999</v>
      </c>
      <c r="AI206" s="5">
        <f t="shared" si="133"/>
        <v>12987.696872376</v>
      </c>
      <c r="AJ206" s="5">
        <f t="shared" si="134"/>
        <v>139081.84126437598</v>
      </c>
      <c r="AK206" s="2">
        <v>127640.61317765331</v>
      </c>
      <c r="AL206" s="2">
        <f t="shared" si="135"/>
        <v>6509.6712720603182</v>
      </c>
      <c r="AM206" s="2">
        <f t="shared" si="136"/>
        <v>134150.28444971362</v>
      </c>
      <c r="AN206" s="5">
        <v>136065.27656921797</v>
      </c>
      <c r="AO206" s="5">
        <f t="shared" si="137"/>
        <v>134150.28444971362</v>
      </c>
      <c r="AP206" s="48">
        <f t="shared" si="138"/>
        <v>169882.90038055126</v>
      </c>
      <c r="AQ206" s="5">
        <f t="shared" si="139"/>
        <v>25266.77503422981</v>
      </c>
      <c r="AR206" s="20">
        <f t="shared" si="140"/>
        <v>0.1487305371972707</v>
      </c>
      <c r="AS206" s="67">
        <v>208000</v>
      </c>
      <c r="AT206" s="70">
        <v>200000</v>
      </c>
      <c r="AU206" s="58">
        <v>205000</v>
      </c>
      <c r="AV206" s="38">
        <v>1994</v>
      </c>
      <c r="AW206" s="38">
        <f t="shared" si="141"/>
        <v>101.69399999999999</v>
      </c>
      <c r="AX206" s="38">
        <f t="shared" si="142"/>
        <v>2095.694</v>
      </c>
      <c r="AY206" s="36">
        <v>850703.00702928123</v>
      </c>
      <c r="AZ206" s="5">
        <f t="shared" si="143"/>
        <v>2095.694</v>
      </c>
      <c r="BA206" s="40">
        <f t="shared" si="144"/>
        <v>293159.74020585621</v>
      </c>
      <c r="BB206" s="5">
        <f t="shared" si="116"/>
        <v>205813.3608317555</v>
      </c>
      <c r="BC206" s="20">
        <f t="shared" si="145"/>
        <v>0.70205192802815886</v>
      </c>
      <c r="BD206" s="72">
        <v>208000</v>
      </c>
      <c r="BE206" s="70">
        <v>200000</v>
      </c>
      <c r="BF206" s="58">
        <v>205000</v>
      </c>
      <c r="BG206" s="38">
        <v>1275</v>
      </c>
      <c r="BH206" s="38">
        <f t="shared" si="146"/>
        <v>65.024999999999991</v>
      </c>
      <c r="BI206" s="38">
        <f t="shared" si="147"/>
        <v>1340.0250000000001</v>
      </c>
      <c r="BJ206" s="36">
        <v>680391.73854312499</v>
      </c>
      <c r="BK206" s="36">
        <f t="shared" si="148"/>
        <v>1340.0250000000001</v>
      </c>
      <c r="BL206" s="40">
        <f t="shared" si="149"/>
        <v>258946.352708625</v>
      </c>
      <c r="BM206" s="5">
        <f t="shared" si="150"/>
        <v>182155.18119933276</v>
      </c>
      <c r="BN206" s="20">
        <f t="shared" si="151"/>
        <v>0.70344756469421987</v>
      </c>
    </row>
    <row r="207" spans="1:66" s="4" customFormat="1" ht="15.75" customHeight="1">
      <c r="A207" s="12">
        <v>190</v>
      </c>
      <c r="B207" s="13" t="s">
        <v>233</v>
      </c>
      <c r="C207" s="61">
        <v>1035000</v>
      </c>
      <c r="D207" s="70">
        <v>1000000</v>
      </c>
      <c r="E207" s="58">
        <v>1030000</v>
      </c>
      <c r="F207" s="5">
        <v>936248.82425999991</v>
      </c>
      <c r="G207" s="5">
        <f t="shared" si="117"/>
        <v>96433.628898779993</v>
      </c>
      <c r="H207" s="5">
        <f t="shared" si="118"/>
        <v>1032682.4531587799</v>
      </c>
      <c r="I207" s="2">
        <v>947730.24021293316</v>
      </c>
      <c r="J207" s="2">
        <f t="shared" si="119"/>
        <v>48334.242250859585</v>
      </c>
      <c r="K207" s="2">
        <f t="shared" si="120"/>
        <v>996064.48246379278</v>
      </c>
      <c r="L207" s="5">
        <v>1010283.2792577074</v>
      </c>
      <c r="M207" s="5">
        <f t="shared" si="121"/>
        <v>996064.48246379278</v>
      </c>
      <c r="N207" s="48">
        <f t="shared" si="122"/>
        <v>1017338.3691467134</v>
      </c>
      <c r="O207" s="5">
        <f t="shared" si="123"/>
        <v>15042.90953568736</v>
      </c>
      <c r="P207" s="20">
        <f t="shared" si="124"/>
        <v>1.4786535131182079E-2</v>
      </c>
      <c r="Q207" s="63">
        <v>1035000</v>
      </c>
      <c r="R207" s="70">
        <v>1000000</v>
      </c>
      <c r="S207" s="58">
        <v>1020000</v>
      </c>
      <c r="T207" s="5">
        <v>983061.26547299989</v>
      </c>
      <c r="U207" s="5">
        <f t="shared" si="125"/>
        <v>101255.310343719</v>
      </c>
      <c r="V207" s="5">
        <f t="shared" si="126"/>
        <v>1084316.5758167189</v>
      </c>
      <c r="W207" s="2">
        <v>995116.81755691324</v>
      </c>
      <c r="X207" s="2">
        <f t="shared" si="127"/>
        <v>50750.957695402569</v>
      </c>
      <c r="Y207" s="2">
        <f t="shared" si="128"/>
        <v>1045867.7752523158</v>
      </c>
      <c r="Z207" s="5">
        <v>1060797.5128661222</v>
      </c>
      <c r="AA207" s="5">
        <f t="shared" si="129"/>
        <v>1000000</v>
      </c>
      <c r="AB207" s="48">
        <f t="shared" si="130"/>
        <v>1040996.9773225262</v>
      </c>
      <c r="AC207" s="5">
        <f t="shared" si="131"/>
        <v>28989.240672909356</v>
      </c>
      <c r="AD207" s="20">
        <f t="shared" si="132"/>
        <v>2.7847574300811619E-2</v>
      </c>
      <c r="AE207" s="65" t="s">
        <v>44</v>
      </c>
      <c r="AF207" s="70" t="s">
        <v>44</v>
      </c>
      <c r="AG207" s="58" t="s">
        <v>44</v>
      </c>
      <c r="AH207" s="5" t="s">
        <v>44</v>
      </c>
      <c r="AI207" s="5" t="s">
        <v>44</v>
      </c>
      <c r="AJ207" s="5" t="s">
        <v>44</v>
      </c>
      <c r="AK207" s="5" t="s">
        <v>44</v>
      </c>
      <c r="AL207" s="5" t="s">
        <v>44</v>
      </c>
      <c r="AM207" s="5" t="s">
        <v>44</v>
      </c>
      <c r="AN207" s="5" t="s">
        <v>44</v>
      </c>
      <c r="AO207" s="5" t="s">
        <v>44</v>
      </c>
      <c r="AP207" s="5" t="s">
        <v>44</v>
      </c>
      <c r="AQ207" s="5" t="s">
        <v>44</v>
      </c>
      <c r="AR207" s="5" t="s">
        <v>44</v>
      </c>
      <c r="AS207" s="67">
        <v>1040000</v>
      </c>
      <c r="AT207" s="70">
        <v>1000000</v>
      </c>
      <c r="AU207" s="58">
        <v>1025000</v>
      </c>
      <c r="AV207" s="38">
        <v>1144384.3401904502</v>
      </c>
      <c r="AW207" s="38">
        <f t="shared" si="141"/>
        <v>58363.601349712953</v>
      </c>
      <c r="AX207" s="38">
        <f t="shared" si="142"/>
        <v>1202747.9415401632</v>
      </c>
      <c r="AY207" s="36">
        <v>1272957.0154393467</v>
      </c>
      <c r="AZ207" s="5">
        <f t="shared" si="143"/>
        <v>1000000</v>
      </c>
      <c r="BA207" s="40">
        <f t="shared" si="144"/>
        <v>1108140.9913959019</v>
      </c>
      <c r="BB207" s="5">
        <f t="shared" si="116"/>
        <v>76467.228340278307</v>
      </c>
      <c r="BC207" s="43">
        <f t="shared" si="145"/>
        <v>6.9004963207754053E-2</v>
      </c>
      <c r="BD207" s="72">
        <v>1040000</v>
      </c>
      <c r="BE207" s="70">
        <v>1000000</v>
      </c>
      <c r="BF207" s="58">
        <v>1025000</v>
      </c>
      <c r="BG207" s="38">
        <v>1089889.7762448732</v>
      </c>
      <c r="BH207" s="38">
        <f t="shared" si="146"/>
        <v>55584.378588488529</v>
      </c>
      <c r="BI207" s="38">
        <f t="shared" si="147"/>
        <v>1145474.1548333617</v>
      </c>
      <c r="BJ207" s="36">
        <v>1212339.9351092489</v>
      </c>
      <c r="BK207" s="36">
        <f t="shared" si="148"/>
        <v>1000000</v>
      </c>
      <c r="BL207" s="40">
        <f t="shared" si="149"/>
        <v>1084562.8179885221</v>
      </c>
      <c r="BM207" s="5">
        <f t="shared" si="150"/>
        <v>59794.94203592775</v>
      </c>
      <c r="BN207" s="20">
        <f t="shared" si="151"/>
        <v>5.5132760448883981E-2</v>
      </c>
    </row>
    <row r="208" spans="1:66" s="4" customFormat="1" ht="15.75" customHeight="1">
      <c r="A208" s="12">
        <v>191</v>
      </c>
      <c r="B208" s="13" t="s">
        <v>234</v>
      </c>
      <c r="C208" s="61">
        <v>310500</v>
      </c>
      <c r="D208" s="70">
        <v>300000</v>
      </c>
      <c r="E208" s="58">
        <v>309000</v>
      </c>
      <c r="F208" s="5">
        <v>249620.18799599996</v>
      </c>
      <c r="G208" s="5">
        <f t="shared" si="117"/>
        <v>25710.879363587999</v>
      </c>
      <c r="H208" s="5">
        <f t="shared" si="118"/>
        <v>275331.06735958799</v>
      </c>
      <c r="I208" s="2">
        <v>252681.45079015996</v>
      </c>
      <c r="J208" s="2">
        <f t="shared" si="119"/>
        <v>12886.753990298157</v>
      </c>
      <c r="K208" s="2">
        <f t="shared" si="120"/>
        <v>265568.20478045812</v>
      </c>
      <c r="L208" s="5">
        <v>269359.18458666286</v>
      </c>
      <c r="M208" s="5">
        <f t="shared" si="121"/>
        <v>265568.20478045812</v>
      </c>
      <c r="N208" s="48">
        <f t="shared" si="122"/>
        <v>288293.07612111815</v>
      </c>
      <c r="O208" s="5">
        <f t="shared" si="123"/>
        <v>16068.910626572535</v>
      </c>
      <c r="P208" s="20">
        <f t="shared" si="124"/>
        <v>5.5738108048844152E-2</v>
      </c>
      <c r="Q208" s="63">
        <v>310500</v>
      </c>
      <c r="R208" s="70">
        <v>300000</v>
      </c>
      <c r="S208" s="58">
        <v>306000</v>
      </c>
      <c r="T208" s="5">
        <v>262100.603844</v>
      </c>
      <c r="U208" s="5">
        <f t="shared" si="125"/>
        <v>26996.362195932001</v>
      </c>
      <c r="V208" s="5">
        <f t="shared" si="126"/>
        <v>289096.96603993198</v>
      </c>
      <c r="W208" s="2">
        <v>265314.87660290668</v>
      </c>
      <c r="X208" s="2">
        <f t="shared" si="127"/>
        <v>13531.058706748239</v>
      </c>
      <c r="Y208" s="2">
        <f t="shared" si="128"/>
        <v>278845.93530965492</v>
      </c>
      <c r="Z208" s="5">
        <v>282826.4544033283</v>
      </c>
      <c r="AA208" s="5">
        <f t="shared" si="129"/>
        <v>278845.93530965492</v>
      </c>
      <c r="AB208" s="48">
        <f t="shared" si="130"/>
        <v>294544.89262548584</v>
      </c>
      <c r="AC208" s="5">
        <f t="shared" si="131"/>
        <v>11100.839175582205</v>
      </c>
      <c r="AD208" s="20">
        <f t="shared" si="132"/>
        <v>3.7688106137684536E-2</v>
      </c>
      <c r="AE208" s="65" t="s">
        <v>44</v>
      </c>
      <c r="AF208" s="70" t="s">
        <v>44</v>
      </c>
      <c r="AG208" s="58" t="s">
        <v>44</v>
      </c>
      <c r="AH208" s="5" t="s">
        <v>44</v>
      </c>
      <c r="AI208" s="5" t="s">
        <v>44</v>
      </c>
      <c r="AJ208" s="5" t="s">
        <v>44</v>
      </c>
      <c r="AK208" s="5" t="s">
        <v>44</v>
      </c>
      <c r="AL208" s="5" t="s">
        <v>44</v>
      </c>
      <c r="AM208" s="5" t="s">
        <v>44</v>
      </c>
      <c r="AN208" s="5" t="s">
        <v>44</v>
      </c>
      <c r="AO208" s="5" t="s">
        <v>44</v>
      </c>
      <c r="AP208" s="5" t="s">
        <v>44</v>
      </c>
      <c r="AQ208" s="5" t="s">
        <v>44</v>
      </c>
      <c r="AR208" s="5" t="s">
        <v>44</v>
      </c>
      <c r="AS208" s="67">
        <v>312000</v>
      </c>
      <c r="AT208" s="70">
        <v>300000</v>
      </c>
      <c r="AU208" s="58">
        <v>307500</v>
      </c>
      <c r="AV208" s="38">
        <v>305112.10809334269</v>
      </c>
      <c r="AW208" s="38">
        <f t="shared" si="141"/>
        <v>15560.717512760475</v>
      </c>
      <c r="AX208" s="38">
        <f t="shared" si="142"/>
        <v>320672.82560610317</v>
      </c>
      <c r="AY208" s="36">
        <v>339391.74528399401</v>
      </c>
      <c r="AZ208" s="5">
        <f t="shared" si="143"/>
        <v>300000</v>
      </c>
      <c r="BA208" s="40">
        <f t="shared" si="144"/>
        <v>315912.91417801945</v>
      </c>
      <c r="BB208" s="5">
        <f t="shared" si="116"/>
        <v>11252.129523717107</v>
      </c>
      <c r="BC208" s="42">
        <f t="shared" si="145"/>
        <v>3.561782066742749E-2</v>
      </c>
      <c r="BD208" s="72">
        <v>312000</v>
      </c>
      <c r="BE208" s="70">
        <v>300000</v>
      </c>
      <c r="BF208" s="58">
        <v>307500</v>
      </c>
      <c r="BG208" s="38">
        <v>290583.66840868397</v>
      </c>
      <c r="BH208" s="38">
        <f t="shared" si="146"/>
        <v>14819.767088842882</v>
      </c>
      <c r="BI208" s="38">
        <f t="shared" si="147"/>
        <v>305403.43549752684</v>
      </c>
      <c r="BJ208" s="36">
        <v>323231.02150399546</v>
      </c>
      <c r="BK208" s="36">
        <f t="shared" si="148"/>
        <v>300000</v>
      </c>
      <c r="BL208" s="40">
        <f t="shared" si="149"/>
        <v>309626.89140030445</v>
      </c>
      <c r="BM208" s="5">
        <f t="shared" si="150"/>
        <v>6807.2401909017335</v>
      </c>
      <c r="BN208" s="20">
        <f t="shared" si="151"/>
        <v>2.1985300308108316E-2</v>
      </c>
    </row>
    <row r="209" spans="1:66" s="4" customFormat="1" ht="15.75" customHeight="1">
      <c r="A209" s="12">
        <v>192</v>
      </c>
      <c r="B209" s="13" t="s">
        <v>235</v>
      </c>
      <c r="C209" s="61" t="s">
        <v>44</v>
      </c>
      <c r="D209" s="70" t="s">
        <v>44</v>
      </c>
      <c r="E209" s="58" t="s">
        <v>44</v>
      </c>
      <c r="F209" s="5" t="s">
        <v>44</v>
      </c>
      <c r="G209" s="5" t="s">
        <v>44</v>
      </c>
      <c r="H209" s="5" t="s">
        <v>44</v>
      </c>
      <c r="I209" s="5" t="s">
        <v>44</v>
      </c>
      <c r="J209" s="5" t="s">
        <v>44</v>
      </c>
      <c r="K209" s="5" t="s">
        <v>44</v>
      </c>
      <c r="L209" s="5" t="s">
        <v>44</v>
      </c>
      <c r="M209" s="5" t="s">
        <v>44</v>
      </c>
      <c r="N209" s="5" t="s">
        <v>44</v>
      </c>
      <c r="O209" s="5" t="s">
        <v>44</v>
      </c>
      <c r="P209" s="5" t="s">
        <v>44</v>
      </c>
      <c r="Q209" s="63" t="s">
        <v>44</v>
      </c>
      <c r="R209" s="70" t="s">
        <v>44</v>
      </c>
      <c r="S209" s="58" t="s">
        <v>44</v>
      </c>
      <c r="T209" s="5" t="s">
        <v>44</v>
      </c>
      <c r="U209" s="5" t="s">
        <v>44</v>
      </c>
      <c r="V209" s="5" t="s">
        <v>44</v>
      </c>
      <c r="W209" s="5" t="s">
        <v>44</v>
      </c>
      <c r="X209" s="5" t="s">
        <v>44</v>
      </c>
      <c r="Y209" s="5" t="s">
        <v>44</v>
      </c>
      <c r="Z209" s="5" t="s">
        <v>44</v>
      </c>
      <c r="AA209" s="5" t="s">
        <v>44</v>
      </c>
      <c r="AB209" s="5" t="s">
        <v>44</v>
      </c>
      <c r="AC209" s="5" t="s">
        <v>44</v>
      </c>
      <c r="AD209" s="5" t="s">
        <v>44</v>
      </c>
      <c r="AE209" s="65">
        <v>62100</v>
      </c>
      <c r="AF209" s="70">
        <v>60000</v>
      </c>
      <c r="AG209" s="58">
        <v>60900</v>
      </c>
      <c r="AH209" s="5">
        <v>46463.234903999997</v>
      </c>
      <c r="AI209" s="5">
        <f t="shared" si="133"/>
        <v>4785.713195112</v>
      </c>
      <c r="AJ209" s="5">
        <f t="shared" si="134"/>
        <v>51248.948099112</v>
      </c>
      <c r="AK209" s="2">
        <v>47033.09087717333</v>
      </c>
      <c r="AL209" s="2">
        <f t="shared" si="135"/>
        <v>2398.6876347358398</v>
      </c>
      <c r="AM209" s="2">
        <f t="shared" si="136"/>
        <v>49431.778511909171</v>
      </c>
      <c r="AN209" s="5">
        <v>50137.415974339398</v>
      </c>
      <c r="AO209" s="5">
        <f t="shared" si="137"/>
        <v>49431.778511909171</v>
      </c>
      <c r="AP209" s="48">
        <f t="shared" si="138"/>
        <v>55636.357097560096</v>
      </c>
      <c r="AQ209" s="5">
        <f t="shared" si="139"/>
        <v>4387.2995923186072</v>
      </c>
      <c r="AR209" s="20">
        <f t="shared" si="140"/>
        <v>7.8856701286630609E-2</v>
      </c>
      <c r="AS209" s="68" t="s">
        <v>44</v>
      </c>
      <c r="AT209" s="74" t="s">
        <v>44</v>
      </c>
      <c r="AU209" s="68" t="s">
        <v>44</v>
      </c>
      <c r="AV209" s="41" t="s">
        <v>44</v>
      </c>
      <c r="AW209" s="41" t="s">
        <v>44</v>
      </c>
      <c r="AX209" s="41" t="s">
        <v>44</v>
      </c>
      <c r="AY209" s="41" t="s">
        <v>44</v>
      </c>
      <c r="AZ209" s="41" t="s">
        <v>44</v>
      </c>
      <c r="BA209" s="41" t="s">
        <v>44</v>
      </c>
      <c r="BB209" s="41" t="s">
        <v>44</v>
      </c>
      <c r="BC209" s="41" t="s">
        <v>44</v>
      </c>
      <c r="BD209" s="68" t="s">
        <v>44</v>
      </c>
      <c r="BE209" s="74" t="s">
        <v>44</v>
      </c>
      <c r="BF209" s="68" t="s">
        <v>44</v>
      </c>
      <c r="BG209" s="41" t="s">
        <v>44</v>
      </c>
      <c r="BH209" s="41" t="s">
        <v>44</v>
      </c>
      <c r="BI209" s="41" t="s">
        <v>44</v>
      </c>
      <c r="BJ209" s="41" t="s">
        <v>44</v>
      </c>
      <c r="BK209" s="41" t="s">
        <v>44</v>
      </c>
      <c r="BL209" s="41" t="s">
        <v>44</v>
      </c>
      <c r="BM209" s="41" t="s">
        <v>44</v>
      </c>
      <c r="BN209" s="41" t="s">
        <v>44</v>
      </c>
    </row>
    <row r="210" spans="1:66" s="4" customFormat="1" ht="15.75" customHeight="1">
      <c r="A210" s="12">
        <v>193</v>
      </c>
      <c r="B210" s="13" t="s">
        <v>236</v>
      </c>
      <c r="C210" s="61">
        <v>207000</v>
      </c>
      <c r="D210" s="70">
        <v>200000</v>
      </c>
      <c r="E210" s="58">
        <v>206000</v>
      </c>
      <c r="F210" s="5">
        <v>622362.80437199993</v>
      </c>
      <c r="G210" s="5">
        <f t="shared" si="117"/>
        <v>64103.368850316001</v>
      </c>
      <c r="H210" s="5">
        <f t="shared" si="118"/>
        <v>686466.17322231596</v>
      </c>
      <c r="I210" s="2">
        <v>629994.9983284534</v>
      </c>
      <c r="J210" s="2">
        <f t="shared" si="119"/>
        <v>32129.744914751122</v>
      </c>
      <c r="K210" s="2">
        <f t="shared" si="120"/>
        <v>662124.74324320455</v>
      </c>
      <c r="L210" s="5">
        <v>671576.5582031263</v>
      </c>
      <c r="M210" s="5">
        <f t="shared" si="121"/>
        <v>200000</v>
      </c>
      <c r="N210" s="48">
        <f t="shared" si="122"/>
        <v>438861.24577810778</v>
      </c>
      <c r="O210" s="5">
        <f t="shared" si="123"/>
        <v>168900.40665236663</v>
      </c>
      <c r="P210" s="20">
        <f t="shared" si="124"/>
        <v>0.38486060976494652</v>
      </c>
      <c r="Q210" s="63">
        <v>207000</v>
      </c>
      <c r="R210" s="70">
        <v>200000</v>
      </c>
      <c r="S210" s="58">
        <v>204000</v>
      </c>
      <c r="T210" s="5">
        <v>653480.74674000009</v>
      </c>
      <c r="U210" s="5">
        <f t="shared" si="125"/>
        <v>67308.516914220017</v>
      </c>
      <c r="V210" s="5">
        <f t="shared" si="126"/>
        <v>720789.26365422015</v>
      </c>
      <c r="W210" s="2">
        <v>661494.71778040007</v>
      </c>
      <c r="X210" s="2">
        <f t="shared" si="127"/>
        <v>33736.230606800404</v>
      </c>
      <c r="Y210" s="2">
        <f t="shared" si="128"/>
        <v>695230.94838720048</v>
      </c>
      <c r="Z210" s="5">
        <v>705155.35363805981</v>
      </c>
      <c r="AA210" s="5">
        <f t="shared" si="129"/>
        <v>200000</v>
      </c>
      <c r="AB210" s="48">
        <f t="shared" si="130"/>
        <v>455362.59427991341</v>
      </c>
      <c r="AC210" s="5">
        <f t="shared" si="131"/>
        <v>180568.62207671578</v>
      </c>
      <c r="AD210" s="20">
        <f t="shared" si="132"/>
        <v>0.39653810906944947</v>
      </c>
      <c r="AE210" s="65" t="s">
        <v>44</v>
      </c>
      <c r="AF210" s="70" t="s">
        <v>44</v>
      </c>
      <c r="AG210" s="58" t="s">
        <v>44</v>
      </c>
      <c r="AH210" s="5" t="s">
        <v>44</v>
      </c>
      <c r="AI210" s="5" t="s">
        <v>44</v>
      </c>
      <c r="AJ210" s="5" t="s">
        <v>44</v>
      </c>
      <c r="AK210" s="5" t="s">
        <v>44</v>
      </c>
      <c r="AL210" s="5" t="s">
        <v>44</v>
      </c>
      <c r="AM210" s="5" t="s">
        <v>44</v>
      </c>
      <c r="AN210" s="5" t="s">
        <v>44</v>
      </c>
      <c r="AO210" s="5" t="s">
        <v>44</v>
      </c>
      <c r="AP210" s="5" t="s">
        <v>44</v>
      </c>
      <c r="AQ210" s="5" t="s">
        <v>44</v>
      </c>
      <c r="AR210" s="5" t="s">
        <v>44</v>
      </c>
      <c r="AS210" s="67">
        <v>208000</v>
      </c>
      <c r="AT210" s="70">
        <v>200000</v>
      </c>
      <c r="AU210" s="58">
        <v>205000</v>
      </c>
      <c r="AV210" s="38">
        <v>760718.92544746003</v>
      </c>
      <c r="AW210" s="38">
        <f t="shared" si="141"/>
        <v>38796.665197820461</v>
      </c>
      <c r="AX210" s="38">
        <f t="shared" si="142"/>
        <v>799515.59064528043</v>
      </c>
      <c r="AY210" s="36">
        <v>846186.4243656717</v>
      </c>
      <c r="AZ210" s="5">
        <f t="shared" si="143"/>
        <v>200000</v>
      </c>
      <c r="BA210" s="40">
        <f t="shared" si="144"/>
        <v>451740.4030021904</v>
      </c>
      <c r="BB210" s="5">
        <f>STDEVA(AZ210,BA210)</f>
        <v>178007.34606148308</v>
      </c>
      <c r="BC210" s="44">
        <f t="shared" si="145"/>
        <v>0.39404787545784337</v>
      </c>
      <c r="BD210" s="72">
        <v>208000</v>
      </c>
      <c r="BE210" s="70">
        <v>200000</v>
      </c>
      <c r="BF210" s="58">
        <v>205000</v>
      </c>
      <c r="BG210" s="38">
        <v>724494.24807772145</v>
      </c>
      <c r="BH210" s="38">
        <f t="shared" si="146"/>
        <v>36949.206651963788</v>
      </c>
      <c r="BI210" s="38">
        <f t="shared" si="147"/>
        <v>761443.45472968521</v>
      </c>
      <c r="BJ210" s="36">
        <v>805891.86984375154</v>
      </c>
      <c r="BK210" s="36">
        <f t="shared" si="148"/>
        <v>200000</v>
      </c>
      <c r="BL210" s="40">
        <f t="shared" si="149"/>
        <v>436067.06491468736</v>
      </c>
      <c r="BM210" s="5">
        <f t="shared" si="150"/>
        <v>166924.62241598038</v>
      </c>
      <c r="BN210" s="20">
        <f t="shared" si="151"/>
        <v>0.38279575745679784</v>
      </c>
    </row>
    <row r="211" spans="1:66" s="4" customFormat="1" ht="15.75" customHeight="1">
      <c r="A211" s="12">
        <v>194</v>
      </c>
      <c r="B211" s="13" t="s">
        <v>237</v>
      </c>
      <c r="C211" s="61" t="s">
        <v>44</v>
      </c>
      <c r="D211" s="70" t="s">
        <v>44</v>
      </c>
      <c r="E211" s="58" t="s">
        <v>44</v>
      </c>
      <c r="F211" s="5" t="s">
        <v>44</v>
      </c>
      <c r="G211" s="5" t="s">
        <v>44</v>
      </c>
      <c r="H211" s="5" t="s">
        <v>44</v>
      </c>
      <c r="I211" s="5" t="s">
        <v>44</v>
      </c>
      <c r="J211" s="5" t="s">
        <v>44</v>
      </c>
      <c r="K211" s="5" t="s">
        <v>44</v>
      </c>
      <c r="L211" s="5" t="s">
        <v>44</v>
      </c>
      <c r="M211" s="5" t="s">
        <v>44</v>
      </c>
      <c r="N211" s="5" t="s">
        <v>44</v>
      </c>
      <c r="O211" s="5" t="s">
        <v>44</v>
      </c>
      <c r="P211" s="5" t="s">
        <v>44</v>
      </c>
      <c r="Q211" s="63" t="s">
        <v>44</v>
      </c>
      <c r="R211" s="70" t="s">
        <v>44</v>
      </c>
      <c r="S211" s="58" t="s">
        <v>44</v>
      </c>
      <c r="T211" s="5" t="s">
        <v>44</v>
      </c>
      <c r="U211" s="5" t="s">
        <v>44</v>
      </c>
      <c r="V211" s="5" t="s">
        <v>44</v>
      </c>
      <c r="W211" s="5" t="s">
        <v>44</v>
      </c>
      <c r="X211" s="5" t="s">
        <v>44</v>
      </c>
      <c r="Y211" s="5" t="s">
        <v>44</v>
      </c>
      <c r="Z211" s="5" t="s">
        <v>44</v>
      </c>
      <c r="AA211" s="5" t="s">
        <v>44</v>
      </c>
      <c r="AB211" s="5" t="s">
        <v>44</v>
      </c>
      <c r="AC211" s="5" t="s">
        <v>44</v>
      </c>
      <c r="AD211" s="5" t="s">
        <v>44</v>
      </c>
      <c r="AE211" s="65">
        <v>310500</v>
      </c>
      <c r="AF211" s="70">
        <v>300000</v>
      </c>
      <c r="AG211" s="58">
        <v>304500</v>
      </c>
      <c r="AH211" s="5">
        <v>210612.952953</v>
      </c>
      <c r="AI211" s="5">
        <f t="shared" si="133"/>
        <v>21693.134154159001</v>
      </c>
      <c r="AJ211" s="5">
        <f t="shared" si="134"/>
        <v>232306.08710715899</v>
      </c>
      <c r="AK211" s="2">
        <v>213195.65035771331</v>
      </c>
      <c r="AL211" s="2">
        <f t="shared" si="135"/>
        <v>10872.978168243379</v>
      </c>
      <c r="AM211" s="2">
        <f t="shared" si="136"/>
        <v>224068.62852595668</v>
      </c>
      <c r="AN211" s="5">
        <v>227267.20286827345</v>
      </c>
      <c r="AO211" s="5">
        <f t="shared" si="137"/>
        <v>224068.62852595668</v>
      </c>
      <c r="AP211" s="48">
        <f t="shared" si="138"/>
        <v>266440.31975023152</v>
      </c>
      <c r="AQ211" s="5">
        <f t="shared" si="139"/>
        <v>29961.310195027265</v>
      </c>
      <c r="AR211" s="20">
        <f t="shared" si="140"/>
        <v>0.11245036120326617</v>
      </c>
      <c r="AS211" s="68" t="s">
        <v>44</v>
      </c>
      <c r="AT211" s="74" t="s">
        <v>44</v>
      </c>
      <c r="AU211" s="68" t="s">
        <v>44</v>
      </c>
      <c r="AV211" s="41" t="s">
        <v>44</v>
      </c>
      <c r="AW211" s="41" t="s">
        <v>44</v>
      </c>
      <c r="AX211" s="41" t="s">
        <v>44</v>
      </c>
      <c r="AY211" s="41" t="s">
        <v>44</v>
      </c>
      <c r="AZ211" s="41" t="s">
        <v>44</v>
      </c>
      <c r="BA211" s="41" t="s">
        <v>44</v>
      </c>
      <c r="BB211" s="41" t="s">
        <v>44</v>
      </c>
      <c r="BC211" s="41" t="s">
        <v>44</v>
      </c>
      <c r="BD211" s="68" t="s">
        <v>44</v>
      </c>
      <c r="BE211" s="74" t="s">
        <v>44</v>
      </c>
      <c r="BF211" s="68" t="s">
        <v>44</v>
      </c>
      <c r="BG211" s="41" t="s">
        <v>44</v>
      </c>
      <c r="BH211" s="41" t="s">
        <v>44</v>
      </c>
      <c r="BI211" s="41" t="s">
        <v>44</v>
      </c>
      <c r="BJ211" s="41" t="s">
        <v>44</v>
      </c>
      <c r="BK211" s="41" t="s">
        <v>44</v>
      </c>
      <c r="BL211" s="41" t="s">
        <v>44</v>
      </c>
      <c r="BM211" s="41" t="s">
        <v>44</v>
      </c>
      <c r="BN211" s="41" t="s">
        <v>44</v>
      </c>
    </row>
    <row r="212" spans="1:66" s="4" customFormat="1" ht="15.75" customHeight="1">
      <c r="A212" s="12">
        <v>195</v>
      </c>
      <c r="B212" s="13" t="s">
        <v>238</v>
      </c>
      <c r="C212" s="61" t="s">
        <v>44</v>
      </c>
      <c r="D212" s="70" t="s">
        <v>44</v>
      </c>
      <c r="E212" s="58" t="s">
        <v>44</v>
      </c>
      <c r="F212" s="5" t="s">
        <v>44</v>
      </c>
      <c r="G212" s="5" t="s">
        <v>44</v>
      </c>
      <c r="H212" s="5" t="s">
        <v>44</v>
      </c>
      <c r="I212" s="5" t="s">
        <v>44</v>
      </c>
      <c r="J212" s="5" t="s">
        <v>44</v>
      </c>
      <c r="K212" s="5" t="s">
        <v>44</v>
      </c>
      <c r="L212" s="5" t="s">
        <v>44</v>
      </c>
      <c r="M212" s="5" t="s">
        <v>44</v>
      </c>
      <c r="N212" s="5" t="s">
        <v>44</v>
      </c>
      <c r="O212" s="5" t="s">
        <v>44</v>
      </c>
      <c r="P212" s="5" t="s">
        <v>44</v>
      </c>
      <c r="Q212" s="63" t="s">
        <v>44</v>
      </c>
      <c r="R212" s="70" t="s">
        <v>44</v>
      </c>
      <c r="S212" s="58" t="s">
        <v>44</v>
      </c>
      <c r="T212" s="5" t="s">
        <v>44</v>
      </c>
      <c r="U212" s="5" t="s">
        <v>44</v>
      </c>
      <c r="V212" s="5" t="s">
        <v>44</v>
      </c>
      <c r="W212" s="5" t="s">
        <v>44</v>
      </c>
      <c r="X212" s="5" t="s">
        <v>44</v>
      </c>
      <c r="Y212" s="5" t="s">
        <v>44</v>
      </c>
      <c r="Z212" s="5" t="s">
        <v>44</v>
      </c>
      <c r="AA212" s="5" t="s">
        <v>44</v>
      </c>
      <c r="AB212" s="5" t="s">
        <v>44</v>
      </c>
      <c r="AC212" s="5" t="s">
        <v>44</v>
      </c>
      <c r="AD212" s="5" t="s">
        <v>44</v>
      </c>
      <c r="AE212" s="65">
        <v>828000</v>
      </c>
      <c r="AF212" s="70">
        <v>800000</v>
      </c>
      <c r="AG212" s="58">
        <v>812000</v>
      </c>
      <c r="AH212" s="5">
        <v>606139.05517199985</v>
      </c>
      <c r="AI212" s="5">
        <f t="shared" si="133"/>
        <v>62432.322682715989</v>
      </c>
      <c r="AJ212" s="5">
        <f t="shared" si="134"/>
        <v>668571.3778547158</v>
      </c>
      <c r="AK212" s="2">
        <v>613572.41796311992</v>
      </c>
      <c r="AL212" s="2">
        <f t="shared" si="135"/>
        <v>31292.193316119115</v>
      </c>
      <c r="AM212" s="2">
        <f t="shared" si="136"/>
        <v>644864.61127923906</v>
      </c>
      <c r="AN212" s="5">
        <v>654070.03826593969</v>
      </c>
      <c r="AO212" s="5">
        <f t="shared" si="137"/>
        <v>644864.61127923906</v>
      </c>
      <c r="AP212" s="48">
        <f t="shared" si="138"/>
        <v>734584.33789998246</v>
      </c>
      <c r="AQ212" s="5">
        <f t="shared" si="139"/>
        <v>63441.42709973087</v>
      </c>
      <c r="AR212" s="20">
        <f t="shared" si="140"/>
        <v>8.636370778213999E-2</v>
      </c>
      <c r="AS212" s="68" t="s">
        <v>44</v>
      </c>
      <c r="AT212" s="74" t="s">
        <v>44</v>
      </c>
      <c r="AU212" s="68" t="s">
        <v>44</v>
      </c>
      <c r="AV212" s="41" t="s">
        <v>44</v>
      </c>
      <c r="AW212" s="41" t="s">
        <v>44</v>
      </c>
      <c r="AX212" s="41" t="s">
        <v>44</v>
      </c>
      <c r="AY212" s="41" t="s">
        <v>44</v>
      </c>
      <c r="AZ212" s="41" t="s">
        <v>44</v>
      </c>
      <c r="BA212" s="41" t="s">
        <v>44</v>
      </c>
      <c r="BB212" s="41" t="s">
        <v>44</v>
      </c>
      <c r="BC212" s="41" t="s">
        <v>44</v>
      </c>
      <c r="BD212" s="68" t="s">
        <v>44</v>
      </c>
      <c r="BE212" s="74" t="s">
        <v>44</v>
      </c>
      <c r="BF212" s="68" t="s">
        <v>44</v>
      </c>
      <c r="BG212" s="41" t="s">
        <v>44</v>
      </c>
      <c r="BH212" s="41" t="s">
        <v>44</v>
      </c>
      <c r="BI212" s="41" t="s">
        <v>44</v>
      </c>
      <c r="BJ212" s="41" t="s">
        <v>44</v>
      </c>
      <c r="BK212" s="41" t="s">
        <v>44</v>
      </c>
      <c r="BL212" s="41" t="s">
        <v>44</v>
      </c>
      <c r="BM212" s="41" t="s">
        <v>44</v>
      </c>
      <c r="BN212" s="41" t="s">
        <v>44</v>
      </c>
    </row>
    <row r="213" spans="1:66" s="4" customFormat="1" ht="15.75" customHeight="1">
      <c r="A213" s="12">
        <v>196</v>
      </c>
      <c r="B213" s="13" t="s">
        <v>239</v>
      </c>
      <c r="C213" s="61">
        <v>207000</v>
      </c>
      <c r="D213" s="70">
        <v>200000</v>
      </c>
      <c r="E213" s="58">
        <v>206000</v>
      </c>
      <c r="F213" s="5">
        <v>231944.21539199998</v>
      </c>
      <c r="G213" s="5">
        <f t="shared" si="117"/>
        <v>23890.254185376001</v>
      </c>
      <c r="H213" s="5">
        <f t="shared" si="118"/>
        <v>255834.46957737597</v>
      </c>
      <c r="I213" s="2">
        <v>234788.70117098666</v>
      </c>
      <c r="J213" s="2">
        <f t="shared" si="119"/>
        <v>11974.223759720318</v>
      </c>
      <c r="K213" s="2">
        <f t="shared" si="120"/>
        <v>246762.92493070697</v>
      </c>
      <c r="L213" s="5">
        <v>250285.4598143753</v>
      </c>
      <c r="M213" s="5">
        <f t="shared" si="121"/>
        <v>200000</v>
      </c>
      <c r="N213" s="48">
        <f t="shared" si="122"/>
        <v>227647.14238707637</v>
      </c>
      <c r="O213" s="5">
        <f t="shared" si="123"/>
        <v>19549.481862331733</v>
      </c>
      <c r="P213" s="20">
        <f t="shared" si="124"/>
        <v>8.5876245391611677E-2</v>
      </c>
      <c r="Q213" s="63">
        <v>207000</v>
      </c>
      <c r="R213" s="70">
        <v>200000</v>
      </c>
      <c r="S213" s="58">
        <v>204000</v>
      </c>
      <c r="T213" s="5">
        <v>243541.22831099998</v>
      </c>
      <c r="U213" s="5">
        <f t="shared" si="125"/>
        <v>25084.746516032999</v>
      </c>
      <c r="V213" s="5">
        <f t="shared" si="126"/>
        <v>268625.974827033</v>
      </c>
      <c r="W213" s="2">
        <v>246527.74643172664</v>
      </c>
      <c r="X213" s="2">
        <f t="shared" si="127"/>
        <v>12572.915068018057</v>
      </c>
      <c r="Y213" s="2">
        <f t="shared" si="128"/>
        <v>259100.66149974469</v>
      </c>
      <c r="Z213" s="5">
        <v>262799.31727945991</v>
      </c>
      <c r="AA213" s="5">
        <f t="shared" si="129"/>
        <v>200000</v>
      </c>
      <c r="AB213" s="48">
        <f t="shared" si="130"/>
        <v>233587.65893437294</v>
      </c>
      <c r="AC213" s="5">
        <f t="shared" si="131"/>
        <v>23750.061396676039</v>
      </c>
      <c r="AD213" s="20">
        <f t="shared" si="132"/>
        <v>0.10167515486487529</v>
      </c>
      <c r="AE213" s="65">
        <v>207000</v>
      </c>
      <c r="AF213" s="70">
        <v>200000</v>
      </c>
      <c r="AG213" s="58">
        <v>203000</v>
      </c>
      <c r="AH213" s="5">
        <v>255718.932741</v>
      </c>
      <c r="AI213" s="5">
        <f t="shared" si="133"/>
        <v>26339.050072323003</v>
      </c>
      <c r="AJ213" s="5">
        <f t="shared" si="134"/>
        <v>282057.98281332297</v>
      </c>
      <c r="AK213" s="2">
        <v>258854.86159619334</v>
      </c>
      <c r="AL213" s="2">
        <f t="shared" si="135"/>
        <v>13201.59794140586</v>
      </c>
      <c r="AM213" s="2">
        <f t="shared" si="136"/>
        <v>272056.45953759918</v>
      </c>
      <c r="AN213" s="5">
        <v>275940.05902612687</v>
      </c>
      <c r="AO213" s="5">
        <f t="shared" si="137"/>
        <v>200000</v>
      </c>
      <c r="AP213" s="48">
        <f t="shared" si="138"/>
        <v>240009.08356284149</v>
      </c>
      <c r="AQ213" s="5">
        <f t="shared" si="139"/>
        <v>28290.694296344456</v>
      </c>
      <c r="AR213" s="20">
        <f t="shared" si="140"/>
        <v>0.11787343160675465</v>
      </c>
      <c r="AS213" s="67">
        <v>208000</v>
      </c>
      <c r="AT213" s="70">
        <v>200000</v>
      </c>
      <c r="AU213" s="58">
        <v>205000</v>
      </c>
      <c r="AV213" s="38">
        <v>283506.90839648561</v>
      </c>
      <c r="AW213" s="38">
        <f t="shared" si="141"/>
        <v>14458.852328220764</v>
      </c>
      <c r="AX213" s="38">
        <f t="shared" si="142"/>
        <v>297965.7607247064</v>
      </c>
      <c r="AY213" s="36">
        <v>315359.18073535187</v>
      </c>
      <c r="AZ213" s="5">
        <f t="shared" si="143"/>
        <v>200000</v>
      </c>
      <c r="BA213" s="40">
        <f t="shared" si="144"/>
        <v>245264.98829201167</v>
      </c>
      <c r="BB213" s="5">
        <f>STDEVA(AZ213,BA213)</f>
        <v>32007.180171611169</v>
      </c>
      <c r="BC213" s="44">
        <f t="shared" si="145"/>
        <v>0.13050040445847708</v>
      </c>
      <c r="BD213" s="72">
        <v>208000</v>
      </c>
      <c r="BE213" s="70">
        <v>200000</v>
      </c>
      <c r="BF213" s="58">
        <v>205000</v>
      </c>
      <c r="BG213" s="38">
        <v>270007.00634663465</v>
      </c>
      <c r="BH213" s="38">
        <f t="shared" si="146"/>
        <v>13770.357323678367</v>
      </c>
      <c r="BI213" s="38">
        <f t="shared" si="147"/>
        <v>283777.36367031303</v>
      </c>
      <c r="BJ213" s="36">
        <v>300342.55177725037</v>
      </c>
      <c r="BK213" s="36">
        <f t="shared" si="148"/>
        <v>200000</v>
      </c>
      <c r="BL213" s="40">
        <f t="shared" si="149"/>
        <v>239423.98308951268</v>
      </c>
      <c r="BM213" s="5">
        <f t="shared" si="150"/>
        <v>27876.96578397819</v>
      </c>
      <c r="BN213" s="20">
        <f t="shared" si="151"/>
        <v>0.11643347263818561</v>
      </c>
    </row>
    <row r="214" spans="1:66" s="4" customFormat="1" ht="15.75" customHeight="1">
      <c r="A214" s="15" t="s">
        <v>240</v>
      </c>
      <c r="B214" s="16"/>
      <c r="C214" s="61" t="s">
        <v>34</v>
      </c>
      <c r="D214" s="70" t="s">
        <v>34</v>
      </c>
      <c r="E214" s="58" t="s">
        <v>34</v>
      </c>
      <c r="F214" s="5" t="s">
        <v>34</v>
      </c>
      <c r="G214" s="5" t="s">
        <v>34</v>
      </c>
      <c r="H214" s="5" t="s">
        <v>34</v>
      </c>
      <c r="I214" s="5" t="s">
        <v>34</v>
      </c>
      <c r="J214" s="5" t="s">
        <v>34</v>
      </c>
      <c r="K214" s="5" t="s">
        <v>34</v>
      </c>
      <c r="L214" s="5" t="s">
        <v>34</v>
      </c>
      <c r="M214" s="5">
        <f t="shared" si="121"/>
        <v>0</v>
      </c>
      <c r="N214" s="48"/>
      <c r="O214" s="5" t="s">
        <v>34</v>
      </c>
      <c r="P214" s="5" t="s">
        <v>34</v>
      </c>
      <c r="Q214" s="63" t="s">
        <v>34</v>
      </c>
      <c r="R214" s="70" t="s">
        <v>34</v>
      </c>
      <c r="S214" s="58" t="s">
        <v>34</v>
      </c>
      <c r="T214" s="5" t="s">
        <v>34</v>
      </c>
      <c r="U214" s="5" t="s">
        <v>34</v>
      </c>
      <c r="V214" s="5" t="s">
        <v>34</v>
      </c>
      <c r="W214" s="5" t="s">
        <v>34</v>
      </c>
      <c r="X214" s="5" t="s">
        <v>34</v>
      </c>
      <c r="Y214" s="5" t="s">
        <v>34</v>
      </c>
      <c r="Z214" s="5" t="s">
        <v>34</v>
      </c>
      <c r="AA214" s="5">
        <f t="shared" si="129"/>
        <v>0</v>
      </c>
      <c r="AB214" s="48"/>
      <c r="AC214" s="5" t="s">
        <v>34</v>
      </c>
      <c r="AD214" s="5" t="s">
        <v>34</v>
      </c>
      <c r="AE214" s="65" t="s">
        <v>34</v>
      </c>
      <c r="AF214" s="70" t="s">
        <v>34</v>
      </c>
      <c r="AG214" s="58" t="s">
        <v>34</v>
      </c>
      <c r="AH214" s="5" t="s">
        <v>34</v>
      </c>
      <c r="AI214" s="5" t="s">
        <v>34</v>
      </c>
      <c r="AJ214" s="5" t="s">
        <v>34</v>
      </c>
      <c r="AK214" s="5" t="s">
        <v>34</v>
      </c>
      <c r="AL214" s="5" t="s">
        <v>34</v>
      </c>
      <c r="AM214" s="5" t="s">
        <v>34</v>
      </c>
      <c r="AN214" s="5" t="s">
        <v>34</v>
      </c>
      <c r="AO214" s="5">
        <f t="shared" si="137"/>
        <v>0</v>
      </c>
      <c r="AP214" s="48"/>
      <c r="AQ214" s="5" t="s">
        <v>34</v>
      </c>
      <c r="AR214" s="5" t="s">
        <v>34</v>
      </c>
      <c r="AS214" s="67" t="s">
        <v>34</v>
      </c>
      <c r="AT214" s="70" t="s">
        <v>34</v>
      </c>
      <c r="AU214" s="58" t="s">
        <v>34</v>
      </c>
      <c r="AV214" s="36" t="s">
        <v>34</v>
      </c>
      <c r="AW214" s="36" t="s">
        <v>34</v>
      </c>
      <c r="AX214" s="36" t="s">
        <v>34</v>
      </c>
      <c r="AY214" s="36" t="s">
        <v>34</v>
      </c>
      <c r="AZ214" s="5">
        <f t="shared" si="143"/>
        <v>0</v>
      </c>
      <c r="BA214" s="40"/>
      <c r="BB214" s="36" t="s">
        <v>34</v>
      </c>
      <c r="BC214" s="36" t="s">
        <v>34</v>
      </c>
      <c r="BD214" s="72" t="s">
        <v>34</v>
      </c>
      <c r="BE214" s="70" t="s">
        <v>34</v>
      </c>
      <c r="BF214" s="58" t="s">
        <v>34</v>
      </c>
      <c r="BG214" s="36" t="s">
        <v>34</v>
      </c>
      <c r="BH214" s="36" t="s">
        <v>34</v>
      </c>
      <c r="BI214" s="36" t="s">
        <v>34</v>
      </c>
      <c r="BJ214" s="36" t="s">
        <v>34</v>
      </c>
      <c r="BK214" s="36">
        <f t="shared" si="148"/>
        <v>0</v>
      </c>
      <c r="BL214" s="40"/>
      <c r="BM214" s="36" t="s">
        <v>34</v>
      </c>
      <c r="BN214" s="36" t="s">
        <v>34</v>
      </c>
    </row>
    <row r="215" spans="1:66" s="4" customFormat="1" ht="15.75" customHeight="1">
      <c r="A215" s="12">
        <v>197</v>
      </c>
      <c r="B215" s="13" t="s">
        <v>241</v>
      </c>
      <c r="C215" s="61">
        <v>1035000</v>
      </c>
      <c r="D215" s="70">
        <v>1000000</v>
      </c>
      <c r="E215" s="58">
        <v>1030000</v>
      </c>
      <c r="F215" s="5">
        <v>1091024.3808810001</v>
      </c>
      <c r="G215" s="5">
        <f t="shared" si="117"/>
        <v>112375.51123074301</v>
      </c>
      <c r="H215" s="5">
        <f t="shared" si="118"/>
        <v>1203399.8921117431</v>
      </c>
      <c r="I215" s="2">
        <v>1104403.91948726</v>
      </c>
      <c r="J215" s="2">
        <f t="shared" si="119"/>
        <v>56324.59989385026</v>
      </c>
      <c r="K215" s="2">
        <f t="shared" si="120"/>
        <v>1160728.5193811103</v>
      </c>
      <c r="L215" s="5">
        <v>1177297.8913851776</v>
      </c>
      <c r="M215" s="5">
        <f t="shared" si="121"/>
        <v>1000000</v>
      </c>
      <c r="N215" s="48">
        <f t="shared" si="122"/>
        <v>1101071.0504796719</v>
      </c>
      <c r="O215" s="5">
        <f t="shared" si="123"/>
        <v>71468.025175823874</v>
      </c>
      <c r="P215" s="20">
        <f t="shared" si="124"/>
        <v>6.4907732470751503E-2</v>
      </c>
      <c r="Q215" s="63">
        <v>1035000</v>
      </c>
      <c r="R215" s="70">
        <v>1000000</v>
      </c>
      <c r="S215" s="58">
        <v>1020000</v>
      </c>
      <c r="T215" s="5">
        <v>1145575.7483129997</v>
      </c>
      <c r="U215" s="5">
        <f t="shared" si="125"/>
        <v>117994.30207623898</v>
      </c>
      <c r="V215" s="5">
        <f t="shared" si="126"/>
        <v>1263570.0503892386</v>
      </c>
      <c r="W215" s="2">
        <v>1159624.3914766465</v>
      </c>
      <c r="X215" s="2">
        <f t="shared" si="127"/>
        <v>59140.843965308966</v>
      </c>
      <c r="Y215" s="2">
        <f t="shared" si="128"/>
        <v>1218765.2354419555</v>
      </c>
      <c r="Z215" s="5">
        <v>1236163.0801872797</v>
      </c>
      <c r="AA215" s="5">
        <f t="shared" si="129"/>
        <v>1000000</v>
      </c>
      <c r="AB215" s="48">
        <f t="shared" si="130"/>
        <v>1128916.3943364124</v>
      </c>
      <c r="AC215" s="5">
        <f t="shared" si="131"/>
        <v>91157.656641396257</v>
      </c>
      <c r="AD215" s="20">
        <f t="shared" si="132"/>
        <v>8.0747925265962306E-2</v>
      </c>
      <c r="AE215" s="65" t="s">
        <v>44</v>
      </c>
      <c r="AF215" s="70" t="s">
        <v>44</v>
      </c>
      <c r="AG215" s="58" t="s">
        <v>44</v>
      </c>
      <c r="AH215" s="5" t="s">
        <v>44</v>
      </c>
      <c r="AI215" s="5" t="s">
        <v>44</v>
      </c>
      <c r="AJ215" s="5" t="s">
        <v>44</v>
      </c>
      <c r="AK215" s="5" t="s">
        <v>44</v>
      </c>
      <c r="AL215" s="5" t="s">
        <v>44</v>
      </c>
      <c r="AM215" s="5" t="s">
        <v>44</v>
      </c>
      <c r="AN215" s="5" t="s">
        <v>44</v>
      </c>
      <c r="AO215" s="5" t="s">
        <v>44</v>
      </c>
      <c r="AP215" s="5" t="s">
        <v>44</v>
      </c>
      <c r="AQ215" s="5" t="s">
        <v>44</v>
      </c>
      <c r="AR215" s="5" t="s">
        <v>44</v>
      </c>
      <c r="AS215" s="67">
        <v>1040000</v>
      </c>
      <c r="AT215" s="70">
        <v>1000000</v>
      </c>
      <c r="AU215" s="58">
        <v>1025000</v>
      </c>
      <c r="AV215" s="38">
        <v>1333568.0501981436</v>
      </c>
      <c r="AW215" s="38">
        <f t="shared" si="141"/>
        <v>68011.970560105314</v>
      </c>
      <c r="AX215" s="38">
        <f t="shared" si="142"/>
        <v>1401580.0207582489</v>
      </c>
      <c r="AY215" s="36">
        <v>1483395.6962247356</v>
      </c>
      <c r="AZ215" s="5">
        <f t="shared" si="143"/>
        <v>1000000</v>
      </c>
      <c r="BA215" s="40">
        <f t="shared" si="144"/>
        <v>1189995.1433965969</v>
      </c>
      <c r="BB215" s="5">
        <f t="shared" ref="BB215:BB227" si="152">STDEVA(AZ215,BA215)</f>
        <v>134346.85428824415</v>
      </c>
      <c r="BC215" s="43">
        <f t="shared" si="145"/>
        <v>0.11289697696141737</v>
      </c>
      <c r="BD215" s="72">
        <v>1040000</v>
      </c>
      <c r="BE215" s="70">
        <v>1000000</v>
      </c>
      <c r="BF215" s="58">
        <v>1025000</v>
      </c>
      <c r="BG215" s="38">
        <v>1270064.5074103491</v>
      </c>
      <c r="BH215" s="38">
        <f t="shared" si="146"/>
        <v>64773.289877927797</v>
      </c>
      <c r="BI215" s="38">
        <f t="shared" si="147"/>
        <v>1334837.797288277</v>
      </c>
      <c r="BJ215" s="36">
        <v>1412757.4696622132</v>
      </c>
      <c r="BK215" s="36">
        <f t="shared" si="148"/>
        <v>1000000</v>
      </c>
      <c r="BL215" s="40">
        <f t="shared" si="149"/>
        <v>1162519.053390098</v>
      </c>
      <c r="BM215" s="5">
        <f t="shared" si="150"/>
        <v>114918.32472415689</v>
      </c>
      <c r="BN215" s="20">
        <f t="shared" si="151"/>
        <v>9.8852852681455869E-2</v>
      </c>
    </row>
    <row r="216" spans="1:66" s="4" customFormat="1" ht="15.75" customHeight="1">
      <c r="A216" s="12">
        <v>198</v>
      </c>
      <c r="B216" s="13" t="s">
        <v>242</v>
      </c>
      <c r="C216" s="61">
        <v>1035000</v>
      </c>
      <c r="D216" s="70">
        <v>1000000</v>
      </c>
      <c r="E216" s="58">
        <v>1030000</v>
      </c>
      <c r="F216" s="5">
        <v>1113034.2708779997</v>
      </c>
      <c r="G216" s="5">
        <f t="shared" si="117"/>
        <v>114642.52990043398</v>
      </c>
      <c r="H216" s="5">
        <f t="shared" si="118"/>
        <v>1227676.8007784337</v>
      </c>
      <c r="I216" s="2">
        <v>1126683.9101198798</v>
      </c>
      <c r="J216" s="2">
        <f t="shared" si="119"/>
        <v>57460.879416113865</v>
      </c>
      <c r="K216" s="2">
        <f t="shared" si="120"/>
        <v>1184144.7895359937</v>
      </c>
      <c r="L216" s="5">
        <v>1201048.4282395223</v>
      </c>
      <c r="M216" s="5">
        <f t="shared" si="121"/>
        <v>1000000</v>
      </c>
      <c r="N216" s="48">
        <f t="shared" si="122"/>
        <v>1112978.3364256583</v>
      </c>
      <c r="O216" s="5">
        <f t="shared" si="123"/>
        <v>79887.747813758135</v>
      </c>
      <c r="P216" s="20">
        <f t="shared" si="124"/>
        <v>7.1778349316590009E-2</v>
      </c>
      <c r="Q216" s="63">
        <v>1035000</v>
      </c>
      <c r="R216" s="70">
        <v>1000000</v>
      </c>
      <c r="S216" s="58">
        <v>1020000</v>
      </c>
      <c r="T216" s="5">
        <v>1168686.6768989998</v>
      </c>
      <c r="U216" s="5">
        <f t="shared" si="125"/>
        <v>120374.72772059699</v>
      </c>
      <c r="V216" s="5">
        <f t="shared" si="126"/>
        <v>1289061.4046195969</v>
      </c>
      <c r="W216" s="2">
        <v>1183018.80025154</v>
      </c>
      <c r="X216" s="2">
        <f t="shared" si="127"/>
        <v>60333.95881282854</v>
      </c>
      <c r="Y216" s="2">
        <f t="shared" si="128"/>
        <v>1243352.7590643687</v>
      </c>
      <c r="Z216" s="5">
        <v>1261101.5901245424</v>
      </c>
      <c r="AA216" s="5">
        <f t="shared" si="129"/>
        <v>1000000</v>
      </c>
      <c r="AB216" s="48">
        <f t="shared" si="130"/>
        <v>1141419.292301418</v>
      </c>
      <c r="AC216" s="5">
        <f t="shared" si="131"/>
        <v>99998.540576935207</v>
      </c>
      <c r="AD216" s="20">
        <f t="shared" si="132"/>
        <v>8.7608945504425814E-2</v>
      </c>
      <c r="AE216" s="65" t="s">
        <v>44</v>
      </c>
      <c r="AF216" s="70" t="s">
        <v>44</v>
      </c>
      <c r="AG216" s="58" t="s">
        <v>44</v>
      </c>
      <c r="AH216" s="5" t="s">
        <v>44</v>
      </c>
      <c r="AI216" s="5" t="s">
        <v>44</v>
      </c>
      <c r="AJ216" s="5" t="s">
        <v>44</v>
      </c>
      <c r="AK216" s="5" t="s">
        <v>44</v>
      </c>
      <c r="AL216" s="5" t="s">
        <v>44</v>
      </c>
      <c r="AM216" s="5" t="s">
        <v>44</v>
      </c>
      <c r="AN216" s="5" t="s">
        <v>44</v>
      </c>
      <c r="AO216" s="5" t="s">
        <v>44</v>
      </c>
      <c r="AP216" s="5" t="s">
        <v>44</v>
      </c>
      <c r="AQ216" s="5" t="s">
        <v>44</v>
      </c>
      <c r="AR216" s="5" t="s">
        <v>44</v>
      </c>
      <c r="AS216" s="67">
        <v>1040000</v>
      </c>
      <c r="AT216" s="70">
        <v>1000000</v>
      </c>
      <c r="AU216" s="58">
        <v>1025000</v>
      </c>
      <c r="AV216" s="38">
        <v>1360471.620289271</v>
      </c>
      <c r="AW216" s="38">
        <f t="shared" si="141"/>
        <v>69384.052634752821</v>
      </c>
      <c r="AX216" s="38">
        <f t="shared" si="142"/>
        <v>1429855.6729240238</v>
      </c>
      <c r="AY216" s="36">
        <v>1513321.9081494508</v>
      </c>
      <c r="AZ216" s="5">
        <f t="shared" si="143"/>
        <v>1000000</v>
      </c>
      <c r="BA216" s="40">
        <f t="shared" si="144"/>
        <v>1201635.5162146948</v>
      </c>
      <c r="BB216" s="5">
        <f t="shared" si="152"/>
        <v>142577.84084346076</v>
      </c>
      <c r="BC216" s="42">
        <f t="shared" si="145"/>
        <v>0.11865315140867269</v>
      </c>
      <c r="BD216" s="72">
        <v>1040000</v>
      </c>
      <c r="BE216" s="70">
        <v>1000000</v>
      </c>
      <c r="BF216" s="58">
        <v>1025000</v>
      </c>
      <c r="BG216" s="38">
        <v>1295686.4966378617</v>
      </c>
      <c r="BH216" s="38">
        <f t="shared" si="146"/>
        <v>66080.011328530949</v>
      </c>
      <c r="BI216" s="38">
        <f t="shared" si="147"/>
        <v>1361766.5079663927</v>
      </c>
      <c r="BJ216" s="36">
        <v>1441258.1138874264</v>
      </c>
      <c r="BK216" s="36">
        <f t="shared" si="148"/>
        <v>1000000</v>
      </c>
      <c r="BL216" s="40">
        <f t="shared" si="149"/>
        <v>1173604.9243707638</v>
      </c>
      <c r="BM216" s="5">
        <f t="shared" si="150"/>
        <v>122757.21926994482</v>
      </c>
      <c r="BN216" s="20">
        <f t="shared" si="151"/>
        <v>0.10459841870189998</v>
      </c>
    </row>
    <row r="217" spans="1:66" s="4" customFormat="1" ht="15.75" customHeight="1">
      <c r="A217" s="12">
        <v>199</v>
      </c>
      <c r="B217" s="13" t="s">
        <v>243</v>
      </c>
      <c r="C217" s="61">
        <v>2173500</v>
      </c>
      <c r="D217" s="70">
        <v>2100000</v>
      </c>
      <c r="E217" s="58">
        <v>2163000</v>
      </c>
      <c r="F217" s="5">
        <v>2503374.9534629998</v>
      </c>
      <c r="G217" s="5">
        <f t="shared" si="117"/>
        <v>257847.620206689</v>
      </c>
      <c r="H217" s="5">
        <f t="shared" si="118"/>
        <v>2761222.5736696888</v>
      </c>
      <c r="I217" s="2">
        <v>2534074.8674789793</v>
      </c>
      <c r="J217" s="2">
        <f t="shared" si="119"/>
        <v>129237.81824142793</v>
      </c>
      <c r="K217" s="2">
        <f t="shared" si="120"/>
        <v>2663312.6857204074</v>
      </c>
      <c r="L217" s="5">
        <v>2701331.4109571944</v>
      </c>
      <c r="M217" s="5">
        <f t="shared" si="121"/>
        <v>2100000</v>
      </c>
      <c r="N217" s="48">
        <f t="shared" si="122"/>
        <v>2427061.1117245485</v>
      </c>
      <c r="O217" s="5">
        <f t="shared" si="123"/>
        <v>231267.1299628393</v>
      </c>
      <c r="P217" s="20">
        <f t="shared" si="124"/>
        <v>9.5286900212624814E-2</v>
      </c>
      <c r="Q217" s="63">
        <v>2173500</v>
      </c>
      <c r="R217" s="70">
        <v>2100000</v>
      </c>
      <c r="S217" s="58">
        <v>2142000</v>
      </c>
      <c r="T217" s="5">
        <v>2628544.1463000001</v>
      </c>
      <c r="U217" s="5">
        <f t="shared" si="125"/>
        <v>270740.04706890002</v>
      </c>
      <c r="V217" s="5">
        <f t="shared" si="126"/>
        <v>2899284.1933689001</v>
      </c>
      <c r="W217" s="2">
        <v>2660779.0958980001</v>
      </c>
      <c r="X217" s="2">
        <f t="shared" si="127"/>
        <v>135699.733890798</v>
      </c>
      <c r="Y217" s="2">
        <f t="shared" si="128"/>
        <v>2796478.829788798</v>
      </c>
      <c r="Z217" s="5">
        <v>2836398.4985645558</v>
      </c>
      <c r="AA217" s="5">
        <f t="shared" si="129"/>
        <v>2100000</v>
      </c>
      <c r="AB217" s="48">
        <f t="shared" si="130"/>
        <v>2491276.9202870424</v>
      </c>
      <c r="AC217" s="5">
        <f t="shared" si="131"/>
        <v>276674.5636567559</v>
      </c>
      <c r="AD217" s="20">
        <f t="shared" si="132"/>
        <v>0.11105733024046067</v>
      </c>
      <c r="AE217" s="65" t="s">
        <v>44</v>
      </c>
      <c r="AF217" s="70" t="s">
        <v>44</v>
      </c>
      <c r="AG217" s="58" t="s">
        <v>44</v>
      </c>
      <c r="AH217" s="5" t="s">
        <v>44</v>
      </c>
      <c r="AI217" s="5" t="s">
        <v>44</v>
      </c>
      <c r="AJ217" s="5" t="s">
        <v>44</v>
      </c>
      <c r="AK217" s="5" t="s">
        <v>44</v>
      </c>
      <c r="AL217" s="5" t="s">
        <v>44</v>
      </c>
      <c r="AM217" s="5" t="s">
        <v>44</v>
      </c>
      <c r="AN217" s="5" t="s">
        <v>44</v>
      </c>
      <c r="AO217" s="5" t="s">
        <v>44</v>
      </c>
      <c r="AP217" s="5" t="s">
        <v>44</v>
      </c>
      <c r="AQ217" s="5" t="s">
        <v>44</v>
      </c>
      <c r="AR217" s="5" t="s">
        <v>44</v>
      </c>
      <c r="AS217" s="67">
        <v>2184000</v>
      </c>
      <c r="AT217" s="70">
        <v>2100000</v>
      </c>
      <c r="AU217" s="58">
        <v>2152500</v>
      </c>
      <c r="AV217" s="38">
        <v>7031</v>
      </c>
      <c r="AW217" s="38">
        <f t="shared" si="141"/>
        <v>358.58099999999996</v>
      </c>
      <c r="AX217" s="38">
        <f t="shared" si="142"/>
        <v>7389.5810000000001</v>
      </c>
      <c r="AY217" s="36">
        <v>3751414.3304214999</v>
      </c>
      <c r="AZ217" s="5">
        <f t="shared" si="143"/>
        <v>7389.5810000000001</v>
      </c>
      <c r="BA217" s="40">
        <f t="shared" si="144"/>
        <v>2039060.7822843001</v>
      </c>
      <c r="BB217" s="5">
        <f t="shared" si="152"/>
        <v>1436608.4835695478</v>
      </c>
      <c r="BC217" s="20">
        <f t="shared" si="145"/>
        <v>0.70454421763737585</v>
      </c>
      <c r="BD217" s="72">
        <v>2184000</v>
      </c>
      <c r="BE217" s="70">
        <v>2100000</v>
      </c>
      <c r="BF217" s="58">
        <v>2152500</v>
      </c>
      <c r="BG217" s="38">
        <v>5625</v>
      </c>
      <c r="BH217" s="38">
        <f t="shared" si="146"/>
        <v>286.875</v>
      </c>
      <c r="BI217" s="38">
        <f t="shared" si="147"/>
        <v>5911.875</v>
      </c>
      <c r="BJ217" s="36">
        <v>3001131.5709374999</v>
      </c>
      <c r="BK217" s="36">
        <f t="shared" si="148"/>
        <v>5911.875</v>
      </c>
      <c r="BL217" s="40">
        <f t="shared" si="149"/>
        <v>1888708.6891874999</v>
      </c>
      <c r="BM217" s="5">
        <f t="shared" si="150"/>
        <v>1331338.3949084093</v>
      </c>
      <c r="BN217" s="20">
        <f t="shared" si="151"/>
        <v>0.70489345579340523</v>
      </c>
    </row>
    <row r="218" spans="1:66" s="4" customFormat="1" ht="15.75" customHeight="1">
      <c r="A218" s="12">
        <v>200</v>
      </c>
      <c r="B218" s="13" t="s">
        <v>244</v>
      </c>
      <c r="C218" s="61">
        <v>414000</v>
      </c>
      <c r="D218" s="70">
        <v>400000</v>
      </c>
      <c r="E218" s="58">
        <v>412000</v>
      </c>
      <c r="F218" s="5">
        <v>534385.56732299994</v>
      </c>
      <c r="G218" s="5">
        <f t="shared" si="117"/>
        <v>55041.713434268997</v>
      </c>
      <c r="H218" s="5">
        <f t="shared" si="118"/>
        <v>589427.28075726889</v>
      </c>
      <c r="I218" s="2">
        <v>540939.02210791328</v>
      </c>
      <c r="J218" s="2">
        <f t="shared" si="119"/>
        <v>27587.890127503575</v>
      </c>
      <c r="K218" s="2">
        <f t="shared" si="120"/>
        <v>568526.91223541682</v>
      </c>
      <c r="L218" s="5">
        <v>576642.62038410187</v>
      </c>
      <c r="M218" s="5">
        <f t="shared" si="121"/>
        <v>400000</v>
      </c>
      <c r="N218" s="48">
        <f t="shared" si="122"/>
        <v>493432.80222946458</v>
      </c>
      <c r="O218" s="5">
        <f t="shared" si="123"/>
        <v>66066.968041716274</v>
      </c>
      <c r="P218" s="20">
        <f t="shared" si="124"/>
        <v>0.13389253357946129</v>
      </c>
      <c r="Q218" s="63">
        <v>414000</v>
      </c>
      <c r="R218" s="70">
        <v>400000</v>
      </c>
      <c r="S218" s="58">
        <v>408000</v>
      </c>
      <c r="T218" s="5">
        <v>561105.29085300001</v>
      </c>
      <c r="U218" s="5">
        <f t="shared" si="125"/>
        <v>57793.844957859008</v>
      </c>
      <c r="V218" s="5">
        <f t="shared" si="126"/>
        <v>618899.13581085904</v>
      </c>
      <c r="W218" s="2">
        <v>567986.22959171329</v>
      </c>
      <c r="X218" s="2">
        <f t="shared" si="127"/>
        <v>28967.297709177376</v>
      </c>
      <c r="Y218" s="2">
        <f t="shared" si="128"/>
        <v>596953.52730089065</v>
      </c>
      <c r="Z218" s="5">
        <v>605475.02470345516</v>
      </c>
      <c r="AA218" s="5">
        <f t="shared" si="129"/>
        <v>400000</v>
      </c>
      <c r="AB218" s="48">
        <f t="shared" si="130"/>
        <v>507221.2813025341</v>
      </c>
      <c r="AC218" s="5">
        <f t="shared" si="131"/>
        <v>75816.895096532899</v>
      </c>
      <c r="AD218" s="20">
        <f t="shared" si="132"/>
        <v>0.14947498831641415</v>
      </c>
      <c r="AE218" s="65" t="s">
        <v>44</v>
      </c>
      <c r="AF218" s="70" t="s">
        <v>44</v>
      </c>
      <c r="AG218" s="58" t="s">
        <v>44</v>
      </c>
      <c r="AH218" s="5" t="s">
        <v>44</v>
      </c>
      <c r="AI218" s="5" t="s">
        <v>44</v>
      </c>
      <c r="AJ218" s="5" t="s">
        <v>44</v>
      </c>
      <c r="AK218" s="5" t="s">
        <v>44</v>
      </c>
      <c r="AL218" s="5" t="s">
        <v>44</v>
      </c>
      <c r="AM218" s="5" t="s">
        <v>44</v>
      </c>
      <c r="AN218" s="5" t="s">
        <v>44</v>
      </c>
      <c r="AO218" s="5" t="s">
        <v>44</v>
      </c>
      <c r="AP218" s="5" t="s">
        <v>44</v>
      </c>
      <c r="AQ218" s="5" t="s">
        <v>44</v>
      </c>
      <c r="AR218" s="5" t="s">
        <v>44</v>
      </c>
      <c r="AS218" s="67">
        <v>416000</v>
      </c>
      <c r="AT218" s="70">
        <v>400000</v>
      </c>
      <c r="AU218" s="58">
        <v>410000</v>
      </c>
      <c r="AV218" s="38">
        <v>653184.1640304703</v>
      </c>
      <c r="AW218" s="38">
        <f t="shared" si="141"/>
        <v>33312.392365553984</v>
      </c>
      <c r="AX218" s="38">
        <f t="shared" si="142"/>
        <v>686496.5563960243</v>
      </c>
      <c r="AY218" s="36">
        <v>726570.0296441461</v>
      </c>
      <c r="AZ218" s="5">
        <f t="shared" si="143"/>
        <v>400000</v>
      </c>
      <c r="BA218" s="40">
        <f t="shared" si="144"/>
        <v>527813.3172080341</v>
      </c>
      <c r="BB218" s="5">
        <f t="shared" si="152"/>
        <v>90377.663323747853</v>
      </c>
      <c r="BC218" s="43">
        <f t="shared" si="145"/>
        <v>0.17123035811566326</v>
      </c>
      <c r="BD218" s="72">
        <v>416000</v>
      </c>
      <c r="BE218" s="70">
        <v>400000</v>
      </c>
      <c r="BF218" s="58">
        <v>410000</v>
      </c>
      <c r="BG218" s="38">
        <v>622079.87542410032</v>
      </c>
      <c r="BH218" s="38">
        <f t="shared" si="146"/>
        <v>31726.073646629113</v>
      </c>
      <c r="BI218" s="38">
        <f t="shared" si="147"/>
        <v>653805.94907072943</v>
      </c>
      <c r="BJ218" s="36">
        <v>691971.14446092222</v>
      </c>
      <c r="BK218" s="36">
        <f t="shared" si="148"/>
        <v>400000</v>
      </c>
      <c r="BL218" s="40">
        <f t="shared" si="149"/>
        <v>514355.4187063303</v>
      </c>
      <c r="BM218" s="5">
        <f t="shared" si="150"/>
        <v>80861.492032673137</v>
      </c>
      <c r="BN218" s="20">
        <f t="shared" si="151"/>
        <v>0.15720937136435761</v>
      </c>
    </row>
    <row r="219" spans="1:66" s="4" customFormat="1" ht="15.75" customHeight="1">
      <c r="A219" s="12">
        <v>201</v>
      </c>
      <c r="B219" s="13" t="s">
        <v>245</v>
      </c>
      <c r="C219" s="61">
        <v>828000</v>
      </c>
      <c r="D219" s="70">
        <v>800000</v>
      </c>
      <c r="E219" s="58">
        <v>824000</v>
      </c>
      <c r="F219" s="5">
        <v>662664.97159199999</v>
      </c>
      <c r="G219" s="5">
        <f t="shared" si="117"/>
        <v>68254.492073975998</v>
      </c>
      <c r="H219" s="5">
        <f t="shared" si="118"/>
        <v>730919.46366597596</v>
      </c>
      <c r="I219" s="2">
        <v>670791.34542298666</v>
      </c>
      <c r="J219" s="2">
        <f t="shared" si="119"/>
        <v>34210.358616572317</v>
      </c>
      <c r="K219" s="2">
        <f t="shared" si="120"/>
        <v>705001.704039559</v>
      </c>
      <c r="L219" s="5">
        <v>715065.58659494005</v>
      </c>
      <c r="M219" s="5">
        <f t="shared" si="121"/>
        <v>705001.704039559</v>
      </c>
      <c r="N219" s="48">
        <f t="shared" si="122"/>
        <v>767164.45905007923</v>
      </c>
      <c r="O219" s="5">
        <f t="shared" si="123"/>
        <v>43955.705605176881</v>
      </c>
      <c r="P219" s="20">
        <f t="shared" si="124"/>
        <v>5.729632686530324E-2</v>
      </c>
      <c r="Q219" s="63">
        <v>828000</v>
      </c>
      <c r="R219" s="70">
        <v>800000</v>
      </c>
      <c r="S219" s="58">
        <v>816000</v>
      </c>
      <c r="T219" s="5">
        <v>695798.022321</v>
      </c>
      <c r="U219" s="5">
        <f t="shared" si="125"/>
        <v>71667.196299062998</v>
      </c>
      <c r="V219" s="5">
        <f t="shared" si="126"/>
        <v>767465.21862006304</v>
      </c>
      <c r="W219" s="2">
        <v>704330.88222965994</v>
      </c>
      <c r="X219" s="2">
        <f t="shared" si="127"/>
        <v>35920.874993712656</v>
      </c>
      <c r="Y219" s="2">
        <f t="shared" si="128"/>
        <v>740251.75722337258</v>
      </c>
      <c r="Z219" s="5">
        <v>750818.83344946417</v>
      </c>
      <c r="AA219" s="5">
        <f t="shared" si="129"/>
        <v>740251.75722337258</v>
      </c>
      <c r="AB219" s="48">
        <f t="shared" si="130"/>
        <v>783755.96821548324</v>
      </c>
      <c r="AC219" s="5">
        <f t="shared" si="131"/>
        <v>30762.122602691787</v>
      </c>
      <c r="AD219" s="20">
        <f t="shared" si="132"/>
        <v>3.9249618312615073E-2</v>
      </c>
      <c r="AE219" s="65" t="s">
        <v>44</v>
      </c>
      <c r="AF219" s="70" t="s">
        <v>44</v>
      </c>
      <c r="AG219" s="58" t="s">
        <v>44</v>
      </c>
      <c r="AH219" s="5" t="s">
        <v>44</v>
      </c>
      <c r="AI219" s="5" t="s">
        <v>44</v>
      </c>
      <c r="AJ219" s="5" t="s">
        <v>44</v>
      </c>
      <c r="AK219" s="5" t="s">
        <v>44</v>
      </c>
      <c r="AL219" s="5" t="s">
        <v>44</v>
      </c>
      <c r="AM219" s="5" t="s">
        <v>44</v>
      </c>
      <c r="AN219" s="5" t="s">
        <v>44</v>
      </c>
      <c r="AO219" s="5" t="s">
        <v>44</v>
      </c>
      <c r="AP219" s="5" t="s">
        <v>44</v>
      </c>
      <c r="AQ219" s="5" t="s">
        <v>44</v>
      </c>
      <c r="AR219" s="5" t="s">
        <v>44</v>
      </c>
      <c r="AS219" s="67">
        <v>832000</v>
      </c>
      <c r="AT219" s="70">
        <v>800000</v>
      </c>
      <c r="AU219" s="58">
        <v>820000</v>
      </c>
      <c r="AV219" s="38">
        <v>809980.51456410892</v>
      </c>
      <c r="AW219" s="38">
        <f t="shared" si="141"/>
        <v>41309.006242769552</v>
      </c>
      <c r="AX219" s="38">
        <f t="shared" si="142"/>
        <v>851289.52080687846</v>
      </c>
      <c r="AY219" s="36">
        <v>900982.60013935692</v>
      </c>
      <c r="AZ219" s="5">
        <f t="shared" si="143"/>
        <v>800000</v>
      </c>
      <c r="BA219" s="40">
        <f t="shared" si="144"/>
        <v>840854.42418924719</v>
      </c>
      <c r="BB219" s="5">
        <f t="shared" si="152"/>
        <v>28888.440385688406</v>
      </c>
      <c r="BC219" s="20">
        <f t="shared" si="145"/>
        <v>3.4356054454423156E-2</v>
      </c>
      <c r="BD219" s="72">
        <v>832000</v>
      </c>
      <c r="BE219" s="70">
        <v>800000</v>
      </c>
      <c r="BF219" s="58">
        <v>820000</v>
      </c>
      <c r="BG219" s="38">
        <v>771410.04723643465</v>
      </c>
      <c r="BH219" s="38">
        <f t="shared" si="146"/>
        <v>39341.912409058168</v>
      </c>
      <c r="BI219" s="38">
        <f t="shared" si="147"/>
        <v>810751.95964549284</v>
      </c>
      <c r="BJ219" s="36">
        <v>858078.70391392813</v>
      </c>
      <c r="BK219" s="36">
        <f t="shared" si="148"/>
        <v>800000</v>
      </c>
      <c r="BL219" s="40">
        <f t="shared" si="149"/>
        <v>824166.13271188422</v>
      </c>
      <c r="BM219" s="5">
        <f t="shared" si="150"/>
        <v>17088.036315627382</v>
      </c>
      <c r="BN219" s="20">
        <f t="shared" si="151"/>
        <v>2.0733727870374766E-2</v>
      </c>
    </row>
    <row r="220" spans="1:66" s="4" customFormat="1" ht="15.75" customHeight="1">
      <c r="A220" s="12">
        <v>202</v>
      </c>
      <c r="B220" s="13" t="s">
        <v>246</v>
      </c>
      <c r="C220" s="61">
        <v>414000</v>
      </c>
      <c r="D220" s="70">
        <v>400000</v>
      </c>
      <c r="E220" s="58">
        <v>412000</v>
      </c>
      <c r="F220" s="5">
        <v>145038.33934199996</v>
      </c>
      <c r="G220" s="5">
        <f t="shared" si="117"/>
        <v>14938.948952225997</v>
      </c>
      <c r="H220" s="5">
        <f t="shared" si="118"/>
        <v>159977.28829422596</v>
      </c>
      <c r="I220" s="2">
        <v>146817.09342131999</v>
      </c>
      <c r="J220" s="2">
        <f t="shared" si="119"/>
        <v>7487.6717644873188</v>
      </c>
      <c r="K220" s="2">
        <f t="shared" si="120"/>
        <v>154304.76518580731</v>
      </c>
      <c r="L220" s="5">
        <v>156507.46203840736</v>
      </c>
      <c r="M220" s="5">
        <f t="shared" si="121"/>
        <v>154304.76518580731</v>
      </c>
      <c r="N220" s="48">
        <f t="shared" si="122"/>
        <v>282798.25258640677</v>
      </c>
      <c r="O220" s="5">
        <f t="shared" si="123"/>
        <v>90858.616279272086</v>
      </c>
      <c r="P220" s="20">
        <f t="shared" si="124"/>
        <v>0.32128422098899267</v>
      </c>
      <c r="Q220" s="63">
        <v>414000</v>
      </c>
      <c r="R220" s="70">
        <v>400000</v>
      </c>
      <c r="S220" s="58">
        <v>408000</v>
      </c>
      <c r="T220" s="5">
        <v>152289.56383200001</v>
      </c>
      <c r="U220" s="5">
        <f t="shared" si="125"/>
        <v>15685.825074696002</v>
      </c>
      <c r="V220" s="5">
        <f t="shared" si="126"/>
        <v>167975.38890669603</v>
      </c>
      <c r="W220" s="2">
        <v>154157.26980005336</v>
      </c>
      <c r="X220" s="2">
        <f t="shared" si="127"/>
        <v>7862.0207598027209</v>
      </c>
      <c r="Y220" s="2">
        <f t="shared" si="128"/>
        <v>162019.29055985608</v>
      </c>
      <c r="Z220" s="5">
        <v>164332.11207866628</v>
      </c>
      <c r="AA220" s="5">
        <f t="shared" si="129"/>
        <v>162019.29055985608</v>
      </c>
      <c r="AB220" s="48">
        <f t="shared" si="130"/>
        <v>286054.46525753639</v>
      </c>
      <c r="AC220" s="5">
        <f t="shared" si="131"/>
        <v>87706.113134387779</v>
      </c>
      <c r="AD220" s="20">
        <f t="shared" si="132"/>
        <v>0.30660634175182511</v>
      </c>
      <c r="AE220" s="65" t="s">
        <v>44</v>
      </c>
      <c r="AF220" s="70" t="s">
        <v>44</v>
      </c>
      <c r="AG220" s="58" t="s">
        <v>44</v>
      </c>
      <c r="AH220" s="5" t="s">
        <v>44</v>
      </c>
      <c r="AI220" s="5" t="s">
        <v>44</v>
      </c>
      <c r="AJ220" s="5" t="s">
        <v>44</v>
      </c>
      <c r="AK220" s="5" t="s">
        <v>44</v>
      </c>
      <c r="AL220" s="5" t="s">
        <v>44</v>
      </c>
      <c r="AM220" s="5" t="s">
        <v>44</v>
      </c>
      <c r="AN220" s="5" t="s">
        <v>44</v>
      </c>
      <c r="AO220" s="5" t="s">
        <v>44</v>
      </c>
      <c r="AP220" s="5" t="s">
        <v>44</v>
      </c>
      <c r="AQ220" s="5" t="s">
        <v>44</v>
      </c>
      <c r="AR220" s="5" t="s">
        <v>44</v>
      </c>
      <c r="AS220" s="67">
        <v>416000</v>
      </c>
      <c r="AT220" s="70">
        <v>400000</v>
      </c>
      <c r="AU220" s="58">
        <v>410000</v>
      </c>
      <c r="AV220" s="38">
        <v>177280.86027006136</v>
      </c>
      <c r="AW220" s="38">
        <f t="shared" si="141"/>
        <v>9041.3238737731281</v>
      </c>
      <c r="AX220" s="38">
        <f t="shared" si="142"/>
        <v>186322.18414383449</v>
      </c>
      <c r="AY220" s="36">
        <v>197198.53449439953</v>
      </c>
      <c r="AZ220" s="5">
        <f t="shared" si="143"/>
        <v>186322.18414383449</v>
      </c>
      <c r="BA220" s="40">
        <f t="shared" si="144"/>
        <v>321904.14372764679</v>
      </c>
      <c r="BB220" s="5">
        <f t="shared" si="152"/>
        <v>95870.923028274032</v>
      </c>
      <c r="BC220" s="20">
        <f t="shared" si="145"/>
        <v>0.29782444524661811</v>
      </c>
      <c r="BD220" s="72">
        <v>416000</v>
      </c>
      <c r="BE220" s="70">
        <v>400000</v>
      </c>
      <c r="BF220" s="58">
        <v>410000</v>
      </c>
      <c r="BG220" s="38">
        <v>168839.65743451798</v>
      </c>
      <c r="BH220" s="38">
        <f t="shared" si="146"/>
        <v>8610.8225291604158</v>
      </c>
      <c r="BI220" s="38">
        <f t="shared" si="147"/>
        <v>177450.4799636784</v>
      </c>
      <c r="BJ220" s="36">
        <v>187808.95444608881</v>
      </c>
      <c r="BK220" s="36">
        <f t="shared" si="148"/>
        <v>177450.4799636784</v>
      </c>
      <c r="BL220" s="40">
        <f t="shared" si="149"/>
        <v>318251.88688195345</v>
      </c>
      <c r="BM220" s="5">
        <f t="shared" si="150"/>
        <v>99561.6296325187</v>
      </c>
      <c r="BN220" s="20">
        <f t="shared" si="151"/>
        <v>0.31283908669942395</v>
      </c>
    </row>
    <row r="221" spans="1:66" s="4" customFormat="1" ht="15.75" customHeight="1">
      <c r="A221" s="12">
        <v>203</v>
      </c>
      <c r="B221" s="13" t="s">
        <v>247</v>
      </c>
      <c r="C221" s="61">
        <v>724500</v>
      </c>
      <c r="D221" s="70">
        <v>700000</v>
      </c>
      <c r="E221" s="58">
        <v>721000</v>
      </c>
      <c r="F221" s="5">
        <v>534966.25883399998</v>
      </c>
      <c r="G221" s="5">
        <f t="shared" si="117"/>
        <v>55101.524659902003</v>
      </c>
      <c r="H221" s="5">
        <f t="shared" si="118"/>
        <v>590067.78349390195</v>
      </c>
      <c r="I221" s="2">
        <v>541526.7653449733</v>
      </c>
      <c r="J221" s="2">
        <f t="shared" si="119"/>
        <v>27617.865032593636</v>
      </c>
      <c r="K221" s="2">
        <f t="shared" si="120"/>
        <v>569144.63037756691</v>
      </c>
      <c r="L221" s="5">
        <v>577269.15643803752</v>
      </c>
      <c r="M221" s="5">
        <f t="shared" si="121"/>
        <v>569144.63037756691</v>
      </c>
      <c r="N221" s="48">
        <f t="shared" si="122"/>
        <v>646996.92838491779</v>
      </c>
      <c r="O221" s="5">
        <f t="shared" si="123"/>
        <v>55049.887851953747</v>
      </c>
      <c r="P221" s="20">
        <f t="shared" si="124"/>
        <v>8.5085238332388069E-2</v>
      </c>
      <c r="Q221" s="63">
        <v>724500</v>
      </c>
      <c r="R221" s="70">
        <v>700000</v>
      </c>
      <c r="S221" s="58">
        <v>714000</v>
      </c>
      <c r="T221" s="5">
        <v>561714.67070100002</v>
      </c>
      <c r="U221" s="5">
        <f t="shared" si="125"/>
        <v>57856.61108220301</v>
      </c>
      <c r="V221" s="5">
        <f t="shared" si="126"/>
        <v>619571.28178320301</v>
      </c>
      <c r="W221" s="2">
        <v>568603.05351112667</v>
      </c>
      <c r="X221" s="2">
        <f t="shared" si="127"/>
        <v>28998.755729067459</v>
      </c>
      <c r="Y221" s="2">
        <f t="shared" si="128"/>
        <v>597601.80924019415</v>
      </c>
      <c r="Z221" s="5">
        <v>606132.56085202156</v>
      </c>
      <c r="AA221" s="5">
        <f t="shared" si="129"/>
        <v>597601.80924019415</v>
      </c>
      <c r="AB221" s="48">
        <f t="shared" si="130"/>
        <v>660300.94197923644</v>
      </c>
      <c r="AC221" s="5">
        <f t="shared" si="131"/>
        <v>44334.981934292271</v>
      </c>
      <c r="AD221" s="20">
        <f t="shared" si="132"/>
        <v>6.7143599403931206E-2</v>
      </c>
      <c r="AE221" s="65" t="s">
        <v>44</v>
      </c>
      <c r="AF221" s="70" t="s">
        <v>44</v>
      </c>
      <c r="AG221" s="58" t="s">
        <v>44</v>
      </c>
      <c r="AH221" s="5" t="s">
        <v>44</v>
      </c>
      <c r="AI221" s="5" t="s">
        <v>44</v>
      </c>
      <c r="AJ221" s="5" t="s">
        <v>44</v>
      </c>
      <c r="AK221" s="5" t="s">
        <v>44</v>
      </c>
      <c r="AL221" s="5" t="s">
        <v>44</v>
      </c>
      <c r="AM221" s="5" t="s">
        <v>44</v>
      </c>
      <c r="AN221" s="5" t="s">
        <v>44</v>
      </c>
      <c r="AO221" s="5" t="s">
        <v>44</v>
      </c>
      <c r="AP221" s="5" t="s">
        <v>44</v>
      </c>
      <c r="AQ221" s="5" t="s">
        <v>44</v>
      </c>
      <c r="AR221" s="5" t="s">
        <v>44</v>
      </c>
      <c r="AS221" s="67">
        <v>728000</v>
      </c>
      <c r="AT221" s="70">
        <v>700000</v>
      </c>
      <c r="AU221" s="58">
        <v>717500</v>
      </c>
      <c r="AV221" s="38">
        <v>653893.51153779565</v>
      </c>
      <c r="AW221" s="38">
        <f t="shared" si="141"/>
        <v>33348.569088427575</v>
      </c>
      <c r="AX221" s="38">
        <f t="shared" si="142"/>
        <v>687242.08062622324</v>
      </c>
      <c r="AY221" s="36">
        <v>727359.07302242587</v>
      </c>
      <c r="AZ221" s="5">
        <f t="shared" si="143"/>
        <v>687242.08062622324</v>
      </c>
      <c r="BA221" s="40">
        <f t="shared" si="144"/>
        <v>712020.23072972987</v>
      </c>
      <c r="BB221" s="5">
        <f t="shared" si="152"/>
        <v>17520.797963447694</v>
      </c>
      <c r="BC221" s="20">
        <f t="shared" si="145"/>
        <v>2.4607163121602757E-2</v>
      </c>
      <c r="BD221" s="72">
        <v>728000</v>
      </c>
      <c r="BE221" s="70">
        <v>700000</v>
      </c>
      <c r="BF221" s="58">
        <v>717500</v>
      </c>
      <c r="BG221" s="38">
        <v>622755.78014671931</v>
      </c>
      <c r="BH221" s="38">
        <f t="shared" si="146"/>
        <v>31760.544787482682</v>
      </c>
      <c r="BI221" s="38">
        <f t="shared" si="147"/>
        <v>654516.32493420201</v>
      </c>
      <c r="BJ221" s="36">
        <v>692722.98772564519</v>
      </c>
      <c r="BK221" s="36">
        <f t="shared" si="148"/>
        <v>654516.32493420201</v>
      </c>
      <c r="BL221" s="40">
        <f t="shared" si="149"/>
        <v>698547.86253196944</v>
      </c>
      <c r="BM221" s="5">
        <f t="shared" si="150"/>
        <v>31134.998821451773</v>
      </c>
      <c r="BN221" s="20">
        <f t="shared" si="151"/>
        <v>4.4571031551938735E-2</v>
      </c>
    </row>
    <row r="222" spans="1:66" s="4" customFormat="1" ht="15.75" customHeight="1">
      <c r="A222" s="12">
        <v>204</v>
      </c>
      <c r="B222" s="13" t="s">
        <v>248</v>
      </c>
      <c r="C222" s="61">
        <v>414000</v>
      </c>
      <c r="D222" s="70">
        <v>400000</v>
      </c>
      <c r="E222" s="58">
        <v>412000</v>
      </c>
      <c r="F222" s="5">
        <v>145038.33934199996</v>
      </c>
      <c r="G222" s="5">
        <f t="shared" si="117"/>
        <v>14938.948952225997</v>
      </c>
      <c r="H222" s="5">
        <f t="shared" si="118"/>
        <v>159977.28829422596</v>
      </c>
      <c r="I222" s="2">
        <v>146817.09342131999</v>
      </c>
      <c r="J222" s="2">
        <f t="shared" si="119"/>
        <v>7487.6717644873188</v>
      </c>
      <c r="K222" s="2">
        <f t="shared" si="120"/>
        <v>154304.76518580731</v>
      </c>
      <c r="L222" s="5">
        <v>156507.46203840736</v>
      </c>
      <c r="M222" s="5">
        <f t="shared" si="121"/>
        <v>154304.76518580731</v>
      </c>
      <c r="N222" s="48">
        <f t="shared" si="122"/>
        <v>282798.25258640677</v>
      </c>
      <c r="O222" s="5">
        <f t="shared" si="123"/>
        <v>90858.616279272086</v>
      </c>
      <c r="P222" s="20">
        <f t="shared" si="124"/>
        <v>0.32128422098899267</v>
      </c>
      <c r="Q222" s="63">
        <v>414000</v>
      </c>
      <c r="R222" s="70">
        <v>400000</v>
      </c>
      <c r="S222" s="58">
        <v>408000</v>
      </c>
      <c r="T222" s="5">
        <v>152289.56383200001</v>
      </c>
      <c r="U222" s="5">
        <f t="shared" si="125"/>
        <v>15685.825074696002</v>
      </c>
      <c r="V222" s="5">
        <f t="shared" si="126"/>
        <v>167975.38890669603</v>
      </c>
      <c r="W222" s="2">
        <v>154157.26980005336</v>
      </c>
      <c r="X222" s="2">
        <f t="shared" si="127"/>
        <v>7862.0207598027209</v>
      </c>
      <c r="Y222" s="2">
        <f t="shared" si="128"/>
        <v>162019.29055985608</v>
      </c>
      <c r="Z222" s="5">
        <v>164332.11207866628</v>
      </c>
      <c r="AA222" s="5">
        <f t="shared" si="129"/>
        <v>162019.29055985608</v>
      </c>
      <c r="AB222" s="48">
        <f t="shared" si="130"/>
        <v>286054.46525753639</v>
      </c>
      <c r="AC222" s="5">
        <f t="shared" si="131"/>
        <v>87706.113134387779</v>
      </c>
      <c r="AD222" s="20">
        <f t="shared" si="132"/>
        <v>0.30660634175182511</v>
      </c>
      <c r="AE222" s="65" t="s">
        <v>44</v>
      </c>
      <c r="AF222" s="70" t="s">
        <v>44</v>
      </c>
      <c r="AG222" s="58" t="s">
        <v>44</v>
      </c>
      <c r="AH222" s="5" t="s">
        <v>44</v>
      </c>
      <c r="AI222" s="5" t="s">
        <v>44</v>
      </c>
      <c r="AJ222" s="5" t="s">
        <v>44</v>
      </c>
      <c r="AK222" s="5" t="s">
        <v>44</v>
      </c>
      <c r="AL222" s="5" t="s">
        <v>44</v>
      </c>
      <c r="AM222" s="5" t="s">
        <v>44</v>
      </c>
      <c r="AN222" s="5" t="s">
        <v>44</v>
      </c>
      <c r="AO222" s="5" t="s">
        <v>44</v>
      </c>
      <c r="AP222" s="5" t="s">
        <v>44</v>
      </c>
      <c r="AQ222" s="5" t="s">
        <v>44</v>
      </c>
      <c r="AR222" s="5" t="s">
        <v>44</v>
      </c>
      <c r="AS222" s="67">
        <v>416000</v>
      </c>
      <c r="AT222" s="70">
        <v>400000</v>
      </c>
      <c r="AU222" s="58">
        <v>410000</v>
      </c>
      <c r="AV222" s="38">
        <v>177280.86027006136</v>
      </c>
      <c r="AW222" s="38">
        <f t="shared" si="141"/>
        <v>9041.3238737731281</v>
      </c>
      <c r="AX222" s="38">
        <f t="shared" si="142"/>
        <v>186322.18414383449</v>
      </c>
      <c r="AY222" s="36">
        <v>197198.53449439953</v>
      </c>
      <c r="AZ222" s="5">
        <f t="shared" si="143"/>
        <v>186322.18414383449</v>
      </c>
      <c r="BA222" s="40">
        <f t="shared" si="144"/>
        <v>321904.14372764679</v>
      </c>
      <c r="BB222" s="5">
        <f t="shared" si="152"/>
        <v>95870.923028274032</v>
      </c>
      <c r="BC222" s="20">
        <f t="shared" si="145"/>
        <v>0.29782444524661811</v>
      </c>
      <c r="BD222" s="72">
        <v>416000</v>
      </c>
      <c r="BE222" s="70">
        <v>400000</v>
      </c>
      <c r="BF222" s="58">
        <v>410000</v>
      </c>
      <c r="BG222" s="38">
        <v>168839.65743451798</v>
      </c>
      <c r="BH222" s="38">
        <f t="shared" si="146"/>
        <v>8610.8225291604158</v>
      </c>
      <c r="BI222" s="38">
        <f t="shared" si="147"/>
        <v>177450.4799636784</v>
      </c>
      <c r="BJ222" s="36">
        <v>187808.95444608881</v>
      </c>
      <c r="BK222" s="36">
        <f t="shared" si="148"/>
        <v>177450.4799636784</v>
      </c>
      <c r="BL222" s="40">
        <f t="shared" si="149"/>
        <v>318251.88688195345</v>
      </c>
      <c r="BM222" s="5">
        <f t="shared" si="150"/>
        <v>99561.6296325187</v>
      </c>
      <c r="BN222" s="20">
        <f t="shared" si="151"/>
        <v>0.31283908669942395</v>
      </c>
    </row>
    <row r="223" spans="1:66" s="4" customFormat="1" ht="15.75" customHeight="1">
      <c r="A223" s="12">
        <v>205</v>
      </c>
      <c r="B223" s="13" t="s">
        <v>249</v>
      </c>
      <c r="C223" s="61">
        <v>414000</v>
      </c>
      <c r="D223" s="70">
        <v>400000</v>
      </c>
      <c r="E223" s="58">
        <v>412000</v>
      </c>
      <c r="F223" s="5">
        <v>66917.029932000005</v>
      </c>
      <c r="G223" s="5">
        <f t="shared" si="117"/>
        <v>6892.4540829960015</v>
      </c>
      <c r="H223" s="5">
        <f t="shared" si="118"/>
        <v>73809.484014996007</v>
      </c>
      <c r="I223" s="2">
        <v>67737.575072720007</v>
      </c>
      <c r="J223" s="2">
        <f t="shared" si="119"/>
        <v>3454.6163287087202</v>
      </c>
      <c r="K223" s="2">
        <f t="shared" si="120"/>
        <v>71192.191401428732</v>
      </c>
      <c r="L223" s="5">
        <v>72208.458240244741</v>
      </c>
      <c r="M223" s="5">
        <f t="shared" si="121"/>
        <v>71192.191401428732</v>
      </c>
      <c r="N223" s="48">
        <f t="shared" si="122"/>
        <v>240535.02227611156</v>
      </c>
      <c r="O223" s="5">
        <f t="shared" si="123"/>
        <v>119743.46405681486</v>
      </c>
      <c r="P223" s="20">
        <f t="shared" si="124"/>
        <v>0.49782132732156004</v>
      </c>
      <c r="Q223" s="63">
        <v>414000</v>
      </c>
      <c r="R223" s="70">
        <v>400000</v>
      </c>
      <c r="S223" s="58">
        <v>408000</v>
      </c>
      <c r="T223" s="5">
        <v>70261.694324999989</v>
      </c>
      <c r="U223" s="5">
        <f t="shared" si="125"/>
        <v>7236.9545154749994</v>
      </c>
      <c r="V223" s="5">
        <f t="shared" si="126"/>
        <v>77498.648840474983</v>
      </c>
      <c r="W223" s="2">
        <v>71123.487039500003</v>
      </c>
      <c r="X223" s="2">
        <f t="shared" si="127"/>
        <v>3627.2978390144999</v>
      </c>
      <c r="Y223" s="2">
        <f t="shared" si="128"/>
        <v>74750.784878514503</v>
      </c>
      <c r="Z223" s="5">
        <v>75817.850554568126</v>
      </c>
      <c r="AA223" s="5">
        <f t="shared" si="129"/>
        <v>74750.784878514503</v>
      </c>
      <c r="AB223" s="48">
        <f t="shared" si="130"/>
        <v>241677.88071225959</v>
      </c>
      <c r="AC223" s="5">
        <f t="shared" si="131"/>
        <v>118035.28142781786</v>
      </c>
      <c r="AD223" s="20">
        <f t="shared" si="132"/>
        <v>0.48839919102216078</v>
      </c>
      <c r="AE223" s="65" t="s">
        <v>44</v>
      </c>
      <c r="AF223" s="70" t="s">
        <v>44</v>
      </c>
      <c r="AG223" s="58" t="s">
        <v>44</v>
      </c>
      <c r="AH223" s="5" t="s">
        <v>44</v>
      </c>
      <c r="AI223" s="5" t="s">
        <v>44</v>
      </c>
      <c r="AJ223" s="5" t="s">
        <v>44</v>
      </c>
      <c r="AK223" s="5" t="s">
        <v>44</v>
      </c>
      <c r="AL223" s="5" t="s">
        <v>44</v>
      </c>
      <c r="AM223" s="5" t="s">
        <v>44</v>
      </c>
      <c r="AN223" s="5" t="s">
        <v>44</v>
      </c>
      <c r="AO223" s="5" t="s">
        <v>44</v>
      </c>
      <c r="AP223" s="5" t="s">
        <v>44</v>
      </c>
      <c r="AQ223" s="5" t="s">
        <v>44</v>
      </c>
      <c r="AR223" s="5" t="s">
        <v>44</v>
      </c>
      <c r="AS223" s="67">
        <v>416000</v>
      </c>
      <c r="AT223" s="70">
        <v>400000</v>
      </c>
      <c r="AU223" s="58">
        <v>410000</v>
      </c>
      <c r="AV223" s="38">
        <v>81792.010095425008</v>
      </c>
      <c r="AW223" s="38">
        <f t="shared" si="141"/>
        <v>4171.3925148666749</v>
      </c>
      <c r="AX223" s="38">
        <f t="shared" si="142"/>
        <v>85963.402610291683</v>
      </c>
      <c r="AY223" s="36">
        <v>90981.420665481754</v>
      </c>
      <c r="AZ223" s="5">
        <f t="shared" si="143"/>
        <v>85963.402610291683</v>
      </c>
      <c r="BA223" s="40">
        <f t="shared" si="144"/>
        <v>280588.96465515468</v>
      </c>
      <c r="BB223" s="5">
        <f t="shared" si="152"/>
        <v>137621.05471416572</v>
      </c>
      <c r="BC223" s="20">
        <f t="shared" si="145"/>
        <v>0.4904720856834221</v>
      </c>
      <c r="BD223" s="72">
        <v>416000</v>
      </c>
      <c r="BE223" s="70">
        <v>400000</v>
      </c>
      <c r="BF223" s="58">
        <v>410000</v>
      </c>
      <c r="BG223" s="38">
        <v>77898.211333628002</v>
      </c>
      <c r="BH223" s="38">
        <f t="shared" si="146"/>
        <v>3972.8087780150277</v>
      </c>
      <c r="BI223" s="38">
        <f t="shared" si="147"/>
        <v>81871.020111643025</v>
      </c>
      <c r="BJ223" s="36">
        <v>86650.149888293687</v>
      </c>
      <c r="BK223" s="36">
        <f t="shared" si="148"/>
        <v>81871.020111643025</v>
      </c>
      <c r="BL223" s="40">
        <f t="shared" si="149"/>
        <v>278904.23399998731</v>
      </c>
      <c r="BM223" s="5">
        <f t="shared" si="150"/>
        <v>139323.5216594277</v>
      </c>
      <c r="BN223" s="20">
        <f t="shared" si="151"/>
        <v>0.4995389265386127</v>
      </c>
    </row>
    <row r="224" spans="1:66" s="4" customFormat="1" ht="15.75" customHeight="1">
      <c r="A224" s="12">
        <v>206</v>
      </c>
      <c r="B224" s="13" t="s">
        <v>250</v>
      </c>
      <c r="C224" s="61">
        <v>82800</v>
      </c>
      <c r="D224" s="70">
        <v>80000</v>
      </c>
      <c r="E224" s="58">
        <v>82400</v>
      </c>
      <c r="F224" s="5">
        <v>138130.38564299999</v>
      </c>
      <c r="G224" s="5">
        <f t="shared" si="117"/>
        <v>14227.429721229</v>
      </c>
      <c r="H224" s="5">
        <f t="shared" si="118"/>
        <v>152357.815364229</v>
      </c>
      <c r="I224" s="2">
        <v>139824.26290844666</v>
      </c>
      <c r="J224" s="2">
        <f t="shared" si="119"/>
        <v>7131.0374083307788</v>
      </c>
      <c r="K224" s="2">
        <f t="shared" si="120"/>
        <v>146955.30031677743</v>
      </c>
      <c r="L224" s="5">
        <v>149053.08373319288</v>
      </c>
      <c r="M224" s="5">
        <f t="shared" si="121"/>
        <v>80000</v>
      </c>
      <c r="N224" s="48">
        <f t="shared" si="122"/>
        <v>115594.36656903323</v>
      </c>
      <c r="O224" s="5">
        <f t="shared" si="123"/>
        <v>25169.017973003029</v>
      </c>
      <c r="P224" s="20">
        <f t="shared" si="124"/>
        <v>0.21773567968792001</v>
      </c>
      <c r="Q224" s="63">
        <v>82800</v>
      </c>
      <c r="R224" s="70">
        <v>80000</v>
      </c>
      <c r="S224" s="58">
        <v>81600</v>
      </c>
      <c r="T224" s="5">
        <v>145038.33934199996</v>
      </c>
      <c r="U224" s="5">
        <f t="shared" si="125"/>
        <v>14938.948952225997</v>
      </c>
      <c r="V224" s="5">
        <f t="shared" si="126"/>
        <v>159977.28829422596</v>
      </c>
      <c r="W224" s="2">
        <v>146817.09342131999</v>
      </c>
      <c r="X224" s="2">
        <f t="shared" si="127"/>
        <v>7487.6717644873188</v>
      </c>
      <c r="Y224" s="2">
        <f t="shared" si="128"/>
        <v>154304.76518580731</v>
      </c>
      <c r="Z224" s="5">
        <v>156507.46203840736</v>
      </c>
      <c r="AA224" s="5">
        <f t="shared" si="129"/>
        <v>80000</v>
      </c>
      <c r="AB224" s="48">
        <f t="shared" si="130"/>
        <v>119198.25258640677</v>
      </c>
      <c r="AC224" s="5">
        <f t="shared" si="131"/>
        <v>27717.350214511338</v>
      </c>
      <c r="AD224" s="20">
        <f t="shared" si="132"/>
        <v>0.23253151462450375</v>
      </c>
      <c r="AE224" s="65" t="s">
        <v>44</v>
      </c>
      <c r="AF224" s="70" t="s">
        <v>44</v>
      </c>
      <c r="AG224" s="58" t="s">
        <v>44</v>
      </c>
      <c r="AH224" s="5" t="s">
        <v>44</v>
      </c>
      <c r="AI224" s="5" t="s">
        <v>44</v>
      </c>
      <c r="AJ224" s="5" t="s">
        <v>44</v>
      </c>
      <c r="AK224" s="5" t="s">
        <v>44</v>
      </c>
      <c r="AL224" s="5" t="s">
        <v>44</v>
      </c>
      <c r="AM224" s="5" t="s">
        <v>44</v>
      </c>
      <c r="AN224" s="5" t="s">
        <v>44</v>
      </c>
      <c r="AO224" s="5" t="s">
        <v>44</v>
      </c>
      <c r="AP224" s="5" t="s">
        <v>44</v>
      </c>
      <c r="AQ224" s="5" t="s">
        <v>44</v>
      </c>
      <c r="AR224" s="5" t="s">
        <v>44</v>
      </c>
      <c r="AS224" s="67">
        <v>83200</v>
      </c>
      <c r="AT224" s="70">
        <v>80000</v>
      </c>
      <c r="AU224" s="58">
        <v>82000</v>
      </c>
      <c r="AV224" s="38">
        <v>168839.65743451798</v>
      </c>
      <c r="AW224" s="38">
        <f t="shared" si="141"/>
        <v>8610.8225291604158</v>
      </c>
      <c r="AX224" s="38">
        <f t="shared" si="142"/>
        <v>177450.4799636784</v>
      </c>
      <c r="AY224" s="36">
        <v>187808.95444608881</v>
      </c>
      <c r="AZ224" s="5">
        <f t="shared" si="143"/>
        <v>80000</v>
      </c>
      <c r="BA224" s="40">
        <f t="shared" si="144"/>
        <v>122091.88688195343</v>
      </c>
      <c r="BB224" s="5">
        <f t="shared" si="152"/>
        <v>29763.458647166306</v>
      </c>
      <c r="BC224" s="20">
        <f t="shared" si="145"/>
        <v>0.24377916835656413</v>
      </c>
      <c r="BD224" s="72">
        <v>83200</v>
      </c>
      <c r="BE224" s="70">
        <v>80000</v>
      </c>
      <c r="BF224" s="58">
        <v>82000</v>
      </c>
      <c r="BG224" s="38">
        <v>160797.90234471366</v>
      </c>
      <c r="BH224" s="38">
        <f t="shared" si="146"/>
        <v>8200.6930195803961</v>
      </c>
      <c r="BI224" s="38">
        <f t="shared" si="147"/>
        <v>168998.59536429404</v>
      </c>
      <c r="BJ224" s="36">
        <v>178863.7004798314</v>
      </c>
      <c r="BK224" s="36">
        <f t="shared" si="148"/>
        <v>80000</v>
      </c>
      <c r="BL224" s="40">
        <f t="shared" si="149"/>
        <v>118612.45916882509</v>
      </c>
      <c r="BM224" s="5">
        <f t="shared" si="150"/>
        <v>27303.131716564916</v>
      </c>
      <c r="BN224" s="20">
        <f t="shared" si="151"/>
        <v>0.2301877214914114</v>
      </c>
    </row>
    <row r="225" spans="1:66" s="4" customFormat="1" ht="15.75" customHeight="1">
      <c r="A225" s="12">
        <v>207</v>
      </c>
      <c r="B225" s="13" t="s">
        <v>251</v>
      </c>
      <c r="C225" s="61">
        <v>186300</v>
      </c>
      <c r="D225" s="70">
        <v>180000</v>
      </c>
      <c r="E225" s="58">
        <v>185400</v>
      </c>
      <c r="F225" s="5">
        <v>232060.94724599997</v>
      </c>
      <c r="G225" s="5">
        <f t="shared" si="117"/>
        <v>23902.277566337998</v>
      </c>
      <c r="H225" s="5">
        <f t="shared" si="118"/>
        <v>255963.22481233795</v>
      </c>
      <c r="I225" s="2">
        <v>234906.63521182662</v>
      </c>
      <c r="J225" s="2">
        <f t="shared" si="119"/>
        <v>11980.238395803157</v>
      </c>
      <c r="K225" s="2">
        <f t="shared" si="120"/>
        <v>246886.87360762979</v>
      </c>
      <c r="L225" s="5">
        <v>250411.17785571286</v>
      </c>
      <c r="M225" s="5">
        <f t="shared" si="121"/>
        <v>180000</v>
      </c>
      <c r="N225" s="48">
        <f t="shared" si="122"/>
        <v>217493.54604594677</v>
      </c>
      <c r="O225" s="5">
        <f t="shared" si="123"/>
        <v>26511.940659819029</v>
      </c>
      <c r="P225" s="20">
        <f t="shared" si="124"/>
        <v>0.12189759715544951</v>
      </c>
      <c r="Q225" s="63">
        <v>186300</v>
      </c>
      <c r="R225" s="70">
        <v>180000</v>
      </c>
      <c r="S225" s="58">
        <v>183600</v>
      </c>
      <c r="T225" s="5">
        <v>243663.89568299998</v>
      </c>
      <c r="U225" s="5">
        <f t="shared" si="125"/>
        <v>25097.381255348999</v>
      </c>
      <c r="V225" s="5">
        <f t="shared" si="126"/>
        <v>268761.27693834901</v>
      </c>
      <c r="W225" s="2">
        <v>246652.14774017999</v>
      </c>
      <c r="X225" s="2">
        <f t="shared" si="127"/>
        <v>12579.259534749179</v>
      </c>
      <c r="Y225" s="2">
        <f t="shared" si="128"/>
        <v>259231.40727492917</v>
      </c>
      <c r="Z225" s="5">
        <v>262931.92944747506</v>
      </c>
      <c r="AA225" s="5">
        <f t="shared" si="129"/>
        <v>180000</v>
      </c>
      <c r="AB225" s="48">
        <f t="shared" si="130"/>
        <v>223470.76894345888</v>
      </c>
      <c r="AC225" s="5">
        <f t="shared" si="131"/>
        <v>30738.47550331305</v>
      </c>
      <c r="AD225" s="20">
        <f t="shared" si="132"/>
        <v>0.13755031876715071</v>
      </c>
      <c r="AE225" s="65">
        <v>186300</v>
      </c>
      <c r="AF225" s="70">
        <v>180000</v>
      </c>
      <c r="AG225" s="58">
        <v>182700</v>
      </c>
      <c r="AH225" s="5" t="s">
        <v>44</v>
      </c>
      <c r="AI225" s="5" t="s">
        <v>44</v>
      </c>
      <c r="AJ225" s="5" t="s">
        <v>44</v>
      </c>
      <c r="AK225" s="5" t="s">
        <v>44</v>
      </c>
      <c r="AL225" s="5" t="s">
        <v>44</v>
      </c>
      <c r="AM225" s="5" t="s">
        <v>44</v>
      </c>
      <c r="AN225" s="5" t="s">
        <v>44</v>
      </c>
      <c r="AO225" s="5">
        <f t="shared" si="137"/>
        <v>180000</v>
      </c>
      <c r="AP225" s="48">
        <f t="shared" si="138"/>
        <v>183000</v>
      </c>
      <c r="AQ225" s="5" t="s">
        <v>44</v>
      </c>
      <c r="AR225" s="5" t="s">
        <v>44</v>
      </c>
      <c r="AS225" s="67">
        <v>187200</v>
      </c>
      <c r="AT225" s="70">
        <v>180000</v>
      </c>
      <c r="AU225" s="58">
        <v>184500</v>
      </c>
      <c r="AV225" s="38">
        <v>283649.96990120702</v>
      </c>
      <c r="AW225" s="38">
        <f t="shared" si="141"/>
        <v>14466.148464961558</v>
      </c>
      <c r="AX225" s="38">
        <f t="shared" si="142"/>
        <v>298116.11836616858</v>
      </c>
      <c r="AY225" s="36">
        <v>315518.31533697009</v>
      </c>
      <c r="AZ225" s="5">
        <f t="shared" si="143"/>
        <v>180000</v>
      </c>
      <c r="BA225" s="40">
        <f t="shared" si="144"/>
        <v>233066.88674062776</v>
      </c>
      <c r="BB225" s="5">
        <f t="shared" si="152"/>
        <v>37523.955470756213</v>
      </c>
      <c r="BC225" s="20">
        <f t="shared" si="145"/>
        <v>0.16100080108125936</v>
      </c>
      <c r="BD225" s="72">
        <v>187200</v>
      </c>
      <c r="BE225" s="70">
        <v>180000</v>
      </c>
      <c r="BF225" s="58">
        <v>184500</v>
      </c>
      <c r="BG225" s="38">
        <v>270142.63049360062</v>
      </c>
      <c r="BH225" s="38">
        <f t="shared" si="146"/>
        <v>13777.274155173631</v>
      </c>
      <c r="BI225" s="38">
        <f t="shared" si="147"/>
        <v>283919.90464877425</v>
      </c>
      <c r="BJ225" s="36">
        <v>300493.4134268554</v>
      </c>
      <c r="BK225" s="36">
        <f t="shared" si="148"/>
        <v>180000</v>
      </c>
      <c r="BL225" s="40">
        <f t="shared" si="149"/>
        <v>227222.66361512593</v>
      </c>
      <c r="BM225" s="5">
        <f t="shared" si="150"/>
        <v>33391.465667946868</v>
      </c>
      <c r="BN225" s="20">
        <f t="shared" si="151"/>
        <v>0.1469548201604835</v>
      </c>
    </row>
    <row r="226" spans="1:66" s="4" customFormat="1" ht="28.5" customHeight="1">
      <c r="A226" s="12">
        <v>208</v>
      </c>
      <c r="B226" s="17" t="s">
        <v>252</v>
      </c>
      <c r="C226" s="61">
        <v>465750</v>
      </c>
      <c r="D226" s="70">
        <v>450000</v>
      </c>
      <c r="E226" s="58">
        <v>463500</v>
      </c>
      <c r="F226" s="5">
        <v>343710.01933199994</v>
      </c>
      <c r="G226" s="5">
        <f t="shared" si="117"/>
        <v>35402.131991195994</v>
      </c>
      <c r="H226" s="5">
        <f t="shared" si="118"/>
        <v>379112.15132319595</v>
      </c>
      <c r="I226" s="2">
        <v>347925.05699671997</v>
      </c>
      <c r="J226" s="2">
        <f t="shared" si="119"/>
        <v>17744.177906832716</v>
      </c>
      <c r="K226" s="2">
        <f t="shared" si="120"/>
        <v>365669.23490355269</v>
      </c>
      <c r="L226" s="5">
        <v>370889.15453367447</v>
      </c>
      <c r="M226" s="5">
        <f t="shared" si="121"/>
        <v>365669.23490355269</v>
      </c>
      <c r="N226" s="48">
        <f t="shared" si="122"/>
        <v>415820.0901267372</v>
      </c>
      <c r="O226" s="5">
        <f t="shared" si="123"/>
        <v>35462.009810618554</v>
      </c>
      <c r="P226" s="20">
        <f t="shared" si="124"/>
        <v>8.5282098322402217E-2</v>
      </c>
      <c r="Q226" s="63">
        <v>465750</v>
      </c>
      <c r="R226" s="70">
        <v>450000</v>
      </c>
      <c r="S226" s="58">
        <v>459000</v>
      </c>
      <c r="T226" s="5">
        <v>360895.32244799996</v>
      </c>
      <c r="U226" s="5">
        <f t="shared" si="125"/>
        <v>37172.218212143998</v>
      </c>
      <c r="V226" s="5">
        <f t="shared" si="126"/>
        <v>398067.54066014395</v>
      </c>
      <c r="W226" s="2">
        <v>365321.18138207996</v>
      </c>
      <c r="X226" s="2">
        <f t="shared" si="127"/>
        <v>18631.380250486076</v>
      </c>
      <c r="Y226" s="2">
        <f t="shared" si="128"/>
        <v>383952.56163256604</v>
      </c>
      <c r="Z226" s="5">
        <v>389433.47531684139</v>
      </c>
      <c r="AA226" s="5">
        <f t="shared" si="129"/>
        <v>383952.56163256604</v>
      </c>
      <c r="AB226" s="48">
        <f t="shared" si="130"/>
        <v>424367.26293492521</v>
      </c>
      <c r="AC226" s="5">
        <f t="shared" si="131"/>
        <v>28577.509350526961</v>
      </c>
      <c r="AD226" s="20">
        <f t="shared" si="132"/>
        <v>6.7341455966430638E-2</v>
      </c>
      <c r="AE226" s="65" t="s">
        <v>44</v>
      </c>
      <c r="AF226" s="70" t="s">
        <v>44</v>
      </c>
      <c r="AG226" s="58" t="s">
        <v>44</v>
      </c>
      <c r="AH226" s="5" t="s">
        <v>44</v>
      </c>
      <c r="AI226" s="5" t="s">
        <v>44</v>
      </c>
      <c r="AJ226" s="5" t="s">
        <v>44</v>
      </c>
      <c r="AK226" s="5" t="s">
        <v>44</v>
      </c>
      <c r="AL226" s="5" t="s">
        <v>44</v>
      </c>
      <c r="AM226" s="5" t="s">
        <v>44</v>
      </c>
      <c r="AN226" s="5" t="s">
        <v>44</v>
      </c>
      <c r="AO226" s="5" t="s">
        <v>44</v>
      </c>
      <c r="AP226" s="5" t="s">
        <v>44</v>
      </c>
      <c r="AQ226" s="5" t="s">
        <v>44</v>
      </c>
      <c r="AR226" s="5" t="s">
        <v>44</v>
      </c>
      <c r="AS226" s="67">
        <v>468000</v>
      </c>
      <c r="AT226" s="70">
        <v>450000</v>
      </c>
      <c r="AU226" s="58">
        <v>461250</v>
      </c>
      <c r="AV226" s="38">
        <v>420119.35858939192</v>
      </c>
      <c r="AW226" s="38">
        <f t="shared" si="141"/>
        <v>21426.087288058985</v>
      </c>
      <c r="AX226" s="38">
        <f t="shared" si="142"/>
        <v>441545.44587745093</v>
      </c>
      <c r="AY226" s="36">
        <v>467320.17038020963</v>
      </c>
      <c r="AZ226" s="5">
        <f t="shared" si="143"/>
        <v>441545.44587745093</v>
      </c>
      <c r="BA226" s="40">
        <f t="shared" si="144"/>
        <v>457623.12325153209</v>
      </c>
      <c r="BB226" s="5">
        <f t="shared" si="152"/>
        <v>11368.634696942314</v>
      </c>
      <c r="BC226" s="20">
        <f t="shared" si="145"/>
        <v>2.4842789009797382E-2</v>
      </c>
      <c r="BD226" s="72">
        <v>468000</v>
      </c>
      <c r="BE226" s="70">
        <v>450000</v>
      </c>
      <c r="BF226" s="58">
        <v>461250</v>
      </c>
      <c r="BG226" s="38">
        <v>400113.81554622797</v>
      </c>
      <c r="BH226" s="38">
        <f t="shared" si="146"/>
        <v>20405.804592857625</v>
      </c>
      <c r="BI226" s="38">
        <f t="shared" si="147"/>
        <v>420519.62013908557</v>
      </c>
      <c r="BJ226" s="36">
        <v>445066.98544040939</v>
      </c>
      <c r="BK226" s="36">
        <f t="shared" si="148"/>
        <v>420519.62013908557</v>
      </c>
      <c r="BL226" s="40">
        <f t="shared" si="149"/>
        <v>448967.32111589902</v>
      </c>
      <c r="BM226" s="5">
        <f t="shared" si="150"/>
        <v>20115.56226987196</v>
      </c>
      <c r="BN226" s="20">
        <f t="shared" si="151"/>
        <v>4.4804067743449888E-2</v>
      </c>
    </row>
    <row r="227" spans="1:66" s="4" customFormat="1" ht="28.5" customHeight="1">
      <c r="A227" s="12">
        <v>209</v>
      </c>
      <c r="B227" s="17" t="s">
        <v>253</v>
      </c>
      <c r="C227" s="61">
        <v>465750</v>
      </c>
      <c r="D227" s="70">
        <v>450000</v>
      </c>
      <c r="E227" s="58">
        <v>463500</v>
      </c>
      <c r="F227" s="5">
        <v>219545.90754299998</v>
      </c>
      <c r="G227" s="5">
        <f t="shared" si="117"/>
        <v>22613.228476928998</v>
      </c>
      <c r="H227" s="5">
        <f t="shared" si="118"/>
        <v>242159.13601992896</v>
      </c>
      <c r="I227" s="2">
        <v>222238.31478244666</v>
      </c>
      <c r="J227" s="2">
        <f t="shared" si="119"/>
        <v>11334.154053904778</v>
      </c>
      <c r="K227" s="2">
        <f t="shared" si="120"/>
        <v>233572.46883635144</v>
      </c>
      <c r="L227" s="5">
        <v>236906.71027303248</v>
      </c>
      <c r="M227" s="5">
        <f t="shared" si="121"/>
        <v>233572.46883635144</v>
      </c>
      <c r="N227" s="48">
        <f t="shared" si="122"/>
        <v>348648.05252155213</v>
      </c>
      <c r="O227" s="5">
        <f t="shared" si="123"/>
        <v>81370.725572805241</v>
      </c>
      <c r="P227" s="20">
        <f t="shared" si="124"/>
        <v>0.23338930185986112</v>
      </c>
      <c r="Q227" s="63">
        <v>465750</v>
      </c>
      <c r="R227" s="70">
        <v>450000</v>
      </c>
      <c r="S227" s="58">
        <v>459000</v>
      </c>
      <c r="T227" s="5">
        <v>230522.65883099995</v>
      </c>
      <c r="U227" s="5">
        <f t="shared" si="125"/>
        <v>23743.833859592996</v>
      </c>
      <c r="V227" s="5">
        <f t="shared" si="126"/>
        <v>254266.49269059295</v>
      </c>
      <c r="W227" s="2">
        <v>233349.55057759333</v>
      </c>
      <c r="X227" s="2">
        <f t="shared" si="127"/>
        <v>11900.827079457258</v>
      </c>
      <c r="Y227" s="2">
        <f t="shared" si="128"/>
        <v>245250.37765705059</v>
      </c>
      <c r="Z227" s="5">
        <v>248751.32096436623</v>
      </c>
      <c r="AA227" s="5">
        <f t="shared" si="129"/>
        <v>245250.37765705059</v>
      </c>
      <c r="AB227" s="48">
        <f t="shared" si="130"/>
        <v>353836.36521866824</v>
      </c>
      <c r="AC227" s="5">
        <f t="shared" si="131"/>
        <v>76781.888146657831</v>
      </c>
      <c r="AD227" s="20">
        <f t="shared" si="132"/>
        <v>0.21699829552343269</v>
      </c>
      <c r="AE227" s="65" t="s">
        <v>44</v>
      </c>
      <c r="AF227" s="70" t="s">
        <v>44</v>
      </c>
      <c r="AG227" s="58" t="s">
        <v>44</v>
      </c>
      <c r="AH227" s="5" t="s">
        <v>44</v>
      </c>
      <c r="AI227" s="5" t="s">
        <v>44</v>
      </c>
      <c r="AJ227" s="5" t="s">
        <v>44</v>
      </c>
      <c r="AK227" s="5" t="s">
        <v>44</v>
      </c>
      <c r="AL227" s="5" t="s">
        <v>44</v>
      </c>
      <c r="AM227" s="5" t="s">
        <v>44</v>
      </c>
      <c r="AN227" s="5" t="s">
        <v>44</v>
      </c>
      <c r="AO227" s="5" t="s">
        <v>44</v>
      </c>
      <c r="AP227" s="5" t="s">
        <v>44</v>
      </c>
      <c r="AQ227" s="5" t="s">
        <v>44</v>
      </c>
      <c r="AR227" s="5" t="s">
        <v>44</v>
      </c>
      <c r="AS227" s="67">
        <v>468000</v>
      </c>
      <c r="AT227" s="70">
        <v>450000</v>
      </c>
      <c r="AU227" s="58">
        <v>461250</v>
      </c>
      <c r="AV227" s="38">
        <v>268351.98316423234</v>
      </c>
      <c r="AW227" s="38">
        <f t="shared" si="141"/>
        <v>13685.951141375848</v>
      </c>
      <c r="AX227" s="38">
        <f t="shared" si="142"/>
        <v>282037.93430560821</v>
      </c>
      <c r="AY227" s="36">
        <v>298501.58515723946</v>
      </c>
      <c r="AZ227" s="5">
        <f t="shared" si="143"/>
        <v>282037.93430560821</v>
      </c>
      <c r="BA227" s="40">
        <f t="shared" si="144"/>
        <v>391957.90389256953</v>
      </c>
      <c r="BB227" s="5">
        <f t="shared" si="152"/>
        <v>77725.155882759529</v>
      </c>
      <c r="BC227" s="42">
        <f t="shared" si="145"/>
        <v>0.19829975390434521</v>
      </c>
      <c r="BD227" s="72">
        <v>468000</v>
      </c>
      <c r="BE227" s="70">
        <v>450000</v>
      </c>
      <c r="BF227" s="58">
        <v>461250</v>
      </c>
      <c r="BG227" s="38">
        <v>255574.06199981365</v>
      </c>
      <c r="BH227" s="38">
        <f t="shared" si="146"/>
        <v>13034.277161990496</v>
      </c>
      <c r="BI227" s="38">
        <f t="shared" si="147"/>
        <v>268608.33916180418</v>
      </c>
      <c r="BJ227" s="36">
        <v>284288.05232763896</v>
      </c>
      <c r="BK227" s="36">
        <f t="shared" si="148"/>
        <v>268608.33916180418</v>
      </c>
      <c r="BL227" s="40">
        <f t="shared" si="149"/>
        <v>386429.27829788864</v>
      </c>
      <c r="BM227" s="5">
        <f t="shared" si="150"/>
        <v>83311.985028892857</v>
      </c>
      <c r="BN227" s="20">
        <f t="shared" si="151"/>
        <v>0.21559439128385541</v>
      </c>
    </row>
    <row r="228" spans="1:66" s="4" customFormat="1" ht="15.75" customHeight="1">
      <c r="A228" s="12">
        <v>210</v>
      </c>
      <c r="B228" s="13" t="s">
        <v>254</v>
      </c>
      <c r="C228" s="61" t="s">
        <v>44</v>
      </c>
      <c r="D228" s="70" t="s">
        <v>44</v>
      </c>
      <c r="E228" s="58" t="s">
        <v>44</v>
      </c>
      <c r="F228" s="5" t="s">
        <v>44</v>
      </c>
      <c r="G228" s="5" t="s">
        <v>44</v>
      </c>
      <c r="H228" s="5" t="s">
        <v>44</v>
      </c>
      <c r="I228" s="5" t="s">
        <v>44</v>
      </c>
      <c r="J228" s="5" t="s">
        <v>44</v>
      </c>
      <c r="K228" s="5" t="s">
        <v>44</v>
      </c>
      <c r="L228" s="5" t="s">
        <v>44</v>
      </c>
      <c r="M228" s="5" t="s">
        <v>44</v>
      </c>
      <c r="N228" s="5" t="s">
        <v>44</v>
      </c>
      <c r="O228" s="5" t="s">
        <v>44</v>
      </c>
      <c r="P228" s="5" t="s">
        <v>44</v>
      </c>
      <c r="Q228" s="63" t="s">
        <v>44</v>
      </c>
      <c r="R228" s="70" t="s">
        <v>44</v>
      </c>
      <c r="S228" s="58" t="s">
        <v>44</v>
      </c>
      <c r="T228" s="5" t="s">
        <v>44</v>
      </c>
      <c r="U228" s="5" t="s">
        <v>44</v>
      </c>
      <c r="V228" s="5" t="s">
        <v>44</v>
      </c>
      <c r="W228" s="5" t="s">
        <v>44</v>
      </c>
      <c r="X228" s="5" t="s">
        <v>44</v>
      </c>
      <c r="Y228" s="5" t="s">
        <v>44</v>
      </c>
      <c r="Z228" s="5" t="s">
        <v>44</v>
      </c>
      <c r="AA228" s="5" t="s">
        <v>44</v>
      </c>
      <c r="AB228" s="5" t="s">
        <v>44</v>
      </c>
      <c r="AC228" s="5" t="s">
        <v>44</v>
      </c>
      <c r="AD228" s="5" t="s">
        <v>44</v>
      </c>
      <c r="AE228" s="65" t="s">
        <v>44</v>
      </c>
      <c r="AF228" s="70" t="s">
        <v>44</v>
      </c>
      <c r="AG228" s="58" t="s">
        <v>44</v>
      </c>
      <c r="AH228" s="5" t="s">
        <v>44</v>
      </c>
      <c r="AI228" s="5" t="s">
        <v>44</v>
      </c>
      <c r="AJ228" s="5" t="s">
        <v>44</v>
      </c>
      <c r="AK228" s="5" t="s">
        <v>44</v>
      </c>
      <c r="AL228" s="5" t="s">
        <v>44</v>
      </c>
      <c r="AM228" s="5" t="s">
        <v>44</v>
      </c>
      <c r="AN228" s="5" t="s">
        <v>44</v>
      </c>
      <c r="AO228" s="5" t="s">
        <v>44</v>
      </c>
      <c r="AP228" s="5" t="s">
        <v>44</v>
      </c>
      <c r="AQ228" s="5" t="s">
        <v>44</v>
      </c>
      <c r="AR228" s="5" t="s">
        <v>44</v>
      </c>
      <c r="AS228" s="68" t="s">
        <v>44</v>
      </c>
      <c r="AT228" s="74" t="s">
        <v>44</v>
      </c>
      <c r="AU228" s="68" t="s">
        <v>44</v>
      </c>
      <c r="AV228" s="41" t="s">
        <v>44</v>
      </c>
      <c r="AW228" s="41" t="s">
        <v>44</v>
      </c>
      <c r="AX228" s="41" t="s">
        <v>44</v>
      </c>
      <c r="AY228" s="41" t="s">
        <v>44</v>
      </c>
      <c r="AZ228" s="41" t="s">
        <v>44</v>
      </c>
      <c r="BA228" s="41" t="s">
        <v>44</v>
      </c>
      <c r="BB228" s="41" t="s">
        <v>44</v>
      </c>
      <c r="BC228" s="41" t="s">
        <v>44</v>
      </c>
      <c r="BD228" s="68" t="s">
        <v>44</v>
      </c>
      <c r="BE228" s="74" t="s">
        <v>44</v>
      </c>
      <c r="BF228" s="68" t="s">
        <v>44</v>
      </c>
      <c r="BG228" s="41" t="s">
        <v>44</v>
      </c>
      <c r="BH228" s="41" t="s">
        <v>44</v>
      </c>
      <c r="BI228" s="41" t="s">
        <v>44</v>
      </c>
      <c r="BJ228" s="41" t="s">
        <v>44</v>
      </c>
      <c r="BK228" s="41" t="s">
        <v>44</v>
      </c>
      <c r="BL228" s="41" t="s">
        <v>44</v>
      </c>
      <c r="BM228" s="41" t="s">
        <v>44</v>
      </c>
      <c r="BN228" s="41" t="s">
        <v>44</v>
      </c>
    </row>
    <row r="229" spans="1:66" s="4" customFormat="1" ht="15.75" customHeight="1">
      <c r="A229" s="12">
        <v>211</v>
      </c>
      <c r="B229" s="13" t="s">
        <v>255</v>
      </c>
      <c r="C229" s="61" t="s">
        <v>44</v>
      </c>
      <c r="D229" s="70" t="s">
        <v>44</v>
      </c>
      <c r="E229" s="58" t="s">
        <v>44</v>
      </c>
      <c r="F229" s="5" t="s">
        <v>44</v>
      </c>
      <c r="G229" s="5" t="s">
        <v>44</v>
      </c>
      <c r="H229" s="5" t="s">
        <v>44</v>
      </c>
      <c r="I229" s="5" t="s">
        <v>44</v>
      </c>
      <c r="J229" s="5" t="s">
        <v>44</v>
      </c>
      <c r="K229" s="5" t="s">
        <v>44</v>
      </c>
      <c r="L229" s="5" t="s">
        <v>44</v>
      </c>
      <c r="M229" s="5" t="s">
        <v>44</v>
      </c>
      <c r="N229" s="5" t="s">
        <v>44</v>
      </c>
      <c r="O229" s="5" t="s">
        <v>44</v>
      </c>
      <c r="P229" s="5" t="s">
        <v>44</v>
      </c>
      <c r="Q229" s="63" t="s">
        <v>44</v>
      </c>
      <c r="R229" s="70" t="s">
        <v>44</v>
      </c>
      <c r="S229" s="58" t="s">
        <v>44</v>
      </c>
      <c r="T229" s="5" t="s">
        <v>44</v>
      </c>
      <c r="U229" s="5" t="s">
        <v>44</v>
      </c>
      <c r="V229" s="5" t="s">
        <v>44</v>
      </c>
      <c r="W229" s="5" t="s">
        <v>44</v>
      </c>
      <c r="X229" s="5" t="s">
        <v>44</v>
      </c>
      <c r="Y229" s="5" t="s">
        <v>44</v>
      </c>
      <c r="Z229" s="5" t="s">
        <v>44</v>
      </c>
      <c r="AA229" s="5" t="s">
        <v>44</v>
      </c>
      <c r="AB229" s="5" t="s">
        <v>44</v>
      </c>
      <c r="AC229" s="5" t="s">
        <v>44</v>
      </c>
      <c r="AD229" s="5" t="s">
        <v>44</v>
      </c>
      <c r="AE229" s="65" t="s">
        <v>44</v>
      </c>
      <c r="AF229" s="70" t="s">
        <v>44</v>
      </c>
      <c r="AG229" s="58" t="s">
        <v>44</v>
      </c>
      <c r="AH229" s="5" t="s">
        <v>44</v>
      </c>
      <c r="AI229" s="5" t="s">
        <v>44</v>
      </c>
      <c r="AJ229" s="5" t="s">
        <v>44</v>
      </c>
      <c r="AK229" s="5" t="s">
        <v>44</v>
      </c>
      <c r="AL229" s="5" t="s">
        <v>44</v>
      </c>
      <c r="AM229" s="5" t="s">
        <v>44</v>
      </c>
      <c r="AN229" s="5" t="s">
        <v>44</v>
      </c>
      <c r="AO229" s="5" t="s">
        <v>44</v>
      </c>
      <c r="AP229" s="5" t="s">
        <v>44</v>
      </c>
      <c r="AQ229" s="5" t="s">
        <v>44</v>
      </c>
      <c r="AR229" s="5" t="s">
        <v>44</v>
      </c>
      <c r="AS229" s="68" t="s">
        <v>44</v>
      </c>
      <c r="AT229" s="74" t="s">
        <v>44</v>
      </c>
      <c r="AU229" s="68" t="s">
        <v>44</v>
      </c>
      <c r="AV229" s="41" t="s">
        <v>44</v>
      </c>
      <c r="AW229" s="41" t="s">
        <v>44</v>
      </c>
      <c r="AX229" s="41" t="s">
        <v>44</v>
      </c>
      <c r="AY229" s="41" t="s">
        <v>44</v>
      </c>
      <c r="AZ229" s="41" t="s">
        <v>44</v>
      </c>
      <c r="BA229" s="41" t="s">
        <v>44</v>
      </c>
      <c r="BB229" s="41" t="s">
        <v>44</v>
      </c>
      <c r="BC229" s="41" t="s">
        <v>44</v>
      </c>
      <c r="BD229" s="68" t="s">
        <v>44</v>
      </c>
      <c r="BE229" s="74" t="s">
        <v>44</v>
      </c>
      <c r="BF229" s="68" t="s">
        <v>44</v>
      </c>
      <c r="BG229" s="41" t="s">
        <v>44</v>
      </c>
      <c r="BH229" s="41" t="s">
        <v>44</v>
      </c>
      <c r="BI229" s="41" t="s">
        <v>44</v>
      </c>
      <c r="BJ229" s="41" t="s">
        <v>44</v>
      </c>
      <c r="BK229" s="41" t="s">
        <v>44</v>
      </c>
      <c r="BL229" s="41" t="s">
        <v>44</v>
      </c>
      <c r="BM229" s="41" t="s">
        <v>44</v>
      </c>
      <c r="BN229" s="41" t="s">
        <v>44</v>
      </c>
    </row>
    <row r="230" spans="1:66" s="4" customFormat="1" ht="15.75" customHeight="1">
      <c r="A230" s="12">
        <v>212</v>
      </c>
      <c r="B230" s="13" t="s">
        <v>256</v>
      </c>
      <c r="C230" s="61" t="s">
        <v>44</v>
      </c>
      <c r="D230" s="70" t="s">
        <v>44</v>
      </c>
      <c r="E230" s="58" t="s">
        <v>44</v>
      </c>
      <c r="F230" s="5" t="s">
        <v>44</v>
      </c>
      <c r="G230" s="5" t="s">
        <v>44</v>
      </c>
      <c r="H230" s="5" t="s">
        <v>44</v>
      </c>
      <c r="I230" s="5" t="s">
        <v>44</v>
      </c>
      <c r="J230" s="5" t="s">
        <v>44</v>
      </c>
      <c r="K230" s="5" t="s">
        <v>44</v>
      </c>
      <c r="L230" s="5" t="s">
        <v>44</v>
      </c>
      <c r="M230" s="5" t="s">
        <v>44</v>
      </c>
      <c r="N230" s="5" t="s">
        <v>44</v>
      </c>
      <c r="O230" s="5" t="s">
        <v>44</v>
      </c>
      <c r="P230" s="5" t="s">
        <v>44</v>
      </c>
      <c r="Q230" s="63" t="s">
        <v>44</v>
      </c>
      <c r="R230" s="70" t="s">
        <v>44</v>
      </c>
      <c r="S230" s="58" t="s">
        <v>44</v>
      </c>
      <c r="T230" s="5" t="s">
        <v>44</v>
      </c>
      <c r="U230" s="5" t="s">
        <v>44</v>
      </c>
      <c r="V230" s="5" t="s">
        <v>44</v>
      </c>
      <c r="W230" s="5" t="s">
        <v>44</v>
      </c>
      <c r="X230" s="5" t="s">
        <v>44</v>
      </c>
      <c r="Y230" s="5" t="s">
        <v>44</v>
      </c>
      <c r="Z230" s="5" t="s">
        <v>44</v>
      </c>
      <c r="AA230" s="5" t="s">
        <v>44</v>
      </c>
      <c r="AB230" s="5" t="s">
        <v>44</v>
      </c>
      <c r="AC230" s="5" t="s">
        <v>44</v>
      </c>
      <c r="AD230" s="5" t="s">
        <v>44</v>
      </c>
      <c r="AE230" s="65" t="s">
        <v>44</v>
      </c>
      <c r="AF230" s="70" t="s">
        <v>44</v>
      </c>
      <c r="AG230" s="58" t="s">
        <v>44</v>
      </c>
      <c r="AH230" s="5" t="s">
        <v>44</v>
      </c>
      <c r="AI230" s="5" t="s">
        <v>44</v>
      </c>
      <c r="AJ230" s="5" t="s">
        <v>44</v>
      </c>
      <c r="AK230" s="5" t="s">
        <v>44</v>
      </c>
      <c r="AL230" s="5" t="s">
        <v>44</v>
      </c>
      <c r="AM230" s="5" t="s">
        <v>44</v>
      </c>
      <c r="AN230" s="5" t="s">
        <v>44</v>
      </c>
      <c r="AO230" s="5" t="s">
        <v>44</v>
      </c>
      <c r="AP230" s="5" t="s">
        <v>44</v>
      </c>
      <c r="AQ230" s="5" t="s">
        <v>44</v>
      </c>
      <c r="AR230" s="5" t="s">
        <v>44</v>
      </c>
      <c r="AS230" s="68" t="s">
        <v>44</v>
      </c>
      <c r="AT230" s="74" t="s">
        <v>44</v>
      </c>
      <c r="AU230" s="68" t="s">
        <v>44</v>
      </c>
      <c r="AV230" s="41" t="s">
        <v>44</v>
      </c>
      <c r="AW230" s="41" t="s">
        <v>44</v>
      </c>
      <c r="AX230" s="41" t="s">
        <v>44</v>
      </c>
      <c r="AY230" s="41" t="s">
        <v>44</v>
      </c>
      <c r="AZ230" s="41" t="s">
        <v>44</v>
      </c>
      <c r="BA230" s="41" t="s">
        <v>44</v>
      </c>
      <c r="BB230" s="41" t="s">
        <v>44</v>
      </c>
      <c r="BC230" s="41" t="s">
        <v>44</v>
      </c>
      <c r="BD230" s="68" t="s">
        <v>44</v>
      </c>
      <c r="BE230" s="74" t="s">
        <v>44</v>
      </c>
      <c r="BF230" s="68" t="s">
        <v>44</v>
      </c>
      <c r="BG230" s="41" t="s">
        <v>44</v>
      </c>
      <c r="BH230" s="41" t="s">
        <v>44</v>
      </c>
      <c r="BI230" s="41" t="s">
        <v>44</v>
      </c>
      <c r="BJ230" s="41" t="s">
        <v>44</v>
      </c>
      <c r="BK230" s="41" t="s">
        <v>44</v>
      </c>
      <c r="BL230" s="41" t="s">
        <v>44</v>
      </c>
      <c r="BM230" s="41" t="s">
        <v>44</v>
      </c>
      <c r="BN230" s="41" t="s">
        <v>44</v>
      </c>
    </row>
    <row r="231" spans="1:66" s="4" customFormat="1" ht="15.75" customHeight="1">
      <c r="A231" s="12">
        <v>213</v>
      </c>
      <c r="B231" s="13" t="s">
        <v>257</v>
      </c>
      <c r="C231" s="61">
        <v>2587500</v>
      </c>
      <c r="D231" s="70">
        <v>2500000</v>
      </c>
      <c r="E231" s="58">
        <v>2575000</v>
      </c>
      <c r="F231" s="5">
        <v>2713852.378755</v>
      </c>
      <c r="G231" s="5">
        <f t="shared" si="117"/>
        <v>279526.79501176503</v>
      </c>
      <c r="H231" s="5">
        <f t="shared" si="118"/>
        <v>2993379.1737667648</v>
      </c>
      <c r="I231" s="2">
        <v>2747133.5196706331</v>
      </c>
      <c r="J231" s="2">
        <f t="shared" si="119"/>
        <v>140103.80950320227</v>
      </c>
      <c r="K231" s="2">
        <f t="shared" si="120"/>
        <v>2887237.3291738355</v>
      </c>
      <c r="L231" s="5">
        <v>2928452.5733694537</v>
      </c>
      <c r="M231" s="5">
        <f t="shared" si="121"/>
        <v>2500000</v>
      </c>
      <c r="N231" s="48">
        <f t="shared" si="122"/>
        <v>2745261.5127183422</v>
      </c>
      <c r="O231" s="5">
        <f t="shared" si="123"/>
        <v>173426.07880721046</v>
      </c>
      <c r="P231" s="20">
        <f t="shared" si="124"/>
        <v>6.3172880981923266E-2</v>
      </c>
      <c r="Q231" s="63">
        <v>2587500</v>
      </c>
      <c r="R231" s="70">
        <v>2500000</v>
      </c>
      <c r="S231" s="58">
        <v>2550000</v>
      </c>
      <c r="T231" s="5">
        <v>2849546.234259</v>
      </c>
      <c r="U231" s="5">
        <f t="shared" si="125"/>
        <v>293503.26212867704</v>
      </c>
      <c r="V231" s="5">
        <f t="shared" si="126"/>
        <v>3143049.4963876773</v>
      </c>
      <c r="W231" s="2">
        <v>2884491.1292238068</v>
      </c>
      <c r="X231" s="2">
        <f t="shared" si="127"/>
        <v>147109.04759041415</v>
      </c>
      <c r="Y231" s="2">
        <f t="shared" si="128"/>
        <v>3031600.1768142208</v>
      </c>
      <c r="Z231" s="5">
        <v>3074876.1972259656</v>
      </c>
      <c r="AA231" s="5">
        <f t="shared" si="129"/>
        <v>2500000</v>
      </c>
      <c r="AB231" s="48">
        <f t="shared" si="130"/>
        <v>2814504.311737977</v>
      </c>
      <c r="AC231" s="5">
        <f t="shared" si="131"/>
        <v>222388.13154233139</v>
      </c>
      <c r="AD231" s="20">
        <f t="shared" si="132"/>
        <v>7.9015026061553653E-2</v>
      </c>
      <c r="AE231" s="65" t="s">
        <v>44</v>
      </c>
      <c r="AF231" s="70" t="s">
        <v>44</v>
      </c>
      <c r="AG231" s="58" t="s">
        <v>44</v>
      </c>
      <c r="AH231" s="5" t="s">
        <v>44</v>
      </c>
      <c r="AI231" s="5" t="s">
        <v>44</v>
      </c>
      <c r="AJ231" s="5" t="s">
        <v>44</v>
      </c>
      <c r="AK231" s="5" t="s">
        <v>44</v>
      </c>
      <c r="AL231" s="5" t="s">
        <v>44</v>
      </c>
      <c r="AM231" s="5" t="s">
        <v>44</v>
      </c>
      <c r="AN231" s="5" t="s">
        <v>44</v>
      </c>
      <c r="AO231" s="5" t="s">
        <v>44</v>
      </c>
      <c r="AP231" s="5" t="s">
        <v>44</v>
      </c>
      <c r="AQ231" s="5" t="s">
        <v>44</v>
      </c>
      <c r="AR231" s="5" t="s">
        <v>44</v>
      </c>
      <c r="AS231" s="67">
        <v>2600000</v>
      </c>
      <c r="AT231" s="70">
        <v>2500000</v>
      </c>
      <c r="AU231" s="58">
        <v>2562500</v>
      </c>
      <c r="AV231" s="38">
        <v>3317164.7986073778</v>
      </c>
      <c r="AW231" s="38">
        <f t="shared" si="141"/>
        <v>169175.40472897625</v>
      </c>
      <c r="AX231" s="38">
        <f t="shared" si="142"/>
        <v>3486340.2033363539</v>
      </c>
      <c r="AY231" s="36">
        <v>3689851.4366711588</v>
      </c>
      <c r="AZ231" s="5">
        <f t="shared" si="143"/>
        <v>2500000</v>
      </c>
      <c r="BA231" s="40">
        <f t="shared" si="144"/>
        <v>2967738.3280015024</v>
      </c>
      <c r="BB231" s="5">
        <f>STDEVA(AZ231,BA231)</f>
        <v>330740.94355072</v>
      </c>
      <c r="BC231" s="44">
        <f t="shared" si="145"/>
        <v>0.11144545340472907</v>
      </c>
      <c r="BD231" s="72">
        <v>2912000</v>
      </c>
      <c r="BE231" s="70">
        <v>2800000</v>
      </c>
      <c r="BF231" s="58">
        <v>2870000</v>
      </c>
      <c r="BG231" s="38">
        <v>3159203.5476212283</v>
      </c>
      <c r="BH231" s="38">
        <f t="shared" si="146"/>
        <v>161119.38092868263</v>
      </c>
      <c r="BI231" s="38">
        <f t="shared" si="147"/>
        <v>3320322.9285499109</v>
      </c>
      <c r="BJ231" s="36">
        <v>3514143.0880433451</v>
      </c>
      <c r="BK231" s="36">
        <f t="shared" si="148"/>
        <v>2800000</v>
      </c>
      <c r="BL231" s="40">
        <f t="shared" si="149"/>
        <v>3083293.2033186508</v>
      </c>
      <c r="BM231" s="5">
        <f t="shared" si="150"/>
        <v>200318.54513067735</v>
      </c>
      <c r="BN231" s="20">
        <f t="shared" si="151"/>
        <v>6.4969022380053851E-2</v>
      </c>
    </row>
    <row r="232" spans="1:66" s="4" customFormat="1" ht="15.75" customHeight="1">
      <c r="A232" s="12">
        <v>214</v>
      </c>
      <c r="B232" s="13" t="s">
        <v>258</v>
      </c>
      <c r="C232" s="61" t="s">
        <v>44</v>
      </c>
      <c r="D232" s="70" t="s">
        <v>44</v>
      </c>
      <c r="E232" s="58" t="s">
        <v>44</v>
      </c>
      <c r="F232" s="5" t="s">
        <v>44</v>
      </c>
      <c r="G232" s="5" t="s">
        <v>44</v>
      </c>
      <c r="H232" s="5" t="s">
        <v>44</v>
      </c>
      <c r="I232" s="5" t="s">
        <v>44</v>
      </c>
      <c r="J232" s="5" t="s">
        <v>44</v>
      </c>
      <c r="K232" s="5" t="s">
        <v>44</v>
      </c>
      <c r="L232" s="5" t="s">
        <v>44</v>
      </c>
      <c r="M232" s="5" t="s">
        <v>44</v>
      </c>
      <c r="N232" s="5" t="s">
        <v>44</v>
      </c>
      <c r="O232" s="5" t="s">
        <v>44</v>
      </c>
      <c r="P232" s="5" t="s">
        <v>44</v>
      </c>
      <c r="Q232" s="63" t="s">
        <v>44</v>
      </c>
      <c r="R232" s="70" t="s">
        <v>44</v>
      </c>
      <c r="S232" s="58" t="s">
        <v>44</v>
      </c>
      <c r="T232" s="5" t="s">
        <v>44</v>
      </c>
      <c r="U232" s="5" t="s">
        <v>44</v>
      </c>
      <c r="V232" s="5" t="s">
        <v>44</v>
      </c>
      <c r="W232" s="5" t="s">
        <v>44</v>
      </c>
      <c r="X232" s="5" t="s">
        <v>44</v>
      </c>
      <c r="Y232" s="5" t="s">
        <v>44</v>
      </c>
      <c r="Z232" s="5" t="s">
        <v>44</v>
      </c>
      <c r="AA232" s="5" t="s">
        <v>44</v>
      </c>
      <c r="AB232" s="5" t="s">
        <v>44</v>
      </c>
      <c r="AC232" s="5" t="s">
        <v>44</v>
      </c>
      <c r="AD232" s="5" t="s">
        <v>44</v>
      </c>
      <c r="AE232" s="65" t="s">
        <v>44</v>
      </c>
      <c r="AF232" s="70" t="s">
        <v>44</v>
      </c>
      <c r="AG232" s="58" t="s">
        <v>44</v>
      </c>
      <c r="AH232" s="5" t="s">
        <v>44</v>
      </c>
      <c r="AI232" s="5" t="s">
        <v>44</v>
      </c>
      <c r="AJ232" s="5" t="s">
        <v>44</v>
      </c>
      <c r="AK232" s="5" t="s">
        <v>44</v>
      </c>
      <c r="AL232" s="5" t="s">
        <v>44</v>
      </c>
      <c r="AM232" s="5" t="s">
        <v>44</v>
      </c>
      <c r="AN232" s="5" t="s">
        <v>44</v>
      </c>
      <c r="AO232" s="5" t="s">
        <v>44</v>
      </c>
      <c r="AP232" s="5" t="s">
        <v>44</v>
      </c>
      <c r="AQ232" s="5" t="s">
        <v>44</v>
      </c>
      <c r="AR232" s="5" t="s">
        <v>44</v>
      </c>
      <c r="AS232" s="68" t="s">
        <v>44</v>
      </c>
      <c r="AT232" s="74" t="s">
        <v>44</v>
      </c>
      <c r="AU232" s="68" t="s">
        <v>44</v>
      </c>
      <c r="AV232" s="41" t="s">
        <v>44</v>
      </c>
      <c r="AW232" s="41" t="s">
        <v>44</v>
      </c>
      <c r="AX232" s="41" t="s">
        <v>44</v>
      </c>
      <c r="AY232" s="41" t="s">
        <v>44</v>
      </c>
      <c r="AZ232" s="41" t="s">
        <v>44</v>
      </c>
      <c r="BA232" s="41" t="s">
        <v>44</v>
      </c>
      <c r="BB232" s="41" t="s">
        <v>44</v>
      </c>
      <c r="BC232" s="41" t="s">
        <v>44</v>
      </c>
      <c r="BD232" s="68" t="s">
        <v>44</v>
      </c>
      <c r="BE232" s="74" t="s">
        <v>44</v>
      </c>
      <c r="BF232" s="68" t="s">
        <v>44</v>
      </c>
      <c r="BG232" s="41" t="s">
        <v>44</v>
      </c>
      <c r="BH232" s="41" t="s">
        <v>44</v>
      </c>
      <c r="BI232" s="41" t="s">
        <v>44</v>
      </c>
      <c r="BJ232" s="41" t="s">
        <v>44</v>
      </c>
      <c r="BK232" s="41" t="s">
        <v>44</v>
      </c>
      <c r="BL232" s="41" t="s">
        <v>44</v>
      </c>
      <c r="BM232" s="41" t="s">
        <v>44</v>
      </c>
      <c r="BN232" s="41" t="s">
        <v>44</v>
      </c>
    </row>
    <row r="233" spans="1:66" s="4" customFormat="1" ht="15.75" customHeight="1">
      <c r="A233" s="12">
        <v>215</v>
      </c>
      <c r="B233" s="13" t="s">
        <v>259</v>
      </c>
      <c r="C233" s="61">
        <v>258750</v>
      </c>
      <c r="D233" s="70">
        <v>250000</v>
      </c>
      <c r="E233" s="58">
        <v>257500</v>
      </c>
      <c r="F233" s="5">
        <v>181529.90400599997</v>
      </c>
      <c r="G233" s="5">
        <f t="shared" si="117"/>
        <v>18697.580112617998</v>
      </c>
      <c r="H233" s="5">
        <f t="shared" si="118"/>
        <v>200227.48411861795</v>
      </c>
      <c r="I233" s="2">
        <v>183756.10804142663</v>
      </c>
      <c r="J233" s="2">
        <f t="shared" si="119"/>
        <v>9371.5615101127569</v>
      </c>
      <c r="K233" s="2">
        <f t="shared" si="120"/>
        <v>193127.66955153938</v>
      </c>
      <c r="L233" s="5">
        <v>195884.56244048491</v>
      </c>
      <c r="M233" s="5">
        <f t="shared" si="121"/>
        <v>193127.66955153938</v>
      </c>
      <c r="N233" s="48">
        <f t="shared" si="122"/>
        <v>225914.95268510701</v>
      </c>
      <c r="O233" s="5">
        <f t="shared" si="123"/>
        <v>23184.110240428985</v>
      </c>
      <c r="P233" s="20">
        <f t="shared" si="124"/>
        <v>0.10262317728364047</v>
      </c>
      <c r="Q233" s="63">
        <v>258750</v>
      </c>
      <c r="R233" s="70">
        <v>250000</v>
      </c>
      <c r="S233" s="58">
        <v>255000</v>
      </c>
      <c r="T233" s="5">
        <v>200136.763683</v>
      </c>
      <c r="U233" s="5">
        <f t="shared" si="125"/>
        <v>20614.086659349003</v>
      </c>
      <c r="V233" s="5">
        <f t="shared" si="126"/>
        <v>220750.850342349</v>
      </c>
      <c r="W233" s="2">
        <v>202591.05635351333</v>
      </c>
      <c r="X233" s="2">
        <f t="shared" si="127"/>
        <v>10332.14387402918</v>
      </c>
      <c r="Y233" s="2">
        <f t="shared" si="128"/>
        <v>212923.20022754252</v>
      </c>
      <c r="Z233" s="5">
        <v>215962.67384601425</v>
      </c>
      <c r="AA233" s="5">
        <f t="shared" si="129"/>
        <v>212923.20022754252</v>
      </c>
      <c r="AB233" s="48">
        <f t="shared" si="130"/>
        <v>235564.45406931764</v>
      </c>
      <c r="AC233" s="5">
        <f t="shared" si="131"/>
        <v>16009.784126085158</v>
      </c>
      <c r="AD233" s="20">
        <f t="shared" si="132"/>
        <v>6.7963497248927418E-2</v>
      </c>
      <c r="AE233" s="65" t="s">
        <v>44</v>
      </c>
      <c r="AF233" s="70" t="s">
        <v>44</v>
      </c>
      <c r="AG233" s="58" t="s">
        <v>44</v>
      </c>
      <c r="AH233" s="5" t="s">
        <v>44</v>
      </c>
      <c r="AI233" s="5" t="s">
        <v>44</v>
      </c>
      <c r="AJ233" s="5" t="s">
        <v>44</v>
      </c>
      <c r="AK233" s="5" t="s">
        <v>44</v>
      </c>
      <c r="AL233" s="5" t="s">
        <v>44</v>
      </c>
      <c r="AM233" s="5" t="s">
        <v>44</v>
      </c>
      <c r="AN233" s="5" t="s">
        <v>44</v>
      </c>
      <c r="AO233" s="5" t="s">
        <v>44</v>
      </c>
      <c r="AP233" s="5" t="s">
        <v>44</v>
      </c>
      <c r="AQ233" s="5" t="s">
        <v>44</v>
      </c>
      <c r="AR233" s="5" t="s">
        <v>44</v>
      </c>
      <c r="AS233" s="67">
        <v>260000</v>
      </c>
      <c r="AT233" s="70">
        <v>250000</v>
      </c>
      <c r="AU233" s="58">
        <v>256250</v>
      </c>
      <c r="AV233" s="38">
        <v>232979.71480654032</v>
      </c>
      <c r="AW233" s="38">
        <f t="shared" si="141"/>
        <v>11881.965455133555</v>
      </c>
      <c r="AX233" s="38">
        <f t="shared" si="142"/>
        <v>244861.68026167387</v>
      </c>
      <c r="AY233" s="36">
        <v>259155.2086152171</v>
      </c>
      <c r="AZ233" s="5">
        <f t="shared" si="143"/>
        <v>244861.68026167387</v>
      </c>
      <c r="BA233" s="40">
        <f t="shared" si="144"/>
        <v>254053.37777537821</v>
      </c>
      <c r="BB233" s="5">
        <f t="shared" ref="BB233:BB242" si="153">STDEVA(AZ233,BA233)</f>
        <v>6499.5116425558635</v>
      </c>
      <c r="BC233" s="43">
        <f t="shared" si="145"/>
        <v>2.5583252226240503E-2</v>
      </c>
      <c r="BD233" s="72">
        <v>260000</v>
      </c>
      <c r="BE233" s="70">
        <v>250000</v>
      </c>
      <c r="BF233" s="58">
        <v>256250</v>
      </c>
      <c r="BG233" s="38">
        <v>211319.52424764063</v>
      </c>
      <c r="BH233" s="38">
        <f t="shared" si="146"/>
        <v>10777.295736629671</v>
      </c>
      <c r="BI233" s="38">
        <f t="shared" si="147"/>
        <v>222096.81998427029</v>
      </c>
      <c r="BJ233" s="36">
        <v>235061.47492858188</v>
      </c>
      <c r="BK233" s="36">
        <f t="shared" si="148"/>
        <v>222096.81998427029</v>
      </c>
      <c r="BL233" s="40">
        <f t="shared" si="149"/>
        <v>244681.65898257043</v>
      </c>
      <c r="BM233" s="5">
        <f t="shared" si="150"/>
        <v>15969.892807704422</v>
      </c>
      <c r="BN233" s="20">
        <f t="shared" si="151"/>
        <v>6.5268042051496861E-2</v>
      </c>
    </row>
    <row r="234" spans="1:66" s="4" customFormat="1" ht="15.75" customHeight="1">
      <c r="A234" s="12">
        <v>216</v>
      </c>
      <c r="B234" s="13" t="s">
        <v>260</v>
      </c>
      <c r="C234" s="61">
        <v>258750</v>
      </c>
      <c r="D234" s="70">
        <v>250000</v>
      </c>
      <c r="E234" s="58">
        <v>257500</v>
      </c>
      <c r="F234" s="5">
        <v>238328.85425400001</v>
      </c>
      <c r="G234" s="5">
        <f t="shared" si="117"/>
        <v>24547.871988162002</v>
      </c>
      <c r="H234" s="5">
        <f t="shared" si="118"/>
        <v>262876.726242162</v>
      </c>
      <c r="I234" s="2">
        <v>241251.62314484001</v>
      </c>
      <c r="J234" s="2">
        <f t="shared" si="119"/>
        <v>12303.83278038684</v>
      </c>
      <c r="K234" s="2">
        <f t="shared" si="120"/>
        <v>253555.45592522685</v>
      </c>
      <c r="L234" s="5">
        <v>257174.95402726889</v>
      </c>
      <c r="M234" s="5">
        <f t="shared" si="121"/>
        <v>250000</v>
      </c>
      <c r="N234" s="48">
        <f t="shared" si="122"/>
        <v>256642.85603244297</v>
      </c>
      <c r="O234" s="5">
        <f t="shared" si="123"/>
        <v>4697.2085469863896</v>
      </c>
      <c r="P234" s="20">
        <f t="shared" si="124"/>
        <v>1.8302510420911938E-2</v>
      </c>
      <c r="Q234" s="63">
        <v>279450</v>
      </c>
      <c r="R234" s="70">
        <v>270000</v>
      </c>
      <c r="S234" s="58">
        <v>275400</v>
      </c>
      <c r="T234" s="5">
        <v>262757.46783599997</v>
      </c>
      <c r="U234" s="5">
        <f t="shared" si="125"/>
        <v>27064.019187107999</v>
      </c>
      <c r="V234" s="5">
        <f t="shared" si="126"/>
        <v>289821.48702310794</v>
      </c>
      <c r="W234" s="2">
        <v>265979.84532989335</v>
      </c>
      <c r="X234" s="2">
        <f t="shared" si="127"/>
        <v>13564.97211182456</v>
      </c>
      <c r="Y234" s="2">
        <f t="shared" si="128"/>
        <v>279544.8174417179</v>
      </c>
      <c r="Z234" s="5">
        <v>283535.31306120229</v>
      </c>
      <c r="AA234" s="5">
        <f t="shared" si="129"/>
        <v>270000</v>
      </c>
      <c r="AB234" s="48">
        <f t="shared" si="130"/>
        <v>279625.26958767138</v>
      </c>
      <c r="AC234" s="5">
        <f t="shared" si="131"/>
        <v>6806.0933961910796</v>
      </c>
      <c r="AD234" s="20">
        <f t="shared" si="132"/>
        <v>2.4340051262989139E-2</v>
      </c>
      <c r="AE234" s="65" t="s">
        <v>44</v>
      </c>
      <c r="AF234" s="70" t="s">
        <v>44</v>
      </c>
      <c r="AG234" s="58" t="s">
        <v>44</v>
      </c>
      <c r="AH234" s="5" t="s">
        <v>44</v>
      </c>
      <c r="AI234" s="5" t="s">
        <v>44</v>
      </c>
      <c r="AJ234" s="5" t="s">
        <v>44</v>
      </c>
      <c r="AK234" s="5" t="s">
        <v>44</v>
      </c>
      <c r="AL234" s="5" t="s">
        <v>44</v>
      </c>
      <c r="AM234" s="5" t="s">
        <v>44</v>
      </c>
      <c r="AN234" s="5" t="s">
        <v>44</v>
      </c>
      <c r="AO234" s="5" t="s">
        <v>44</v>
      </c>
      <c r="AP234" s="5" t="s">
        <v>44</v>
      </c>
      <c r="AQ234" s="5" t="s">
        <v>44</v>
      </c>
      <c r="AR234" s="5" t="s">
        <v>44</v>
      </c>
      <c r="AS234" s="67">
        <v>280800</v>
      </c>
      <c r="AT234" s="70">
        <v>270000</v>
      </c>
      <c r="AU234" s="58">
        <v>276750</v>
      </c>
      <c r="AV234" s="38">
        <v>305876.82212937734</v>
      </c>
      <c r="AW234" s="38">
        <f t="shared" si="141"/>
        <v>15599.717928598244</v>
      </c>
      <c r="AX234" s="38">
        <f t="shared" si="142"/>
        <v>321476.54005797557</v>
      </c>
      <c r="AY234" s="36">
        <v>340242.37567344273</v>
      </c>
      <c r="AZ234" s="5">
        <f t="shared" si="143"/>
        <v>270000</v>
      </c>
      <c r="BA234" s="40">
        <f t="shared" si="144"/>
        <v>297853.78314628371</v>
      </c>
      <c r="BB234" s="5">
        <f t="shared" si="153"/>
        <v>19695.598944436777</v>
      </c>
      <c r="BC234" s="20">
        <f t="shared" si="145"/>
        <v>6.6125058867436845E-2</v>
      </c>
      <c r="BD234" s="72">
        <v>280800</v>
      </c>
      <c r="BE234" s="70">
        <v>270000</v>
      </c>
      <c r="BF234" s="58">
        <v>276750</v>
      </c>
      <c r="BG234" s="38">
        <v>277439.36661656603</v>
      </c>
      <c r="BH234" s="38">
        <f t="shared" si="146"/>
        <v>14149.407697444867</v>
      </c>
      <c r="BI234" s="38">
        <f t="shared" si="147"/>
        <v>291588.77431401087</v>
      </c>
      <c r="BJ234" s="36">
        <v>308609.94483272266</v>
      </c>
      <c r="BK234" s="36">
        <f t="shared" si="148"/>
        <v>270000</v>
      </c>
      <c r="BL234" s="40">
        <f t="shared" si="149"/>
        <v>285549.74382934673</v>
      </c>
      <c r="BM234" s="5">
        <f t="shared" si="150"/>
        <v>10995.329307444745</v>
      </c>
      <c r="BN234" s="20">
        <f t="shared" si="151"/>
        <v>3.8505827951349485E-2</v>
      </c>
    </row>
    <row r="235" spans="1:66" s="4" customFormat="1" ht="15.75" customHeight="1">
      <c r="A235" s="12">
        <v>217</v>
      </c>
      <c r="B235" s="13" t="s">
        <v>261</v>
      </c>
      <c r="C235" s="61">
        <v>279450</v>
      </c>
      <c r="D235" s="70">
        <v>270000</v>
      </c>
      <c r="E235" s="58">
        <v>278100</v>
      </c>
      <c r="F235" s="5">
        <v>368629.30240199994</v>
      </c>
      <c r="G235" s="5">
        <f t="shared" si="117"/>
        <v>37968.818147405997</v>
      </c>
      <c r="H235" s="5">
        <f t="shared" si="118"/>
        <v>406598.12054940592</v>
      </c>
      <c r="I235" s="2">
        <v>373149.90441558661</v>
      </c>
      <c r="J235" s="2">
        <f t="shared" si="119"/>
        <v>19030.645125194915</v>
      </c>
      <c r="K235" s="2">
        <f t="shared" si="120"/>
        <v>392180.54954078153</v>
      </c>
      <c r="L235" s="5">
        <v>397778.91755672859</v>
      </c>
      <c r="M235" s="5">
        <f t="shared" si="121"/>
        <v>270000</v>
      </c>
      <c r="N235" s="48">
        <f t="shared" si="122"/>
        <v>337351.26460781932</v>
      </c>
      <c r="O235" s="5">
        <f t="shared" si="123"/>
        <v>47624.535925679018</v>
      </c>
      <c r="P235" s="20">
        <f t="shared" si="124"/>
        <v>0.14117195019572235</v>
      </c>
      <c r="Q235" s="63">
        <v>310500</v>
      </c>
      <c r="R235" s="70">
        <v>300000</v>
      </c>
      <c r="S235" s="58">
        <v>306000</v>
      </c>
      <c r="T235" s="5">
        <v>406413.82073699991</v>
      </c>
      <c r="U235" s="5">
        <f t="shared" si="125"/>
        <v>41860.623535910992</v>
      </c>
      <c r="V235" s="5">
        <f t="shared" si="126"/>
        <v>448274.44427291089</v>
      </c>
      <c r="W235" s="2">
        <v>411397.85438635328</v>
      </c>
      <c r="X235" s="2">
        <f t="shared" si="127"/>
        <v>20981.290573704016</v>
      </c>
      <c r="Y235" s="2">
        <f t="shared" si="128"/>
        <v>432379.14496005728</v>
      </c>
      <c r="Z235" s="5">
        <v>438551.34696941578</v>
      </c>
      <c r="AA235" s="5">
        <f t="shared" si="129"/>
        <v>300000</v>
      </c>
      <c r="AB235" s="48">
        <f t="shared" si="130"/>
        <v>372617.48936706403</v>
      </c>
      <c r="AC235" s="5">
        <f t="shared" si="131"/>
        <v>51348.319164192639</v>
      </c>
      <c r="AD235" s="20">
        <f t="shared" si="132"/>
        <v>0.13780437212277391</v>
      </c>
      <c r="AE235" s="65" t="s">
        <v>44</v>
      </c>
      <c r="AF235" s="70" t="s">
        <v>44</v>
      </c>
      <c r="AG235" s="58" t="s">
        <v>44</v>
      </c>
      <c r="AH235" s="5" t="s">
        <v>44</v>
      </c>
      <c r="AI235" s="5" t="s">
        <v>44</v>
      </c>
      <c r="AJ235" s="5" t="s">
        <v>44</v>
      </c>
      <c r="AK235" s="5" t="s">
        <v>44</v>
      </c>
      <c r="AL235" s="5" t="s">
        <v>44</v>
      </c>
      <c r="AM235" s="5" t="s">
        <v>44</v>
      </c>
      <c r="AN235" s="5" t="s">
        <v>44</v>
      </c>
      <c r="AO235" s="5" t="s">
        <v>44</v>
      </c>
      <c r="AP235" s="5" t="s">
        <v>44</v>
      </c>
      <c r="AQ235" s="5" t="s">
        <v>44</v>
      </c>
      <c r="AR235" s="5" t="s">
        <v>44</v>
      </c>
      <c r="AS235" s="67">
        <v>312000</v>
      </c>
      <c r="AT235" s="70">
        <v>300000</v>
      </c>
      <c r="AU235" s="58">
        <v>307500</v>
      </c>
      <c r="AV235" s="38">
        <v>473107.53254430625</v>
      </c>
      <c r="AW235" s="38">
        <f t="shared" si="141"/>
        <v>24128.484159759617</v>
      </c>
      <c r="AX235" s="38">
        <f t="shared" si="142"/>
        <v>497236.01670406584</v>
      </c>
      <c r="AY235" s="36">
        <v>526261.61636329896</v>
      </c>
      <c r="AZ235" s="5">
        <f t="shared" si="143"/>
        <v>300000</v>
      </c>
      <c r="BA235" s="40">
        <f t="shared" si="144"/>
        <v>388599.52661347296</v>
      </c>
      <c r="BB235" s="5">
        <f t="shared" si="153"/>
        <v>62649.326078304584</v>
      </c>
      <c r="BC235" s="20">
        <f t="shared" si="145"/>
        <v>0.16121822541647043</v>
      </c>
      <c r="BD235" s="72">
        <v>312000</v>
      </c>
      <c r="BE235" s="70">
        <v>300000</v>
      </c>
      <c r="BF235" s="58">
        <v>307500</v>
      </c>
      <c r="BG235" s="38">
        <v>429122.39007792459</v>
      </c>
      <c r="BH235" s="38">
        <f t="shared" si="146"/>
        <v>21885.241893974151</v>
      </c>
      <c r="BI235" s="38">
        <f t="shared" si="147"/>
        <v>451007.63197189872</v>
      </c>
      <c r="BJ235" s="36">
        <v>477334.70106807427</v>
      </c>
      <c r="BK235" s="36">
        <f t="shared" si="148"/>
        <v>300000</v>
      </c>
      <c r="BL235" s="40">
        <f t="shared" si="149"/>
        <v>369568.46660799457</v>
      </c>
      <c r="BM235" s="5">
        <f t="shared" si="150"/>
        <v>49192.334495262374</v>
      </c>
      <c r="BN235" s="20">
        <f t="shared" si="151"/>
        <v>0.13310749952982659</v>
      </c>
    </row>
    <row r="236" spans="1:66" s="4" customFormat="1" ht="15.75" customHeight="1">
      <c r="A236" s="12">
        <v>218</v>
      </c>
      <c r="B236" s="13" t="s">
        <v>262</v>
      </c>
      <c r="C236" s="61">
        <v>2587500</v>
      </c>
      <c r="D236" s="70">
        <v>2500000</v>
      </c>
      <c r="E236" s="58">
        <v>2575000</v>
      </c>
      <c r="F236" s="5">
        <v>3371410.8263609996</v>
      </c>
      <c r="G236" s="5">
        <f t="shared" si="117"/>
        <v>347255.31511518301</v>
      </c>
      <c r="H236" s="5">
        <f t="shared" si="118"/>
        <v>3718666.1414761827</v>
      </c>
      <c r="I236" s="2">
        <v>3412755.6903013927</v>
      </c>
      <c r="J236" s="2">
        <f t="shared" si="119"/>
        <v>174050.54020537101</v>
      </c>
      <c r="K236" s="2">
        <f t="shared" si="120"/>
        <v>3586806.2305067638</v>
      </c>
      <c r="L236" s="5">
        <v>3638007.8041283558</v>
      </c>
      <c r="M236" s="5">
        <f t="shared" si="121"/>
        <v>2500000</v>
      </c>
      <c r="N236" s="48">
        <f t="shared" si="122"/>
        <v>3100996.6960185505</v>
      </c>
      <c r="O236" s="5">
        <f t="shared" si="123"/>
        <v>424968.83922542771</v>
      </c>
      <c r="P236" s="20">
        <f t="shared" si="124"/>
        <v>0.13704266108088931</v>
      </c>
      <c r="Q236" s="63">
        <v>2587500</v>
      </c>
      <c r="R236" s="70">
        <v>2500000</v>
      </c>
      <c r="S236" s="58">
        <v>2550000</v>
      </c>
      <c r="T236" s="5">
        <v>3716979.6520800004</v>
      </c>
      <c r="U236" s="5">
        <f t="shared" si="125"/>
        <v>382848.90416424006</v>
      </c>
      <c r="V236" s="5">
        <f t="shared" si="126"/>
        <v>4099828.5562442406</v>
      </c>
      <c r="W236" s="2">
        <v>3762562.2377168001</v>
      </c>
      <c r="X236" s="2">
        <f t="shared" si="127"/>
        <v>191890.67412355679</v>
      </c>
      <c r="Y236" s="2">
        <f t="shared" si="128"/>
        <v>3954452.9118403569</v>
      </c>
      <c r="Z236" s="5">
        <v>4010902.6330928225</v>
      </c>
      <c r="AA236" s="5">
        <f t="shared" si="129"/>
        <v>2500000</v>
      </c>
      <c r="AB236" s="48">
        <f t="shared" si="130"/>
        <v>3283780.6835295702</v>
      </c>
      <c r="AC236" s="5">
        <f t="shared" si="131"/>
        <v>554216.63628678373</v>
      </c>
      <c r="AD236" s="20">
        <f t="shared" si="132"/>
        <v>0.16877394981539517</v>
      </c>
      <c r="AE236" s="65" t="s">
        <v>44</v>
      </c>
      <c r="AF236" s="70" t="s">
        <v>44</v>
      </c>
      <c r="AG236" s="58" t="s">
        <v>44</v>
      </c>
      <c r="AH236" s="5" t="s">
        <v>44</v>
      </c>
      <c r="AI236" s="5" t="s">
        <v>44</v>
      </c>
      <c r="AJ236" s="5" t="s">
        <v>44</v>
      </c>
      <c r="AK236" s="5" t="s">
        <v>44</v>
      </c>
      <c r="AL236" s="5" t="s">
        <v>44</v>
      </c>
      <c r="AM236" s="5" t="s">
        <v>44</v>
      </c>
      <c r="AN236" s="5" t="s">
        <v>44</v>
      </c>
      <c r="AO236" s="5" t="s">
        <v>44</v>
      </c>
      <c r="AP236" s="5" t="s">
        <v>44</v>
      </c>
      <c r="AQ236" s="5" t="s">
        <v>44</v>
      </c>
      <c r="AR236" s="5" t="s">
        <v>44</v>
      </c>
      <c r="AS236" s="67">
        <v>3120000</v>
      </c>
      <c r="AT236" s="70">
        <v>3000000</v>
      </c>
      <c r="AU236" s="58">
        <v>3075000</v>
      </c>
      <c r="AV236" s="38">
        <v>4326946.5733743208</v>
      </c>
      <c r="AW236" s="38">
        <f t="shared" si="141"/>
        <v>220674.27524209034</v>
      </c>
      <c r="AX236" s="38">
        <f t="shared" si="142"/>
        <v>4547620.848616411</v>
      </c>
      <c r="AY236" s="36">
        <v>4813083.159711387</v>
      </c>
      <c r="AZ236" s="5">
        <f t="shared" si="143"/>
        <v>3000000</v>
      </c>
      <c r="BA236" s="40">
        <f t="shared" si="144"/>
        <v>3711140.8016655594</v>
      </c>
      <c r="BB236" s="5">
        <f t="shared" si="153"/>
        <v>502852.48323615309</v>
      </c>
      <c r="BC236" s="42">
        <f t="shared" si="145"/>
        <v>0.13549808808398564</v>
      </c>
      <c r="BD236" s="72">
        <v>3120000</v>
      </c>
      <c r="BE236" s="70">
        <v>3000000</v>
      </c>
      <c r="BF236" s="58">
        <v>3075000</v>
      </c>
      <c r="BG236" s="38">
        <v>3924669.0438466021</v>
      </c>
      <c r="BH236" s="38">
        <f t="shared" si="146"/>
        <v>200158.1212361767</v>
      </c>
      <c r="BI236" s="38">
        <f t="shared" si="147"/>
        <v>4124827.1650827788</v>
      </c>
      <c r="BJ236" s="36">
        <v>4365609.3649540264</v>
      </c>
      <c r="BK236" s="36">
        <f t="shared" si="148"/>
        <v>3000000</v>
      </c>
      <c r="BL236" s="40">
        <f t="shared" si="149"/>
        <v>3537087.3060073615</v>
      </c>
      <c r="BM236" s="5">
        <f t="shared" si="150"/>
        <v>379778.07616701967</v>
      </c>
      <c r="BN236" s="20">
        <f t="shared" si="151"/>
        <v>0.10737028614532854</v>
      </c>
    </row>
    <row r="237" spans="1:66" s="4" customFormat="1" ht="15.75" customHeight="1">
      <c r="A237" s="12">
        <v>219</v>
      </c>
      <c r="B237" s="13" t="s">
        <v>263</v>
      </c>
      <c r="C237" s="61">
        <v>258750</v>
      </c>
      <c r="D237" s="70">
        <v>250000</v>
      </c>
      <c r="E237" s="58">
        <v>257500</v>
      </c>
      <c r="F237" s="5">
        <v>586912.92311699991</v>
      </c>
      <c r="G237" s="5">
        <f t="shared" si="117"/>
        <v>60452.031081050998</v>
      </c>
      <c r="H237" s="5">
        <f t="shared" si="118"/>
        <v>647364.95419805089</v>
      </c>
      <c r="I237" s="2">
        <v>594110.30250782007</v>
      </c>
      <c r="J237" s="2">
        <f t="shared" si="119"/>
        <v>30299.625427898824</v>
      </c>
      <c r="K237" s="2">
        <f t="shared" si="120"/>
        <v>624409.92793571891</v>
      </c>
      <c r="L237" s="5">
        <v>633323.36480424367</v>
      </c>
      <c r="M237" s="5">
        <f t="shared" si="121"/>
        <v>250000</v>
      </c>
      <c r="N237" s="48">
        <f t="shared" si="122"/>
        <v>445224.70782300225</v>
      </c>
      <c r="O237" s="5">
        <f t="shared" si="123"/>
        <v>138044.71475680734</v>
      </c>
      <c r="P237" s="20">
        <f t="shared" si="124"/>
        <v>0.31005627569907152</v>
      </c>
      <c r="Q237" s="63">
        <v>258750</v>
      </c>
      <c r="R237" s="70">
        <v>250000</v>
      </c>
      <c r="S237" s="58">
        <v>255000</v>
      </c>
      <c r="T237" s="5">
        <v>647071.37655300007</v>
      </c>
      <c r="U237" s="5">
        <f t="shared" si="125"/>
        <v>66648.351784959013</v>
      </c>
      <c r="V237" s="5">
        <f t="shared" si="126"/>
        <v>713719.72833795904</v>
      </c>
      <c r="W237" s="2">
        <v>655006.59108038002</v>
      </c>
      <c r="X237" s="2">
        <f t="shared" si="127"/>
        <v>33405.336145099376</v>
      </c>
      <c r="Y237" s="2">
        <f t="shared" si="128"/>
        <v>688411.92722547939</v>
      </c>
      <c r="Z237" s="5">
        <v>698238.99111145828</v>
      </c>
      <c r="AA237" s="5">
        <f t="shared" si="129"/>
        <v>250000</v>
      </c>
      <c r="AB237" s="48">
        <f t="shared" si="130"/>
        <v>477353.44111248275</v>
      </c>
      <c r="AC237" s="5">
        <f t="shared" si="131"/>
        <v>160763.15993673311</v>
      </c>
      <c r="AD237" s="20">
        <f t="shared" si="132"/>
        <v>0.33678014253353034</v>
      </c>
      <c r="AE237" s="65" t="s">
        <v>44</v>
      </c>
      <c r="AF237" s="70" t="s">
        <v>44</v>
      </c>
      <c r="AG237" s="58" t="s">
        <v>44</v>
      </c>
      <c r="AH237" s="5" t="s">
        <v>44</v>
      </c>
      <c r="AI237" s="5" t="s">
        <v>44</v>
      </c>
      <c r="AJ237" s="5" t="s">
        <v>44</v>
      </c>
      <c r="AK237" s="5" t="s">
        <v>44</v>
      </c>
      <c r="AL237" s="5" t="s">
        <v>44</v>
      </c>
      <c r="AM237" s="5" t="s">
        <v>44</v>
      </c>
      <c r="AN237" s="5" t="s">
        <v>44</v>
      </c>
      <c r="AO237" s="5" t="s">
        <v>44</v>
      </c>
      <c r="AP237" s="5" t="s">
        <v>44</v>
      </c>
      <c r="AQ237" s="5" t="s">
        <v>44</v>
      </c>
      <c r="AR237" s="5" t="s">
        <v>44</v>
      </c>
      <c r="AS237" s="67">
        <v>260000</v>
      </c>
      <c r="AT237" s="70">
        <v>250000</v>
      </c>
      <c r="AU237" s="58">
        <v>256250</v>
      </c>
      <c r="AV237" s="38">
        <v>7812</v>
      </c>
      <c r="AW237" s="38">
        <f t="shared" si="141"/>
        <v>398.41199999999998</v>
      </c>
      <c r="AX237" s="38">
        <f t="shared" si="142"/>
        <v>8210.4120000000003</v>
      </c>
      <c r="AY237" s="36">
        <v>4168238.0264679999</v>
      </c>
      <c r="AZ237" s="5">
        <f t="shared" si="143"/>
        <v>8210.4120000000003</v>
      </c>
      <c r="BA237" s="40">
        <f t="shared" si="144"/>
        <v>988539.68769359996</v>
      </c>
      <c r="BB237" s="5">
        <f t="shared" si="153"/>
        <v>693197.47863864095</v>
      </c>
      <c r="BC237" s="20">
        <f t="shared" si="145"/>
        <v>0.70123383741523493</v>
      </c>
      <c r="BD237" s="72">
        <v>260000</v>
      </c>
      <c r="BE237" s="70">
        <v>250000</v>
      </c>
      <c r="BF237" s="58">
        <v>256250</v>
      </c>
      <c r="BG237" s="38">
        <v>6250</v>
      </c>
      <c r="BH237" s="38">
        <f t="shared" si="146"/>
        <v>318.75</v>
      </c>
      <c r="BI237" s="38">
        <f t="shared" si="147"/>
        <v>6568.75</v>
      </c>
      <c r="BJ237" s="36">
        <v>3334590.6343749999</v>
      </c>
      <c r="BK237" s="36">
        <f t="shared" si="148"/>
        <v>6568.75</v>
      </c>
      <c r="BL237" s="40">
        <f t="shared" si="149"/>
        <v>821481.87687499996</v>
      </c>
      <c r="BM237" s="5">
        <f t="shared" si="150"/>
        <v>576230.59809124586</v>
      </c>
      <c r="BN237" s="20">
        <f t="shared" si="151"/>
        <v>0.70145259964015916</v>
      </c>
    </row>
    <row r="238" spans="1:66" s="4" customFormat="1" ht="15.75" customHeight="1">
      <c r="A238" s="12">
        <v>220</v>
      </c>
      <c r="B238" s="13" t="s">
        <v>264</v>
      </c>
      <c r="C238" s="61">
        <v>124200</v>
      </c>
      <c r="D238" s="70">
        <v>120000</v>
      </c>
      <c r="E238" s="58">
        <v>123600</v>
      </c>
      <c r="F238" s="5">
        <v>69604.830332999991</v>
      </c>
      <c r="G238" s="5">
        <f t="shared" si="117"/>
        <v>7169.2975242989996</v>
      </c>
      <c r="H238" s="5">
        <f t="shared" si="118"/>
        <v>76774.127857298998</v>
      </c>
      <c r="I238" s="2">
        <v>70458.518312513319</v>
      </c>
      <c r="J238" s="2">
        <f t="shared" si="119"/>
        <v>3593.384433938179</v>
      </c>
      <c r="K238" s="2">
        <f t="shared" si="120"/>
        <v>74051.902746451495</v>
      </c>
      <c r="L238" s="5">
        <v>75108.991896694148</v>
      </c>
      <c r="M238" s="5">
        <f t="shared" si="121"/>
        <v>74051.902746451495</v>
      </c>
      <c r="N238" s="48">
        <f t="shared" si="122"/>
        <v>98955.837083407445</v>
      </c>
      <c r="O238" s="5">
        <f t="shared" si="123"/>
        <v>17609.740847886085</v>
      </c>
      <c r="P238" s="20">
        <f t="shared" si="124"/>
        <v>0.17795555438577379</v>
      </c>
      <c r="Q238" s="63">
        <v>124200</v>
      </c>
      <c r="R238" s="70">
        <v>120000</v>
      </c>
      <c r="S238" s="58">
        <v>122400</v>
      </c>
      <c r="T238" s="5">
        <v>76739.322968999986</v>
      </c>
      <c r="U238" s="5">
        <f t="shared" si="125"/>
        <v>7904.1502658069994</v>
      </c>
      <c r="V238" s="5">
        <f t="shared" si="126"/>
        <v>84643.473234806981</v>
      </c>
      <c r="W238" s="2">
        <v>77680.433983739975</v>
      </c>
      <c r="X238" s="2">
        <f t="shared" si="127"/>
        <v>3961.7021331707383</v>
      </c>
      <c r="Y238" s="2">
        <f t="shared" si="128"/>
        <v>81642.136116910711</v>
      </c>
      <c r="Z238" s="5">
        <v>82807.575667968762</v>
      </c>
      <c r="AA238" s="5">
        <f t="shared" si="129"/>
        <v>81642.136116910711</v>
      </c>
      <c r="AB238" s="48">
        <f t="shared" si="130"/>
        <v>102615.53083661442</v>
      </c>
      <c r="AC238" s="5">
        <f t="shared" si="131"/>
        <v>14830.429630804707</v>
      </c>
      <c r="AD238" s="20">
        <f t="shared" si="132"/>
        <v>0.14452422074800628</v>
      </c>
      <c r="AE238" s="65" t="s">
        <v>44</v>
      </c>
      <c r="AF238" s="70" t="s">
        <v>44</v>
      </c>
      <c r="AG238" s="58" t="s">
        <v>44</v>
      </c>
      <c r="AH238" s="5" t="s">
        <v>44</v>
      </c>
      <c r="AI238" s="5" t="s">
        <v>44</v>
      </c>
      <c r="AJ238" s="5" t="s">
        <v>44</v>
      </c>
      <c r="AK238" s="5" t="s">
        <v>44</v>
      </c>
      <c r="AL238" s="5" t="s">
        <v>44</v>
      </c>
      <c r="AM238" s="5" t="s">
        <v>44</v>
      </c>
      <c r="AN238" s="5" t="s">
        <v>44</v>
      </c>
      <c r="AO238" s="5" t="s">
        <v>44</v>
      </c>
      <c r="AP238" s="5" t="s">
        <v>44</v>
      </c>
      <c r="AQ238" s="5" t="s">
        <v>44</v>
      </c>
      <c r="AR238" s="5" t="s">
        <v>44</v>
      </c>
      <c r="AS238" s="67">
        <v>124800</v>
      </c>
      <c r="AT238" s="70">
        <v>120000</v>
      </c>
      <c r="AU238" s="58">
        <v>123000</v>
      </c>
      <c r="AV238" s="38">
        <v>89332.499081300964</v>
      </c>
      <c r="AW238" s="38">
        <f t="shared" si="141"/>
        <v>4555.9574531463486</v>
      </c>
      <c r="AX238" s="38">
        <f t="shared" si="142"/>
        <v>93888.456534447309</v>
      </c>
      <c r="AY238" s="36">
        <v>99369.090801562517</v>
      </c>
      <c r="AZ238" s="5">
        <f t="shared" si="143"/>
        <v>93888.456534447309</v>
      </c>
      <c r="BA238" s="40">
        <f t="shared" si="144"/>
        <v>112211.50946720196</v>
      </c>
      <c r="BB238" s="5">
        <f t="shared" si="153"/>
        <v>12956.354980790873</v>
      </c>
      <c r="BC238" s="43">
        <f t="shared" si="145"/>
        <v>0.11546369033185366</v>
      </c>
      <c r="BD238" s="72">
        <v>124800</v>
      </c>
      <c r="BE238" s="70">
        <v>120000</v>
      </c>
      <c r="BF238" s="58">
        <v>123000</v>
      </c>
      <c r="BG238" s="38">
        <v>81027.296059390326</v>
      </c>
      <c r="BH238" s="38">
        <f t="shared" si="146"/>
        <v>4132.3920990289062</v>
      </c>
      <c r="BI238" s="38">
        <f t="shared" si="147"/>
        <v>85159.688158419231</v>
      </c>
      <c r="BJ238" s="36">
        <v>90130.790276032974</v>
      </c>
      <c r="BK238" s="36">
        <f t="shared" si="148"/>
        <v>85159.688158419231</v>
      </c>
      <c r="BL238" s="40">
        <f t="shared" si="149"/>
        <v>108618.09568689045</v>
      </c>
      <c r="BM238" s="5">
        <f t="shared" si="150"/>
        <v>16587.599039219444</v>
      </c>
      <c r="BN238" s="20">
        <f t="shared" si="151"/>
        <v>0.15271487623053095</v>
      </c>
    </row>
    <row r="239" spans="1:66" s="4" customFormat="1" ht="15.75" customHeight="1">
      <c r="A239" s="12">
        <v>221</v>
      </c>
      <c r="B239" s="13" t="s">
        <v>265</v>
      </c>
      <c r="C239" s="61">
        <v>258750</v>
      </c>
      <c r="D239" s="70">
        <v>250000</v>
      </c>
      <c r="E239" s="58">
        <v>257500</v>
      </c>
      <c r="F239" s="5">
        <v>95293.752236999993</v>
      </c>
      <c r="G239" s="5">
        <f t="shared" si="117"/>
        <v>9815.2564804110007</v>
      </c>
      <c r="H239" s="5">
        <f t="shared" si="118"/>
        <v>105109.00871741099</v>
      </c>
      <c r="I239" s="2">
        <v>96462.392543019974</v>
      </c>
      <c r="J239" s="2">
        <f t="shared" si="119"/>
        <v>4919.5820196940185</v>
      </c>
      <c r="K239" s="2">
        <f t="shared" si="120"/>
        <v>101381.97456271399</v>
      </c>
      <c r="L239" s="5">
        <v>102829.19983803692</v>
      </c>
      <c r="M239" s="5">
        <f t="shared" si="121"/>
        <v>101381.97456271399</v>
      </c>
      <c r="N239" s="48">
        <f t="shared" si="122"/>
        <v>179261.69718636034</v>
      </c>
      <c r="O239" s="5">
        <f t="shared" si="123"/>
        <v>55069.279984107656</v>
      </c>
      <c r="P239" s="20">
        <f t="shared" si="124"/>
        <v>0.30720048313978454</v>
      </c>
      <c r="Q239" s="63">
        <v>258750</v>
      </c>
      <c r="R239" s="70">
        <v>250000</v>
      </c>
      <c r="S239" s="58">
        <v>255000</v>
      </c>
      <c r="T239" s="5">
        <v>138130.38564299999</v>
      </c>
      <c r="U239" s="5">
        <f t="shared" si="125"/>
        <v>14227.429721229</v>
      </c>
      <c r="V239" s="5">
        <f t="shared" si="126"/>
        <v>152357.815364229</v>
      </c>
      <c r="W239" s="2">
        <v>139824.26290844666</v>
      </c>
      <c r="X239" s="2">
        <f t="shared" si="127"/>
        <v>7131.0374083307788</v>
      </c>
      <c r="Y239" s="2">
        <f t="shared" si="128"/>
        <v>146955.30031677743</v>
      </c>
      <c r="Z239" s="5">
        <v>149053.08373319288</v>
      </c>
      <c r="AA239" s="5">
        <f t="shared" si="129"/>
        <v>146955.30031677743</v>
      </c>
      <c r="AB239" s="48">
        <f t="shared" si="130"/>
        <v>202019.36656903321</v>
      </c>
      <c r="AC239" s="5">
        <f t="shared" si="131"/>
        <v>38936.174646675216</v>
      </c>
      <c r="AD239" s="20">
        <f t="shared" si="132"/>
        <v>0.19273486155284081</v>
      </c>
      <c r="AE239" s="65" t="s">
        <v>44</v>
      </c>
      <c r="AF239" s="70" t="s">
        <v>44</v>
      </c>
      <c r="AG239" s="58" t="s">
        <v>44</v>
      </c>
      <c r="AH239" s="5" t="s">
        <v>44</v>
      </c>
      <c r="AI239" s="5" t="s">
        <v>44</v>
      </c>
      <c r="AJ239" s="5" t="s">
        <v>44</v>
      </c>
      <c r="AK239" s="5" t="s">
        <v>44</v>
      </c>
      <c r="AL239" s="5" t="s">
        <v>44</v>
      </c>
      <c r="AM239" s="5" t="s">
        <v>44</v>
      </c>
      <c r="AN239" s="5" t="s">
        <v>44</v>
      </c>
      <c r="AO239" s="5" t="s">
        <v>44</v>
      </c>
      <c r="AP239" s="5" t="s">
        <v>44</v>
      </c>
      <c r="AQ239" s="5" t="s">
        <v>44</v>
      </c>
      <c r="AR239" s="5" t="s">
        <v>44</v>
      </c>
      <c r="AS239" s="67">
        <v>260000</v>
      </c>
      <c r="AT239" s="70">
        <v>250000</v>
      </c>
      <c r="AU239" s="58">
        <v>256250</v>
      </c>
      <c r="AV239" s="38">
        <v>160797.90234471366</v>
      </c>
      <c r="AW239" s="38">
        <f t="shared" si="141"/>
        <v>8200.6930195803961</v>
      </c>
      <c r="AX239" s="38">
        <f t="shared" si="142"/>
        <v>168998.59536429404</v>
      </c>
      <c r="AY239" s="36">
        <v>178863.7004798314</v>
      </c>
      <c r="AZ239" s="5">
        <f t="shared" si="143"/>
        <v>168998.59536429404</v>
      </c>
      <c r="BA239" s="40">
        <f t="shared" si="144"/>
        <v>222822.45916882512</v>
      </c>
      <c r="BB239" s="5">
        <f t="shared" si="153"/>
        <v>38059.219085844983</v>
      </c>
      <c r="BC239" s="20">
        <f t="shared" si="145"/>
        <v>0.17080512991290875</v>
      </c>
      <c r="BD239" s="72">
        <v>260000</v>
      </c>
      <c r="BE239" s="70">
        <v>250000</v>
      </c>
      <c r="BF239" s="58">
        <v>256250</v>
      </c>
      <c r="BG239" s="38">
        <v>110931.75142447297</v>
      </c>
      <c r="BH239" s="38">
        <f t="shared" si="146"/>
        <v>5657.5193226481206</v>
      </c>
      <c r="BI239" s="38">
        <f t="shared" si="147"/>
        <v>116589.27074712109</v>
      </c>
      <c r="BJ239" s="36">
        <v>123395.03980564431</v>
      </c>
      <c r="BK239" s="36">
        <f t="shared" si="148"/>
        <v>116589.27074712109</v>
      </c>
      <c r="BL239" s="40">
        <f t="shared" si="149"/>
        <v>201246.86211055308</v>
      </c>
      <c r="BM239" s="5">
        <f t="shared" si="150"/>
        <v>59861.956932002482</v>
      </c>
      <c r="BN239" s="20">
        <f t="shared" si="151"/>
        <v>0.29745535559763353</v>
      </c>
    </row>
    <row r="240" spans="1:66" s="4" customFormat="1" ht="15.75" customHeight="1">
      <c r="A240" s="12">
        <v>222</v>
      </c>
      <c r="B240" s="13" t="s">
        <v>266</v>
      </c>
      <c r="C240" s="61">
        <v>362250</v>
      </c>
      <c r="D240" s="70">
        <v>350000</v>
      </c>
      <c r="E240" s="58">
        <v>360500</v>
      </c>
      <c r="F240" s="5">
        <v>622362.80437199993</v>
      </c>
      <c r="G240" s="5">
        <f t="shared" si="117"/>
        <v>64103.368850316001</v>
      </c>
      <c r="H240" s="5">
        <f t="shared" si="118"/>
        <v>686466.17322231596</v>
      </c>
      <c r="I240" s="2">
        <v>629994.9983284534</v>
      </c>
      <c r="J240" s="2">
        <f t="shared" si="119"/>
        <v>32129.744914751122</v>
      </c>
      <c r="K240" s="2">
        <f t="shared" si="120"/>
        <v>662124.74324320455</v>
      </c>
      <c r="L240" s="5">
        <v>671576.5582031263</v>
      </c>
      <c r="M240" s="5">
        <f t="shared" si="121"/>
        <v>350000</v>
      </c>
      <c r="N240" s="48">
        <f t="shared" si="122"/>
        <v>515486.24577810778</v>
      </c>
      <c r="O240" s="5">
        <f t="shared" si="123"/>
        <v>117016.44658280343</v>
      </c>
      <c r="P240" s="20">
        <f t="shared" si="124"/>
        <v>0.22700207336506398</v>
      </c>
      <c r="Q240" s="63">
        <v>362250</v>
      </c>
      <c r="R240" s="70">
        <v>350000</v>
      </c>
      <c r="S240" s="58">
        <v>357000</v>
      </c>
      <c r="T240" s="5">
        <v>902425.27493700013</v>
      </c>
      <c r="U240" s="5">
        <f t="shared" si="125"/>
        <v>92949.803318511025</v>
      </c>
      <c r="V240" s="5">
        <f t="shared" si="126"/>
        <v>995375.07825551112</v>
      </c>
      <c r="W240" s="2">
        <v>913492.13571835356</v>
      </c>
      <c r="X240" s="2">
        <f t="shared" si="127"/>
        <v>46588.098921636025</v>
      </c>
      <c r="Y240" s="2">
        <f t="shared" si="128"/>
        <v>960080.23463998956</v>
      </c>
      <c r="Z240" s="5">
        <v>973785.35715217202</v>
      </c>
      <c r="AA240" s="5">
        <f t="shared" si="129"/>
        <v>350000</v>
      </c>
      <c r="AB240" s="48">
        <f t="shared" si="130"/>
        <v>666415.11167461204</v>
      </c>
      <c r="AC240" s="5">
        <f t="shared" si="131"/>
        <v>223739.27113501696</v>
      </c>
      <c r="AD240" s="20">
        <f t="shared" si="132"/>
        <v>0.3357355906482824</v>
      </c>
      <c r="AE240" s="65">
        <v>414000</v>
      </c>
      <c r="AF240" s="70">
        <v>400000</v>
      </c>
      <c r="AG240" s="58">
        <v>406000</v>
      </c>
      <c r="AH240" s="5">
        <v>929497.17253500002</v>
      </c>
      <c r="AI240" s="5">
        <f t="shared" si="133"/>
        <v>95738.208771105012</v>
      </c>
      <c r="AJ240" s="5">
        <f t="shared" si="134"/>
        <v>1025235.3813061051</v>
      </c>
      <c r="AK240" s="2">
        <v>940896.06330276665</v>
      </c>
      <c r="AL240" s="2">
        <f t="shared" si="135"/>
        <v>47985.699228441095</v>
      </c>
      <c r="AM240" s="2">
        <f t="shared" si="136"/>
        <v>988881.76253120776</v>
      </c>
      <c r="AN240" s="5">
        <v>1002998.0261689392</v>
      </c>
      <c r="AO240" s="5">
        <f t="shared" si="137"/>
        <v>400000</v>
      </c>
      <c r="AP240" s="48">
        <f t="shared" si="138"/>
        <v>706185.86166770861</v>
      </c>
      <c r="AQ240" s="5">
        <f t="shared" si="139"/>
        <v>216506.09908868303</v>
      </c>
      <c r="AR240" s="20">
        <f t="shared" si="140"/>
        <v>0.30658515107819961</v>
      </c>
      <c r="AS240" s="67">
        <v>364000</v>
      </c>
      <c r="AT240" s="70">
        <v>350000</v>
      </c>
      <c r="AU240" s="58">
        <v>358750</v>
      </c>
      <c r="AV240" s="38">
        <v>1050515.9560761065</v>
      </c>
      <c r="AW240" s="38">
        <f t="shared" si="141"/>
        <v>53576.313759881428</v>
      </c>
      <c r="AX240" s="38">
        <f t="shared" si="142"/>
        <v>1104092.2698359881</v>
      </c>
      <c r="AY240" s="36">
        <v>1168542.4285826064</v>
      </c>
      <c r="AZ240" s="5">
        <f t="shared" si="143"/>
        <v>350000</v>
      </c>
      <c r="BA240" s="40">
        <f t="shared" si="144"/>
        <v>669076.93968371884</v>
      </c>
      <c r="BB240" s="5">
        <f t="shared" si="153"/>
        <v>225621.46777060867</v>
      </c>
      <c r="BC240" s="20">
        <f t="shared" si="145"/>
        <v>0.33721303842464334</v>
      </c>
      <c r="BD240" s="72">
        <v>364000</v>
      </c>
      <c r="BE240" s="70">
        <v>350000</v>
      </c>
      <c r="BF240" s="58">
        <v>358750</v>
      </c>
      <c r="BG240" s="38">
        <v>724494.24807772145</v>
      </c>
      <c r="BH240" s="38">
        <f t="shared" si="146"/>
        <v>36949.206651963788</v>
      </c>
      <c r="BI240" s="38">
        <f t="shared" si="147"/>
        <v>761443.45472968521</v>
      </c>
      <c r="BJ240" s="36">
        <v>805891.86984375154</v>
      </c>
      <c r="BK240" s="36">
        <f t="shared" si="148"/>
        <v>350000</v>
      </c>
      <c r="BL240" s="40">
        <f t="shared" si="149"/>
        <v>528017.0649146873</v>
      </c>
      <c r="BM240" s="5">
        <f t="shared" si="150"/>
        <v>125877.07376810117</v>
      </c>
      <c r="BN240" s="20">
        <f t="shared" si="151"/>
        <v>0.23839584387000703</v>
      </c>
    </row>
    <row r="241" spans="1:66" s="4" customFormat="1" ht="45" customHeight="1">
      <c r="A241" s="12">
        <v>223</v>
      </c>
      <c r="B241" s="17" t="s">
        <v>267</v>
      </c>
      <c r="C241" s="61">
        <v>1242000</v>
      </c>
      <c r="D241" s="70">
        <v>1200000</v>
      </c>
      <c r="E241" s="58">
        <v>1236000</v>
      </c>
      <c r="F241" s="5">
        <v>889698.53509199992</v>
      </c>
      <c r="G241" s="5">
        <f t="shared" si="117"/>
        <v>91638.949114475996</v>
      </c>
      <c r="H241" s="5">
        <f t="shared" si="118"/>
        <v>981337.4842064759</v>
      </c>
      <c r="I241" s="2">
        <v>900609.26496632001</v>
      </c>
      <c r="J241" s="2">
        <f t="shared" si="119"/>
        <v>45931.072513282321</v>
      </c>
      <c r="K241" s="2">
        <f t="shared" si="120"/>
        <v>946540.33747960231</v>
      </c>
      <c r="L241" s="5">
        <v>960052.17828189197</v>
      </c>
      <c r="M241" s="5">
        <f t="shared" si="121"/>
        <v>946540.33747960231</v>
      </c>
      <c r="N241" s="48">
        <f t="shared" si="122"/>
        <v>1094321.6666613284</v>
      </c>
      <c r="O241" s="5">
        <f t="shared" si="123"/>
        <v>104497.17999715994</v>
      </c>
      <c r="P241" s="20">
        <f t="shared" si="124"/>
        <v>9.5490369222032245E-2</v>
      </c>
      <c r="Q241" s="63">
        <v>1242000</v>
      </c>
      <c r="R241" s="70">
        <v>1200000</v>
      </c>
      <c r="S241" s="58">
        <v>1224000</v>
      </c>
      <c r="T241" s="5">
        <v>934183.26399599994</v>
      </c>
      <c r="U241" s="5">
        <f t="shared" si="125"/>
        <v>96220.876191588002</v>
      </c>
      <c r="V241" s="5">
        <f t="shared" si="126"/>
        <v>1030404.1401875879</v>
      </c>
      <c r="W241" s="2">
        <v>945639.37108349323</v>
      </c>
      <c r="X241" s="2">
        <f t="shared" si="127"/>
        <v>48227.607925258155</v>
      </c>
      <c r="Y241" s="2">
        <f t="shared" si="128"/>
        <v>993866.97900875134</v>
      </c>
      <c r="Z241" s="5">
        <v>1008054.406493117</v>
      </c>
      <c r="AA241" s="5">
        <f t="shared" si="129"/>
        <v>993866.97900875134</v>
      </c>
      <c r="AB241" s="48">
        <f t="shared" si="130"/>
        <v>1116387.5876149095</v>
      </c>
      <c r="AC241" s="5">
        <f t="shared" si="131"/>
        <v>86635.153180517314</v>
      </c>
      <c r="AD241" s="20">
        <f t="shared" si="132"/>
        <v>7.7603113955797165E-2</v>
      </c>
      <c r="AE241" s="65">
        <v>1242000</v>
      </c>
      <c r="AF241" s="70">
        <v>1200000</v>
      </c>
      <c r="AG241" s="58">
        <v>1218000</v>
      </c>
      <c r="AH241" s="5">
        <v>2942680.4471969996</v>
      </c>
      <c r="AI241" s="5">
        <f t="shared" si="133"/>
        <v>303096.08606129099</v>
      </c>
      <c r="AJ241" s="5">
        <f t="shared" si="134"/>
        <v>3245776.5332582905</v>
      </c>
      <c r="AK241" s="2">
        <v>2978767.6586779533</v>
      </c>
      <c r="AL241" s="2">
        <f t="shared" si="135"/>
        <v>151917.15059257561</v>
      </c>
      <c r="AM241" s="2">
        <f t="shared" si="136"/>
        <v>3130684.8092705291</v>
      </c>
      <c r="AN241" s="5">
        <v>3175375.260453674</v>
      </c>
      <c r="AO241" s="5">
        <f t="shared" si="137"/>
        <v>1200000</v>
      </c>
      <c r="AP241" s="48">
        <f t="shared" si="138"/>
        <v>2201972.7671637493</v>
      </c>
      <c r="AQ241" s="5">
        <f t="shared" si="139"/>
        <v>708501.73822573689</v>
      </c>
      <c r="AR241" s="20">
        <f t="shared" si="140"/>
        <v>0.32175772052727175</v>
      </c>
      <c r="AS241" s="67">
        <v>1248000</v>
      </c>
      <c r="AT241" s="70">
        <v>1200000</v>
      </c>
      <c r="AU241" s="58">
        <v>1230000</v>
      </c>
      <c r="AV241" s="38">
        <v>1087485.2767460172</v>
      </c>
      <c r="AW241" s="38">
        <f t="shared" si="141"/>
        <v>55461.74911404687</v>
      </c>
      <c r="AX241" s="38">
        <f t="shared" si="142"/>
        <v>1142947.025860064</v>
      </c>
      <c r="AY241" s="36">
        <v>1209665.2877917404</v>
      </c>
      <c r="AZ241" s="5">
        <f t="shared" si="143"/>
        <v>1142947.025860064</v>
      </c>
      <c r="BA241" s="40">
        <f t="shared" si="144"/>
        <v>1206122.4627303607</v>
      </c>
      <c r="BB241" s="5">
        <f t="shared" si="153"/>
        <v>44671.779815409449</v>
      </c>
      <c r="BC241" s="20">
        <f t="shared" si="145"/>
        <v>3.7037515837557385E-2</v>
      </c>
      <c r="BD241" s="72">
        <v>1248000</v>
      </c>
      <c r="BE241" s="70">
        <v>1200000</v>
      </c>
      <c r="BF241" s="58">
        <v>1230000</v>
      </c>
      <c r="BG241" s="38">
        <v>1035700.654711268</v>
      </c>
      <c r="BH241" s="38">
        <f t="shared" si="146"/>
        <v>52820.733390274669</v>
      </c>
      <c r="BI241" s="38">
        <f t="shared" si="147"/>
        <v>1088521.3881015426</v>
      </c>
      <c r="BJ241" s="36">
        <v>1152062.6139382706</v>
      </c>
      <c r="BK241" s="36">
        <f t="shared" si="148"/>
        <v>1088521.3881015426</v>
      </c>
      <c r="BL241" s="40">
        <f t="shared" si="149"/>
        <v>1183716.8004079626</v>
      </c>
      <c r="BM241" s="5">
        <f t="shared" si="150"/>
        <v>67313.321579718933</v>
      </c>
      <c r="BN241" s="20">
        <f t="shared" si="151"/>
        <v>5.6866069279847768E-2</v>
      </c>
    </row>
    <row r="242" spans="1:66" s="4" customFormat="1" ht="15.75" customHeight="1">
      <c r="A242" s="12">
        <v>224</v>
      </c>
      <c r="B242" s="13" t="s">
        <v>268</v>
      </c>
      <c r="C242" s="61">
        <v>1552500</v>
      </c>
      <c r="D242" s="70">
        <v>1500000</v>
      </c>
      <c r="E242" s="58">
        <v>1545000</v>
      </c>
      <c r="F242" s="5">
        <v>1083603.0048749999</v>
      </c>
      <c r="G242" s="5">
        <f t="shared" si="117"/>
        <v>111611.10950212499</v>
      </c>
      <c r="H242" s="5">
        <f t="shared" si="118"/>
        <v>1195214.1143771249</v>
      </c>
      <c r="I242" s="2">
        <v>1096891.5236591666</v>
      </c>
      <c r="J242" s="2">
        <f t="shared" si="119"/>
        <v>55941.467706617492</v>
      </c>
      <c r="K242" s="2">
        <f t="shared" si="120"/>
        <v>1152832.9913657841</v>
      </c>
      <c r="L242" s="5">
        <v>835206.89635374467</v>
      </c>
      <c r="M242" s="5">
        <f t="shared" si="121"/>
        <v>835206.89635374467</v>
      </c>
      <c r="N242" s="48">
        <f t="shared" si="122"/>
        <v>1296792.3336827757</v>
      </c>
      <c r="O242" s="5">
        <f t="shared" si="123"/>
        <v>326390.19283231645</v>
      </c>
      <c r="P242" s="20">
        <f t="shared" si="124"/>
        <v>0.25169040898429523</v>
      </c>
      <c r="Q242" s="63">
        <v>1552500</v>
      </c>
      <c r="R242" s="70">
        <v>1500000</v>
      </c>
      <c r="S242" s="58">
        <v>1530000</v>
      </c>
      <c r="T242" s="5">
        <v>1137782.4131789999</v>
      </c>
      <c r="U242" s="5">
        <f t="shared" si="125"/>
        <v>117191.588557437</v>
      </c>
      <c r="V242" s="5">
        <f t="shared" si="126"/>
        <v>1254974.001736437</v>
      </c>
      <c r="W242" s="2">
        <v>1151735.5691003399</v>
      </c>
      <c r="X242" s="2">
        <f t="shared" si="127"/>
        <v>58738.514024117329</v>
      </c>
      <c r="Y242" s="2">
        <f t="shared" si="128"/>
        <v>1210474.0831244572</v>
      </c>
      <c r="Z242" s="5">
        <v>876966.83704833547</v>
      </c>
      <c r="AA242" s="5">
        <f t="shared" si="129"/>
        <v>876966.83704833547</v>
      </c>
      <c r="AB242" s="48">
        <f t="shared" si="130"/>
        <v>1320819.1536515383</v>
      </c>
      <c r="AC242" s="5">
        <f t="shared" si="131"/>
        <v>313850.98291548277</v>
      </c>
      <c r="AD242" s="20">
        <f t="shared" si="132"/>
        <v>0.23761843704931895</v>
      </c>
      <c r="AE242" s="65">
        <v>1552500</v>
      </c>
      <c r="AF242" s="70">
        <v>1500000</v>
      </c>
      <c r="AG242" s="58">
        <v>1522500</v>
      </c>
      <c r="AH242" s="5">
        <v>3584016.1348559996</v>
      </c>
      <c r="AI242" s="5">
        <f t="shared" si="133"/>
        <v>369153.66189016798</v>
      </c>
      <c r="AJ242" s="5">
        <f t="shared" si="134"/>
        <v>3953169.7967461674</v>
      </c>
      <c r="AK242" s="2">
        <v>3627968.2179324264</v>
      </c>
      <c r="AL242" s="2">
        <f t="shared" si="135"/>
        <v>185026.37911455374</v>
      </c>
      <c r="AM242" s="2">
        <f t="shared" si="136"/>
        <v>3812994.5970469802</v>
      </c>
      <c r="AN242" s="5">
        <v>2762446.4315861575</v>
      </c>
      <c r="AO242" s="5">
        <f t="shared" si="137"/>
        <v>1500000</v>
      </c>
      <c r="AP242" s="48">
        <f t="shared" si="138"/>
        <v>2517268.4708965509</v>
      </c>
      <c r="AQ242" s="5">
        <f t="shared" si="139"/>
        <v>719317.43405822129</v>
      </c>
      <c r="AR242" s="20">
        <f t="shared" si="140"/>
        <v>0.28575316553423841</v>
      </c>
      <c r="AS242" s="67">
        <v>1560000</v>
      </c>
      <c r="AT242" s="70">
        <v>1500000</v>
      </c>
      <c r="AU242" s="58">
        <v>1537500</v>
      </c>
      <c r="AV242" s="38">
        <v>946068.50318956492</v>
      </c>
      <c r="AW242" s="38">
        <f t="shared" si="141"/>
        <v>48249.49366266781</v>
      </c>
      <c r="AX242" s="38">
        <f t="shared" si="142"/>
        <v>994317.99685223273</v>
      </c>
      <c r="AY242" s="36">
        <v>1052360.2044580025</v>
      </c>
      <c r="AZ242" s="5">
        <f t="shared" si="143"/>
        <v>994317.99685223273</v>
      </c>
      <c r="BA242" s="40">
        <f t="shared" si="144"/>
        <v>1328835.6402620471</v>
      </c>
      <c r="BB242" s="5">
        <f t="shared" si="153"/>
        <v>236539.69408162247</v>
      </c>
      <c r="BC242" s="42">
        <f t="shared" si="145"/>
        <v>0.17800523022920781</v>
      </c>
      <c r="BD242" s="72">
        <v>1560000</v>
      </c>
      <c r="BE242" s="70">
        <v>1500000</v>
      </c>
      <c r="BF242" s="58">
        <v>1537500</v>
      </c>
      <c r="BG242" s="38">
        <v>901018.03729145823</v>
      </c>
      <c r="BH242" s="38">
        <f t="shared" si="146"/>
        <v>45951.919901864363</v>
      </c>
      <c r="BI242" s="38">
        <f t="shared" si="147"/>
        <v>946969.9571933226</v>
      </c>
      <c r="BJ242" s="36">
        <v>1002248.2756244935</v>
      </c>
      <c r="BK242" s="36">
        <f t="shared" si="148"/>
        <v>946969.9571933226</v>
      </c>
      <c r="BL242" s="40">
        <f t="shared" si="149"/>
        <v>1309343.646563563</v>
      </c>
      <c r="BM242" s="5">
        <f t="shared" si="150"/>
        <v>256236.89307728483</v>
      </c>
      <c r="BN242" s="20">
        <f t="shared" si="151"/>
        <v>0.19569873329266246</v>
      </c>
    </row>
    <row r="243" spans="1:66" s="4" customFormat="1" ht="15.75" customHeight="1">
      <c r="A243" s="12">
        <v>225</v>
      </c>
      <c r="B243" s="13" t="s">
        <v>269</v>
      </c>
      <c r="C243" s="61" t="s">
        <v>44</v>
      </c>
      <c r="D243" s="70" t="s">
        <v>44</v>
      </c>
      <c r="E243" s="58" t="s">
        <v>44</v>
      </c>
      <c r="F243" s="5" t="s">
        <v>44</v>
      </c>
      <c r="G243" s="5" t="s">
        <v>44</v>
      </c>
      <c r="H243" s="5" t="s">
        <v>44</v>
      </c>
      <c r="I243" s="5" t="s">
        <v>44</v>
      </c>
      <c r="J243" s="5" t="s">
        <v>44</v>
      </c>
      <c r="K243" s="5" t="s">
        <v>44</v>
      </c>
      <c r="L243" s="5" t="s">
        <v>44</v>
      </c>
      <c r="M243" s="5" t="s">
        <v>44</v>
      </c>
      <c r="N243" s="5" t="s">
        <v>44</v>
      </c>
      <c r="O243" s="5" t="s">
        <v>44</v>
      </c>
      <c r="P243" s="5" t="s">
        <v>44</v>
      </c>
      <c r="Q243" s="63" t="s">
        <v>44</v>
      </c>
      <c r="R243" s="70" t="s">
        <v>44</v>
      </c>
      <c r="S243" s="58" t="s">
        <v>44</v>
      </c>
      <c r="T243" s="5" t="s">
        <v>44</v>
      </c>
      <c r="U243" s="5" t="s">
        <v>44</v>
      </c>
      <c r="V243" s="5" t="s">
        <v>44</v>
      </c>
      <c r="W243" s="5" t="s">
        <v>44</v>
      </c>
      <c r="X243" s="5" t="s">
        <v>44</v>
      </c>
      <c r="Y243" s="5" t="s">
        <v>44</v>
      </c>
      <c r="Z243" s="5" t="s">
        <v>44</v>
      </c>
      <c r="AA243" s="5" t="s">
        <v>44</v>
      </c>
      <c r="AB243" s="5" t="s">
        <v>44</v>
      </c>
      <c r="AC243" s="5" t="s">
        <v>44</v>
      </c>
      <c r="AD243" s="5" t="s">
        <v>44</v>
      </c>
      <c r="AE243" s="65" t="s">
        <v>44</v>
      </c>
      <c r="AF243" s="70" t="s">
        <v>44</v>
      </c>
      <c r="AG243" s="58" t="s">
        <v>44</v>
      </c>
      <c r="AH243" s="5" t="s">
        <v>44</v>
      </c>
      <c r="AI243" s="5" t="s">
        <v>44</v>
      </c>
      <c r="AJ243" s="5" t="s">
        <v>44</v>
      </c>
      <c r="AK243" s="5" t="s">
        <v>44</v>
      </c>
      <c r="AL243" s="5" t="s">
        <v>44</v>
      </c>
      <c r="AM243" s="5" t="s">
        <v>44</v>
      </c>
      <c r="AN243" s="5" t="s">
        <v>44</v>
      </c>
      <c r="AO243" s="5" t="s">
        <v>44</v>
      </c>
      <c r="AP243" s="5" t="s">
        <v>44</v>
      </c>
      <c r="AQ243" s="5" t="s">
        <v>44</v>
      </c>
      <c r="AR243" s="5" t="s">
        <v>44</v>
      </c>
      <c r="AS243" s="68" t="s">
        <v>44</v>
      </c>
      <c r="AT243" s="74" t="s">
        <v>44</v>
      </c>
      <c r="AU243" s="68" t="s">
        <v>44</v>
      </c>
      <c r="AV243" s="41" t="s">
        <v>44</v>
      </c>
      <c r="AW243" s="41" t="s">
        <v>44</v>
      </c>
      <c r="AX243" s="41" t="s">
        <v>44</v>
      </c>
      <c r="AY243" s="41" t="s">
        <v>44</v>
      </c>
      <c r="AZ243" s="41" t="s">
        <v>44</v>
      </c>
      <c r="BA243" s="41" t="s">
        <v>44</v>
      </c>
      <c r="BB243" s="41" t="s">
        <v>44</v>
      </c>
      <c r="BC243" s="41" t="s">
        <v>44</v>
      </c>
      <c r="BD243" s="68" t="s">
        <v>44</v>
      </c>
      <c r="BE243" s="74" t="s">
        <v>44</v>
      </c>
      <c r="BF243" s="68" t="s">
        <v>44</v>
      </c>
      <c r="BG243" s="41" t="s">
        <v>44</v>
      </c>
      <c r="BH243" s="41" t="s">
        <v>44</v>
      </c>
      <c r="BI243" s="41" t="s">
        <v>44</v>
      </c>
      <c r="BJ243" s="41" t="s">
        <v>44</v>
      </c>
      <c r="BK243" s="41" t="s">
        <v>44</v>
      </c>
      <c r="BL243" s="41" t="s">
        <v>44</v>
      </c>
      <c r="BM243" s="41" t="s">
        <v>44</v>
      </c>
      <c r="BN243" s="41" t="s">
        <v>44</v>
      </c>
    </row>
    <row r="244" spans="1:66" s="4" customFormat="1" ht="15.75" customHeight="1">
      <c r="A244" s="12">
        <v>226</v>
      </c>
      <c r="B244" s="13" t="s">
        <v>270</v>
      </c>
      <c r="C244" s="61" t="s">
        <v>44</v>
      </c>
      <c r="D244" s="70" t="s">
        <v>44</v>
      </c>
      <c r="E244" s="58" t="s">
        <v>44</v>
      </c>
      <c r="F244" s="5" t="s">
        <v>44</v>
      </c>
      <c r="G244" s="5" t="s">
        <v>44</v>
      </c>
      <c r="H244" s="5" t="s">
        <v>44</v>
      </c>
      <c r="I244" s="5" t="s">
        <v>44</v>
      </c>
      <c r="J244" s="5" t="s">
        <v>44</v>
      </c>
      <c r="K244" s="5" t="s">
        <v>44</v>
      </c>
      <c r="L244" s="5" t="s">
        <v>44</v>
      </c>
      <c r="M244" s="5" t="s">
        <v>44</v>
      </c>
      <c r="N244" s="5" t="s">
        <v>44</v>
      </c>
      <c r="O244" s="5" t="s">
        <v>44</v>
      </c>
      <c r="P244" s="5" t="s">
        <v>44</v>
      </c>
      <c r="Q244" s="63" t="s">
        <v>44</v>
      </c>
      <c r="R244" s="70" t="s">
        <v>44</v>
      </c>
      <c r="S244" s="58" t="s">
        <v>44</v>
      </c>
      <c r="T244" s="5" t="s">
        <v>44</v>
      </c>
      <c r="U244" s="5" t="s">
        <v>44</v>
      </c>
      <c r="V244" s="5" t="s">
        <v>44</v>
      </c>
      <c r="W244" s="5" t="s">
        <v>44</v>
      </c>
      <c r="X244" s="5" t="s">
        <v>44</v>
      </c>
      <c r="Y244" s="5" t="s">
        <v>44</v>
      </c>
      <c r="Z244" s="5" t="s">
        <v>44</v>
      </c>
      <c r="AA244" s="5" t="s">
        <v>44</v>
      </c>
      <c r="AB244" s="5" t="s">
        <v>44</v>
      </c>
      <c r="AC244" s="5" t="s">
        <v>44</v>
      </c>
      <c r="AD244" s="5" t="s">
        <v>44</v>
      </c>
      <c r="AE244" s="65" t="s">
        <v>44</v>
      </c>
      <c r="AF244" s="70" t="s">
        <v>44</v>
      </c>
      <c r="AG244" s="58" t="s">
        <v>44</v>
      </c>
      <c r="AH244" s="5" t="s">
        <v>44</v>
      </c>
      <c r="AI244" s="5" t="s">
        <v>44</v>
      </c>
      <c r="AJ244" s="5" t="s">
        <v>44</v>
      </c>
      <c r="AK244" s="5" t="s">
        <v>44</v>
      </c>
      <c r="AL244" s="5" t="s">
        <v>44</v>
      </c>
      <c r="AM244" s="5" t="s">
        <v>44</v>
      </c>
      <c r="AN244" s="5" t="s">
        <v>44</v>
      </c>
      <c r="AO244" s="5" t="s">
        <v>44</v>
      </c>
      <c r="AP244" s="5" t="s">
        <v>44</v>
      </c>
      <c r="AQ244" s="5" t="s">
        <v>44</v>
      </c>
      <c r="AR244" s="5" t="s">
        <v>44</v>
      </c>
      <c r="AS244" s="68" t="s">
        <v>44</v>
      </c>
      <c r="AT244" s="74" t="s">
        <v>44</v>
      </c>
      <c r="AU244" s="68" t="s">
        <v>44</v>
      </c>
      <c r="AV244" s="41" t="s">
        <v>44</v>
      </c>
      <c r="AW244" s="41" t="s">
        <v>44</v>
      </c>
      <c r="AX244" s="41" t="s">
        <v>44</v>
      </c>
      <c r="AY244" s="41" t="s">
        <v>44</v>
      </c>
      <c r="AZ244" s="41" t="s">
        <v>44</v>
      </c>
      <c r="BA244" s="41" t="s">
        <v>44</v>
      </c>
      <c r="BB244" s="41" t="s">
        <v>44</v>
      </c>
      <c r="BC244" s="41" t="s">
        <v>44</v>
      </c>
      <c r="BD244" s="68" t="s">
        <v>44</v>
      </c>
      <c r="BE244" s="74" t="s">
        <v>44</v>
      </c>
      <c r="BF244" s="68" t="s">
        <v>44</v>
      </c>
      <c r="BG244" s="41" t="s">
        <v>44</v>
      </c>
      <c r="BH244" s="41" t="s">
        <v>44</v>
      </c>
      <c r="BI244" s="41" t="s">
        <v>44</v>
      </c>
      <c r="BJ244" s="41" t="s">
        <v>44</v>
      </c>
      <c r="BK244" s="41" t="s">
        <v>44</v>
      </c>
      <c r="BL244" s="41" t="s">
        <v>44</v>
      </c>
      <c r="BM244" s="41" t="s">
        <v>44</v>
      </c>
      <c r="BN244" s="41" t="s">
        <v>44</v>
      </c>
    </row>
    <row r="245" spans="1:66" s="4" customFormat="1" ht="15.75" customHeight="1">
      <c r="A245" s="12">
        <v>227</v>
      </c>
      <c r="B245" s="13" t="s">
        <v>271</v>
      </c>
      <c r="C245" s="61" t="s">
        <v>44</v>
      </c>
      <c r="D245" s="70" t="s">
        <v>44</v>
      </c>
      <c r="E245" s="58" t="s">
        <v>44</v>
      </c>
      <c r="F245" s="5" t="s">
        <v>44</v>
      </c>
      <c r="G245" s="5" t="s">
        <v>44</v>
      </c>
      <c r="H245" s="5" t="s">
        <v>44</v>
      </c>
      <c r="I245" s="5" t="s">
        <v>44</v>
      </c>
      <c r="J245" s="5" t="s">
        <v>44</v>
      </c>
      <c r="K245" s="5" t="s">
        <v>44</v>
      </c>
      <c r="L245" s="5" t="s">
        <v>44</v>
      </c>
      <c r="M245" s="5" t="s">
        <v>44</v>
      </c>
      <c r="N245" s="5" t="s">
        <v>44</v>
      </c>
      <c r="O245" s="5" t="s">
        <v>44</v>
      </c>
      <c r="P245" s="5" t="s">
        <v>44</v>
      </c>
      <c r="Q245" s="63" t="s">
        <v>44</v>
      </c>
      <c r="R245" s="70" t="s">
        <v>44</v>
      </c>
      <c r="S245" s="58" t="s">
        <v>44</v>
      </c>
      <c r="T245" s="5" t="s">
        <v>44</v>
      </c>
      <c r="U245" s="5" t="s">
        <v>44</v>
      </c>
      <c r="V245" s="5" t="s">
        <v>44</v>
      </c>
      <c r="W245" s="5" t="s">
        <v>44</v>
      </c>
      <c r="X245" s="5" t="s">
        <v>44</v>
      </c>
      <c r="Y245" s="5" t="s">
        <v>44</v>
      </c>
      <c r="Z245" s="5" t="s">
        <v>44</v>
      </c>
      <c r="AA245" s="5" t="s">
        <v>44</v>
      </c>
      <c r="AB245" s="5" t="s">
        <v>44</v>
      </c>
      <c r="AC245" s="5" t="s">
        <v>44</v>
      </c>
      <c r="AD245" s="5" t="s">
        <v>44</v>
      </c>
      <c r="AE245" s="65" t="s">
        <v>44</v>
      </c>
      <c r="AF245" s="70" t="s">
        <v>44</v>
      </c>
      <c r="AG245" s="58" t="s">
        <v>44</v>
      </c>
      <c r="AH245" s="5" t="s">
        <v>44</v>
      </c>
      <c r="AI245" s="5" t="s">
        <v>44</v>
      </c>
      <c r="AJ245" s="5" t="s">
        <v>44</v>
      </c>
      <c r="AK245" s="5" t="s">
        <v>44</v>
      </c>
      <c r="AL245" s="5" t="s">
        <v>44</v>
      </c>
      <c r="AM245" s="5" t="s">
        <v>44</v>
      </c>
      <c r="AN245" s="5" t="s">
        <v>44</v>
      </c>
      <c r="AO245" s="5" t="s">
        <v>44</v>
      </c>
      <c r="AP245" s="5" t="s">
        <v>44</v>
      </c>
      <c r="AQ245" s="5" t="s">
        <v>44</v>
      </c>
      <c r="AR245" s="5" t="s">
        <v>44</v>
      </c>
      <c r="AS245" s="68" t="s">
        <v>44</v>
      </c>
      <c r="AT245" s="74" t="s">
        <v>44</v>
      </c>
      <c r="AU245" s="68" t="s">
        <v>44</v>
      </c>
      <c r="AV245" s="41" t="s">
        <v>44</v>
      </c>
      <c r="AW245" s="41" t="s">
        <v>44</v>
      </c>
      <c r="AX245" s="41" t="s">
        <v>44</v>
      </c>
      <c r="AY245" s="41" t="s">
        <v>44</v>
      </c>
      <c r="AZ245" s="41" t="s">
        <v>44</v>
      </c>
      <c r="BA245" s="41" t="s">
        <v>44</v>
      </c>
      <c r="BB245" s="41" t="s">
        <v>44</v>
      </c>
      <c r="BC245" s="41" t="s">
        <v>44</v>
      </c>
      <c r="BD245" s="68" t="s">
        <v>44</v>
      </c>
      <c r="BE245" s="74" t="s">
        <v>44</v>
      </c>
      <c r="BF245" s="68" t="s">
        <v>44</v>
      </c>
      <c r="BG245" s="41" t="s">
        <v>44</v>
      </c>
      <c r="BH245" s="41" t="s">
        <v>44</v>
      </c>
      <c r="BI245" s="41" t="s">
        <v>44</v>
      </c>
      <c r="BJ245" s="41" t="s">
        <v>44</v>
      </c>
      <c r="BK245" s="41" t="s">
        <v>44</v>
      </c>
      <c r="BL245" s="41" t="s">
        <v>44</v>
      </c>
      <c r="BM245" s="41" t="s">
        <v>44</v>
      </c>
      <c r="BN245" s="41" t="s">
        <v>44</v>
      </c>
    </row>
    <row r="246" spans="1:66" s="4" customFormat="1" ht="15.75" customHeight="1">
      <c r="A246" s="12">
        <v>228</v>
      </c>
      <c r="B246" s="13" t="s">
        <v>272</v>
      </c>
      <c r="C246" s="61" t="s">
        <v>44</v>
      </c>
      <c r="D246" s="70" t="s">
        <v>44</v>
      </c>
      <c r="E246" s="58" t="s">
        <v>44</v>
      </c>
      <c r="F246" s="5" t="s">
        <v>44</v>
      </c>
      <c r="G246" s="5" t="s">
        <v>44</v>
      </c>
      <c r="H246" s="5" t="s">
        <v>44</v>
      </c>
      <c r="I246" s="5" t="s">
        <v>44</v>
      </c>
      <c r="J246" s="5" t="s">
        <v>44</v>
      </c>
      <c r="K246" s="5" t="s">
        <v>44</v>
      </c>
      <c r="L246" s="5" t="s">
        <v>44</v>
      </c>
      <c r="M246" s="5" t="s">
        <v>44</v>
      </c>
      <c r="N246" s="5" t="s">
        <v>44</v>
      </c>
      <c r="O246" s="5" t="s">
        <v>44</v>
      </c>
      <c r="P246" s="5" t="s">
        <v>44</v>
      </c>
      <c r="Q246" s="63" t="s">
        <v>44</v>
      </c>
      <c r="R246" s="70" t="s">
        <v>44</v>
      </c>
      <c r="S246" s="58" t="s">
        <v>44</v>
      </c>
      <c r="T246" s="5" t="s">
        <v>44</v>
      </c>
      <c r="U246" s="5" t="s">
        <v>44</v>
      </c>
      <c r="V246" s="5" t="s">
        <v>44</v>
      </c>
      <c r="W246" s="5" t="s">
        <v>44</v>
      </c>
      <c r="X246" s="5" t="s">
        <v>44</v>
      </c>
      <c r="Y246" s="5" t="s">
        <v>44</v>
      </c>
      <c r="Z246" s="5" t="s">
        <v>44</v>
      </c>
      <c r="AA246" s="5" t="s">
        <v>44</v>
      </c>
      <c r="AB246" s="5" t="s">
        <v>44</v>
      </c>
      <c r="AC246" s="5" t="s">
        <v>44</v>
      </c>
      <c r="AD246" s="5" t="s">
        <v>44</v>
      </c>
      <c r="AE246" s="65" t="s">
        <v>44</v>
      </c>
      <c r="AF246" s="70" t="s">
        <v>44</v>
      </c>
      <c r="AG246" s="58" t="s">
        <v>44</v>
      </c>
      <c r="AH246" s="5" t="s">
        <v>44</v>
      </c>
      <c r="AI246" s="5" t="s">
        <v>44</v>
      </c>
      <c r="AJ246" s="5" t="s">
        <v>44</v>
      </c>
      <c r="AK246" s="5" t="s">
        <v>44</v>
      </c>
      <c r="AL246" s="5" t="s">
        <v>44</v>
      </c>
      <c r="AM246" s="5" t="s">
        <v>44</v>
      </c>
      <c r="AN246" s="5" t="s">
        <v>44</v>
      </c>
      <c r="AO246" s="5" t="s">
        <v>44</v>
      </c>
      <c r="AP246" s="5" t="s">
        <v>44</v>
      </c>
      <c r="AQ246" s="5" t="s">
        <v>44</v>
      </c>
      <c r="AR246" s="5" t="s">
        <v>44</v>
      </c>
      <c r="AS246" s="68" t="s">
        <v>44</v>
      </c>
      <c r="AT246" s="74" t="s">
        <v>44</v>
      </c>
      <c r="AU246" s="68" t="s">
        <v>44</v>
      </c>
      <c r="AV246" s="41" t="s">
        <v>44</v>
      </c>
      <c r="AW246" s="41" t="s">
        <v>44</v>
      </c>
      <c r="AX246" s="41" t="s">
        <v>44</v>
      </c>
      <c r="AY246" s="41" t="s">
        <v>44</v>
      </c>
      <c r="AZ246" s="41" t="s">
        <v>44</v>
      </c>
      <c r="BA246" s="41" t="s">
        <v>44</v>
      </c>
      <c r="BB246" s="41" t="s">
        <v>44</v>
      </c>
      <c r="BC246" s="41" t="s">
        <v>44</v>
      </c>
      <c r="BD246" s="68" t="s">
        <v>44</v>
      </c>
      <c r="BE246" s="74" t="s">
        <v>44</v>
      </c>
      <c r="BF246" s="68" t="s">
        <v>44</v>
      </c>
      <c r="BG246" s="41" t="s">
        <v>44</v>
      </c>
      <c r="BH246" s="41" t="s">
        <v>44</v>
      </c>
      <c r="BI246" s="41" t="s">
        <v>44</v>
      </c>
      <c r="BJ246" s="41" t="s">
        <v>44</v>
      </c>
      <c r="BK246" s="41" t="s">
        <v>44</v>
      </c>
      <c r="BL246" s="41" t="s">
        <v>44</v>
      </c>
      <c r="BM246" s="41" t="s">
        <v>44</v>
      </c>
      <c r="BN246" s="41" t="s">
        <v>44</v>
      </c>
    </row>
    <row r="247" spans="1:66" s="4" customFormat="1" ht="15.75" customHeight="1">
      <c r="A247" s="12">
        <v>229</v>
      </c>
      <c r="B247" s="13" t="s">
        <v>273</v>
      </c>
      <c r="C247" s="61" t="s">
        <v>44</v>
      </c>
      <c r="D247" s="70" t="s">
        <v>44</v>
      </c>
      <c r="E247" s="58" t="s">
        <v>44</v>
      </c>
      <c r="F247" s="5" t="s">
        <v>44</v>
      </c>
      <c r="G247" s="5" t="s">
        <v>44</v>
      </c>
      <c r="H247" s="5" t="s">
        <v>44</v>
      </c>
      <c r="I247" s="5" t="s">
        <v>44</v>
      </c>
      <c r="J247" s="5" t="s">
        <v>44</v>
      </c>
      <c r="K247" s="5" t="s">
        <v>44</v>
      </c>
      <c r="L247" s="5" t="s">
        <v>44</v>
      </c>
      <c r="M247" s="5" t="s">
        <v>44</v>
      </c>
      <c r="N247" s="5" t="s">
        <v>44</v>
      </c>
      <c r="O247" s="5" t="s">
        <v>44</v>
      </c>
      <c r="P247" s="5" t="s">
        <v>44</v>
      </c>
      <c r="Q247" s="63" t="s">
        <v>44</v>
      </c>
      <c r="R247" s="70" t="s">
        <v>44</v>
      </c>
      <c r="S247" s="58" t="s">
        <v>44</v>
      </c>
      <c r="T247" s="5" t="s">
        <v>44</v>
      </c>
      <c r="U247" s="5" t="s">
        <v>44</v>
      </c>
      <c r="V247" s="5" t="s">
        <v>44</v>
      </c>
      <c r="W247" s="5" t="s">
        <v>44</v>
      </c>
      <c r="X247" s="5" t="s">
        <v>44</v>
      </c>
      <c r="Y247" s="5" t="s">
        <v>44</v>
      </c>
      <c r="Z247" s="5" t="s">
        <v>44</v>
      </c>
      <c r="AA247" s="5" t="s">
        <v>44</v>
      </c>
      <c r="AB247" s="5" t="s">
        <v>44</v>
      </c>
      <c r="AC247" s="5" t="s">
        <v>44</v>
      </c>
      <c r="AD247" s="5" t="s">
        <v>44</v>
      </c>
      <c r="AE247" s="65" t="s">
        <v>44</v>
      </c>
      <c r="AF247" s="70" t="s">
        <v>44</v>
      </c>
      <c r="AG247" s="58" t="s">
        <v>44</v>
      </c>
      <c r="AH247" s="5" t="s">
        <v>44</v>
      </c>
      <c r="AI247" s="5" t="s">
        <v>44</v>
      </c>
      <c r="AJ247" s="5" t="s">
        <v>44</v>
      </c>
      <c r="AK247" s="5" t="s">
        <v>44</v>
      </c>
      <c r="AL247" s="5" t="s">
        <v>44</v>
      </c>
      <c r="AM247" s="5" t="s">
        <v>44</v>
      </c>
      <c r="AN247" s="5" t="s">
        <v>44</v>
      </c>
      <c r="AO247" s="5" t="s">
        <v>44</v>
      </c>
      <c r="AP247" s="5" t="s">
        <v>44</v>
      </c>
      <c r="AQ247" s="5" t="s">
        <v>44</v>
      </c>
      <c r="AR247" s="5" t="s">
        <v>44</v>
      </c>
      <c r="AS247" s="68" t="s">
        <v>44</v>
      </c>
      <c r="AT247" s="74" t="s">
        <v>44</v>
      </c>
      <c r="AU247" s="68" t="s">
        <v>44</v>
      </c>
      <c r="AV247" s="41" t="s">
        <v>44</v>
      </c>
      <c r="AW247" s="41" t="s">
        <v>44</v>
      </c>
      <c r="AX247" s="41" t="s">
        <v>44</v>
      </c>
      <c r="AY247" s="41" t="s">
        <v>44</v>
      </c>
      <c r="AZ247" s="41" t="s">
        <v>44</v>
      </c>
      <c r="BA247" s="41" t="s">
        <v>44</v>
      </c>
      <c r="BB247" s="41" t="s">
        <v>44</v>
      </c>
      <c r="BC247" s="41" t="s">
        <v>44</v>
      </c>
      <c r="BD247" s="68" t="s">
        <v>44</v>
      </c>
      <c r="BE247" s="74" t="s">
        <v>44</v>
      </c>
      <c r="BF247" s="68" t="s">
        <v>44</v>
      </c>
      <c r="BG247" s="41" t="s">
        <v>44</v>
      </c>
      <c r="BH247" s="41" t="s">
        <v>44</v>
      </c>
      <c r="BI247" s="41" t="s">
        <v>44</v>
      </c>
      <c r="BJ247" s="41" t="s">
        <v>44</v>
      </c>
      <c r="BK247" s="41" t="s">
        <v>44</v>
      </c>
      <c r="BL247" s="41" t="s">
        <v>44</v>
      </c>
      <c r="BM247" s="41" t="s">
        <v>44</v>
      </c>
      <c r="BN247" s="41" t="s">
        <v>44</v>
      </c>
    </row>
    <row r="248" spans="1:66" s="4" customFormat="1" ht="15.75" customHeight="1">
      <c r="A248" s="12">
        <v>230</v>
      </c>
      <c r="B248" s="13" t="s">
        <v>274</v>
      </c>
      <c r="C248" s="61">
        <v>828000</v>
      </c>
      <c r="D248" s="70">
        <v>800000</v>
      </c>
      <c r="E248" s="58">
        <v>824000</v>
      </c>
      <c r="F248" s="5">
        <v>616476.749022</v>
      </c>
      <c r="G248" s="5">
        <f t="shared" si="117"/>
        <v>63497.105149266004</v>
      </c>
      <c r="H248" s="5">
        <f t="shared" si="118"/>
        <v>679973.85417126596</v>
      </c>
      <c r="I248" s="2">
        <v>624036.78016745334</v>
      </c>
      <c r="J248" s="2">
        <f t="shared" si="119"/>
        <v>31825.875788540117</v>
      </c>
      <c r="K248" s="2">
        <f t="shared" si="120"/>
        <v>655862.65595599345</v>
      </c>
      <c r="L248" s="5">
        <v>665225.07976884581</v>
      </c>
      <c r="M248" s="5">
        <f t="shared" si="121"/>
        <v>655862.65595599345</v>
      </c>
      <c r="N248" s="48">
        <f t="shared" si="122"/>
        <v>742176.93164935091</v>
      </c>
      <c r="O248" s="5">
        <f t="shared" si="123"/>
        <v>61033.409655978248</v>
      </c>
      <c r="P248" s="20">
        <f t="shared" si="124"/>
        <v>8.2235659791180499E-2</v>
      </c>
      <c r="Q248" s="63">
        <v>828000</v>
      </c>
      <c r="R248" s="70">
        <v>800000</v>
      </c>
      <c r="S248" s="58">
        <v>816000</v>
      </c>
      <c r="T248" s="5">
        <v>597410.87595300004</v>
      </c>
      <c r="U248" s="5">
        <f t="shared" si="125"/>
        <v>61533.320223159011</v>
      </c>
      <c r="V248" s="5">
        <f t="shared" si="126"/>
        <v>658944.19617615908</v>
      </c>
      <c r="W248" s="2">
        <v>604737.19427104667</v>
      </c>
      <c r="X248" s="2">
        <f t="shared" si="127"/>
        <v>30841.596907823379</v>
      </c>
      <c r="Y248" s="2">
        <f t="shared" si="128"/>
        <v>635578.79117887001</v>
      </c>
      <c r="Z248" s="5">
        <v>644651.66330451856</v>
      </c>
      <c r="AA248" s="5">
        <f t="shared" si="129"/>
        <v>635578.79117887001</v>
      </c>
      <c r="AB248" s="48">
        <f t="shared" si="130"/>
        <v>730529.10844325798</v>
      </c>
      <c r="AC248" s="5">
        <f t="shared" si="131"/>
        <v>67140.013213462851</v>
      </c>
      <c r="AD248" s="20">
        <f t="shared" si="132"/>
        <v>9.1906006807226062E-2</v>
      </c>
      <c r="AE248" s="65" t="s">
        <v>44</v>
      </c>
      <c r="AF248" s="70" t="s">
        <v>44</v>
      </c>
      <c r="AG248" s="58" t="s">
        <v>44</v>
      </c>
      <c r="AH248" s="5" t="s">
        <v>44</v>
      </c>
      <c r="AI248" s="5" t="s">
        <v>44</v>
      </c>
      <c r="AJ248" s="5" t="s">
        <v>44</v>
      </c>
      <c r="AK248" s="5" t="s">
        <v>44</v>
      </c>
      <c r="AL248" s="5" t="s">
        <v>44</v>
      </c>
      <c r="AM248" s="5" t="s">
        <v>44</v>
      </c>
      <c r="AN248" s="5" t="s">
        <v>44</v>
      </c>
      <c r="AO248" s="5" t="s">
        <v>44</v>
      </c>
      <c r="AP248" s="5" t="s">
        <v>44</v>
      </c>
      <c r="AQ248" s="5" t="s">
        <v>44</v>
      </c>
      <c r="AR248" s="5" t="s">
        <v>44</v>
      </c>
      <c r="AS248" s="67">
        <v>832000</v>
      </c>
      <c r="AT248" s="70">
        <v>800000</v>
      </c>
      <c r="AU248" s="58">
        <v>820000</v>
      </c>
      <c r="AV248" s="38">
        <v>695447.77341170365</v>
      </c>
      <c r="AW248" s="38">
        <f t="shared" si="141"/>
        <v>35467.836443996886</v>
      </c>
      <c r="AX248" s="38">
        <f t="shared" si="142"/>
        <v>730915.60985570052</v>
      </c>
      <c r="AY248" s="36">
        <v>773581.99596542236</v>
      </c>
      <c r="AZ248" s="5">
        <f t="shared" si="143"/>
        <v>730915.60985570052</v>
      </c>
      <c r="BA248" s="40">
        <f t="shared" si="144"/>
        <v>791299.5211642246</v>
      </c>
      <c r="BB248" s="5">
        <f>STDEVA(AZ248,BA248)</f>
        <v>42697.873160824434</v>
      </c>
      <c r="BC248" s="43">
        <f t="shared" si="145"/>
        <v>5.3959179828649242E-2</v>
      </c>
      <c r="BD248" s="72">
        <v>832000</v>
      </c>
      <c r="BE248" s="70">
        <v>800000</v>
      </c>
      <c r="BF248" s="58">
        <v>820000</v>
      </c>
      <c r="BG248" s="38">
        <v>717642.29719257134</v>
      </c>
      <c r="BH248" s="38">
        <f t="shared" si="146"/>
        <v>36599.757156821135</v>
      </c>
      <c r="BI248" s="38">
        <f t="shared" si="147"/>
        <v>754242.05434939242</v>
      </c>
      <c r="BJ248" s="36">
        <v>798270.0957226149</v>
      </c>
      <c r="BK248" s="36">
        <f t="shared" si="148"/>
        <v>754242.05434939242</v>
      </c>
      <c r="BL248" s="40">
        <f t="shared" si="149"/>
        <v>800902.43001440144</v>
      </c>
      <c r="BM248" s="5">
        <f t="shared" si="150"/>
        <v>32993.868045439638</v>
      </c>
      <c r="BN248" s="20">
        <f t="shared" si="151"/>
        <v>4.1195864575971332E-2</v>
      </c>
    </row>
    <row r="249" spans="1:66" s="4" customFormat="1" ht="15.75" customHeight="1">
      <c r="A249" s="12">
        <v>231</v>
      </c>
      <c r="B249" s="13" t="s">
        <v>275</v>
      </c>
      <c r="C249" s="61">
        <v>258750</v>
      </c>
      <c r="D249" s="70">
        <v>250000</v>
      </c>
      <c r="E249" s="58">
        <v>257500</v>
      </c>
      <c r="F249" s="5">
        <v>187323.95882699999</v>
      </c>
      <c r="G249" s="5">
        <f t="shared" si="117"/>
        <v>19294.367759181001</v>
      </c>
      <c r="H249" s="5">
        <f t="shared" si="118"/>
        <v>206618.32658618101</v>
      </c>
      <c r="I249" s="2">
        <v>189621.27022108666</v>
      </c>
      <c r="J249" s="2">
        <f t="shared" si="119"/>
        <v>9670.6847812754186</v>
      </c>
      <c r="K249" s="2">
        <f t="shared" si="120"/>
        <v>199291.95500236208</v>
      </c>
      <c r="L249" s="5">
        <v>202136.84291948908</v>
      </c>
      <c r="M249" s="5">
        <f t="shared" si="121"/>
        <v>199291.95500236208</v>
      </c>
      <c r="N249" s="48">
        <f t="shared" si="122"/>
        <v>229049.52075133868</v>
      </c>
      <c r="O249" s="5">
        <f t="shared" si="123"/>
        <v>21041.776532705899</v>
      </c>
      <c r="P249" s="20">
        <f t="shared" si="124"/>
        <v>9.1865621301820258E-2</v>
      </c>
      <c r="Q249" s="63">
        <v>258750</v>
      </c>
      <c r="R249" s="70">
        <v>250000</v>
      </c>
      <c r="S249" s="58">
        <v>255000</v>
      </c>
      <c r="T249" s="5">
        <v>181530.893259</v>
      </c>
      <c r="U249" s="5">
        <f t="shared" si="125"/>
        <v>18697.682005677001</v>
      </c>
      <c r="V249" s="5">
        <f t="shared" si="126"/>
        <v>200228.575264677</v>
      </c>
      <c r="W249" s="2">
        <v>183757.0770304733</v>
      </c>
      <c r="X249" s="2">
        <f t="shared" si="127"/>
        <v>9371.610928554137</v>
      </c>
      <c r="Y249" s="2">
        <f t="shared" si="128"/>
        <v>193128.68795902745</v>
      </c>
      <c r="Z249" s="5">
        <v>195885.59538571563</v>
      </c>
      <c r="AA249" s="5">
        <f t="shared" si="129"/>
        <v>193128.68795902745</v>
      </c>
      <c r="AB249" s="48">
        <f t="shared" si="130"/>
        <v>225498.80976823668</v>
      </c>
      <c r="AC249" s="5">
        <f t="shared" si="131"/>
        <v>22889.132639126401</v>
      </c>
      <c r="AD249" s="20">
        <f t="shared" si="132"/>
        <v>0.10150444990220307</v>
      </c>
      <c r="AE249" s="65" t="s">
        <v>44</v>
      </c>
      <c r="AF249" s="70" t="s">
        <v>44</v>
      </c>
      <c r="AG249" s="58" t="s">
        <v>44</v>
      </c>
      <c r="AH249" s="5" t="s">
        <v>44</v>
      </c>
      <c r="AI249" s="5" t="s">
        <v>44</v>
      </c>
      <c r="AJ249" s="5" t="s">
        <v>44</v>
      </c>
      <c r="AK249" s="5" t="s">
        <v>44</v>
      </c>
      <c r="AL249" s="5" t="s">
        <v>44</v>
      </c>
      <c r="AM249" s="5" t="s">
        <v>44</v>
      </c>
      <c r="AN249" s="5" t="s">
        <v>44</v>
      </c>
      <c r="AO249" s="5" t="s">
        <v>44</v>
      </c>
      <c r="AP249" s="5" t="s">
        <v>44</v>
      </c>
      <c r="AQ249" s="5" t="s">
        <v>44</v>
      </c>
      <c r="AR249" s="5" t="s">
        <v>44</v>
      </c>
      <c r="AS249" s="67">
        <v>260000</v>
      </c>
      <c r="AT249" s="70">
        <v>250000</v>
      </c>
      <c r="AU249" s="58">
        <v>256250</v>
      </c>
      <c r="AV249" s="38">
        <v>211320.6385850443</v>
      </c>
      <c r="AW249" s="38">
        <f t="shared" si="141"/>
        <v>10777.352567837259</v>
      </c>
      <c r="AX249" s="38">
        <f t="shared" si="142"/>
        <v>222097.99115288156</v>
      </c>
      <c r="AY249" s="36">
        <v>235062.71446285874</v>
      </c>
      <c r="AZ249" s="5">
        <f t="shared" si="143"/>
        <v>222097.99115288156</v>
      </c>
      <c r="BA249" s="40">
        <f t="shared" si="144"/>
        <v>244682.14112314806</v>
      </c>
      <c r="BB249" s="5">
        <f>STDEVA(AZ249,BA249)</f>
        <v>15969.405591309409</v>
      </c>
      <c r="BC249" s="20">
        <f t="shared" si="145"/>
        <v>6.5265922220584291E-2</v>
      </c>
      <c r="BD249" s="72">
        <v>260000</v>
      </c>
      <c r="BE249" s="70">
        <v>250000</v>
      </c>
      <c r="BF249" s="58">
        <v>256250</v>
      </c>
      <c r="BG249" s="38">
        <v>218064.46075424968</v>
      </c>
      <c r="BH249" s="38">
        <f t="shared" si="146"/>
        <v>11121.287498466732</v>
      </c>
      <c r="BI249" s="38">
        <f t="shared" si="147"/>
        <v>229185.74825271641</v>
      </c>
      <c r="BJ249" s="36">
        <v>242564.2115033869</v>
      </c>
      <c r="BK249" s="36">
        <f t="shared" si="148"/>
        <v>229185.74825271641</v>
      </c>
      <c r="BL249" s="40">
        <f t="shared" si="149"/>
        <v>247599.99195122067</v>
      </c>
      <c r="BM249" s="5">
        <f t="shared" si="150"/>
        <v>13020.836589634013</v>
      </c>
      <c r="BN249" s="20">
        <f t="shared" si="151"/>
        <v>5.2588194720940173E-2</v>
      </c>
    </row>
    <row r="250" spans="1:66" s="4" customFormat="1" ht="15.75" customHeight="1">
      <c r="A250" s="12">
        <v>232</v>
      </c>
      <c r="B250" s="13" t="s">
        <v>276</v>
      </c>
      <c r="C250" s="61">
        <v>1552500</v>
      </c>
      <c r="D250" s="70">
        <v>1500000</v>
      </c>
      <c r="E250" s="58">
        <v>1545000</v>
      </c>
      <c r="F250" s="5">
        <v>818436.70598399988</v>
      </c>
      <c r="G250" s="5">
        <f t="shared" si="117"/>
        <v>84298.980716352002</v>
      </c>
      <c r="H250" s="5">
        <f t="shared" si="118"/>
        <v>902735.68670035189</v>
      </c>
      <c r="I250" s="2">
        <v>828473.4633339732</v>
      </c>
      <c r="J250" s="2">
        <f t="shared" si="119"/>
        <v>42252.146630032628</v>
      </c>
      <c r="K250" s="2">
        <f t="shared" si="120"/>
        <v>870725.60996400588</v>
      </c>
      <c r="L250" s="5">
        <v>883155.19733440538</v>
      </c>
      <c r="M250" s="5">
        <f t="shared" si="121"/>
        <v>870725.60996400588</v>
      </c>
      <c r="N250" s="48">
        <f t="shared" si="122"/>
        <v>1209019.4156664605</v>
      </c>
      <c r="O250" s="5">
        <f t="shared" si="123"/>
        <v>239209.84404560979</v>
      </c>
      <c r="P250" s="20">
        <f t="shared" si="124"/>
        <v>0.19785442727050634</v>
      </c>
      <c r="Q250" s="63">
        <v>1552500</v>
      </c>
      <c r="R250" s="70">
        <v>1500000</v>
      </c>
      <c r="S250" s="58">
        <v>1530000</v>
      </c>
      <c r="T250" s="5">
        <v>793123.70022</v>
      </c>
      <c r="U250" s="5">
        <f t="shared" si="125"/>
        <v>81691.741122660009</v>
      </c>
      <c r="V250" s="5">
        <f t="shared" si="126"/>
        <v>874815.44134265999</v>
      </c>
      <c r="W250" s="2">
        <v>802850.21827453328</v>
      </c>
      <c r="X250" s="2">
        <f t="shared" si="127"/>
        <v>40945.361132001191</v>
      </c>
      <c r="Y250" s="2">
        <f t="shared" si="128"/>
        <v>843795.57940653444</v>
      </c>
      <c r="Z250" s="5">
        <v>855840.74123130727</v>
      </c>
      <c r="AA250" s="5">
        <f t="shared" si="129"/>
        <v>843795.57940653444</v>
      </c>
      <c r="AB250" s="48">
        <f t="shared" si="130"/>
        <v>1192825.293663417</v>
      </c>
      <c r="AC250" s="5">
        <f t="shared" si="131"/>
        <v>246801.27778664479</v>
      </c>
      <c r="AD250" s="20">
        <f t="shared" si="132"/>
        <v>0.20690479913338042</v>
      </c>
      <c r="AE250" s="65" t="s">
        <v>44</v>
      </c>
      <c r="AF250" s="70" t="s">
        <v>44</v>
      </c>
      <c r="AG250" s="58" t="s">
        <v>44</v>
      </c>
      <c r="AH250" s="5" t="s">
        <v>44</v>
      </c>
      <c r="AI250" s="5" t="s">
        <v>44</v>
      </c>
      <c r="AJ250" s="5" t="s">
        <v>44</v>
      </c>
      <c r="AK250" s="5" t="s">
        <v>44</v>
      </c>
      <c r="AL250" s="5" t="s">
        <v>44</v>
      </c>
      <c r="AM250" s="5" t="s">
        <v>44</v>
      </c>
      <c r="AN250" s="5" t="s">
        <v>44</v>
      </c>
      <c r="AO250" s="5" t="s">
        <v>44</v>
      </c>
      <c r="AP250" s="5" t="s">
        <v>44</v>
      </c>
      <c r="AQ250" s="5" t="s">
        <v>44</v>
      </c>
      <c r="AR250" s="5" t="s">
        <v>44</v>
      </c>
      <c r="AS250" s="67">
        <v>1560000</v>
      </c>
      <c r="AT250" s="70">
        <v>1500000</v>
      </c>
      <c r="AU250" s="58">
        <v>1537500</v>
      </c>
      <c r="AV250" s="38">
        <v>923277.75101571321</v>
      </c>
      <c r="AW250" s="38">
        <f t="shared" si="141"/>
        <v>47087.165301801368</v>
      </c>
      <c r="AX250" s="38">
        <f t="shared" si="142"/>
        <v>970364.91631751461</v>
      </c>
      <c r="AY250" s="36">
        <v>1027008.8894775687</v>
      </c>
      <c r="AZ250" s="5">
        <f t="shared" si="143"/>
        <v>970364.91631751461</v>
      </c>
      <c r="BA250" s="40">
        <f t="shared" si="144"/>
        <v>1318974.7611590165</v>
      </c>
      <c r="BB250" s="5">
        <f>STDEVA(AZ250,BA250)</f>
        <v>246504.38527581716</v>
      </c>
      <c r="BC250" s="42">
        <f t="shared" si="145"/>
        <v>0.18689090385566401</v>
      </c>
      <c r="BD250" s="72">
        <v>1560000</v>
      </c>
      <c r="BE250" s="70">
        <v>1500000</v>
      </c>
      <c r="BF250" s="58">
        <v>1537500</v>
      </c>
      <c r="BG250" s="38">
        <v>952744.48283406917</v>
      </c>
      <c r="BH250" s="38">
        <f t="shared" si="146"/>
        <v>48589.968624537527</v>
      </c>
      <c r="BI250" s="38">
        <f t="shared" si="147"/>
        <v>1001334.4514586068</v>
      </c>
      <c r="BJ250" s="36">
        <v>1059786.2368012865</v>
      </c>
      <c r="BK250" s="36">
        <f t="shared" si="148"/>
        <v>1001334.4514586068</v>
      </c>
      <c r="BL250" s="40">
        <f t="shared" si="149"/>
        <v>1331724.1376519785</v>
      </c>
      <c r="BM250" s="5">
        <f t="shared" si="150"/>
        <v>233620.78754142698</v>
      </c>
      <c r="BN250" s="20">
        <f t="shared" si="151"/>
        <v>0.1754273133123006</v>
      </c>
    </row>
    <row r="251" spans="1:66" s="4" customFormat="1" ht="15.75" customHeight="1">
      <c r="A251" s="12">
        <v>233</v>
      </c>
      <c r="B251" s="13" t="s">
        <v>277</v>
      </c>
      <c r="C251" s="61" t="s">
        <v>44</v>
      </c>
      <c r="D251" s="70" t="s">
        <v>44</v>
      </c>
      <c r="E251" s="58" t="s">
        <v>44</v>
      </c>
      <c r="F251" s="5" t="s">
        <v>44</v>
      </c>
      <c r="G251" s="5" t="s">
        <v>44</v>
      </c>
      <c r="H251" s="5" t="s">
        <v>44</v>
      </c>
      <c r="I251" s="5" t="s">
        <v>44</v>
      </c>
      <c r="J251" s="5" t="s">
        <v>44</v>
      </c>
      <c r="K251" s="5" t="s">
        <v>44</v>
      </c>
      <c r="L251" s="5" t="s">
        <v>44</v>
      </c>
      <c r="M251" s="5" t="s">
        <v>44</v>
      </c>
      <c r="N251" s="5" t="s">
        <v>44</v>
      </c>
      <c r="O251" s="5" t="s">
        <v>44</v>
      </c>
      <c r="P251" s="5" t="s">
        <v>44</v>
      </c>
      <c r="Q251" s="63" t="s">
        <v>44</v>
      </c>
      <c r="R251" s="70" t="s">
        <v>44</v>
      </c>
      <c r="S251" s="58" t="s">
        <v>44</v>
      </c>
      <c r="T251" s="5" t="s">
        <v>44</v>
      </c>
      <c r="U251" s="5" t="s">
        <v>44</v>
      </c>
      <c r="V251" s="5" t="s">
        <v>44</v>
      </c>
      <c r="W251" s="5" t="s">
        <v>44</v>
      </c>
      <c r="X251" s="5" t="s">
        <v>44</v>
      </c>
      <c r="Y251" s="5" t="s">
        <v>44</v>
      </c>
      <c r="Z251" s="5" t="s">
        <v>44</v>
      </c>
      <c r="AA251" s="5" t="s">
        <v>44</v>
      </c>
      <c r="AB251" s="5" t="s">
        <v>44</v>
      </c>
      <c r="AC251" s="5" t="s">
        <v>44</v>
      </c>
      <c r="AD251" s="5" t="s">
        <v>44</v>
      </c>
      <c r="AE251" s="65" t="s">
        <v>44</v>
      </c>
      <c r="AF251" s="70" t="s">
        <v>44</v>
      </c>
      <c r="AG251" s="58" t="s">
        <v>44</v>
      </c>
      <c r="AH251" s="5" t="s">
        <v>44</v>
      </c>
      <c r="AI251" s="5" t="s">
        <v>44</v>
      </c>
      <c r="AJ251" s="5" t="s">
        <v>44</v>
      </c>
      <c r="AK251" s="5" t="s">
        <v>44</v>
      </c>
      <c r="AL251" s="5" t="s">
        <v>44</v>
      </c>
      <c r="AM251" s="5" t="s">
        <v>44</v>
      </c>
      <c r="AN251" s="5" t="s">
        <v>44</v>
      </c>
      <c r="AO251" s="5" t="s">
        <v>44</v>
      </c>
      <c r="AP251" s="5" t="s">
        <v>44</v>
      </c>
      <c r="AQ251" s="5" t="s">
        <v>44</v>
      </c>
      <c r="AR251" s="5" t="s">
        <v>44</v>
      </c>
      <c r="AS251" s="68" t="s">
        <v>44</v>
      </c>
      <c r="AT251" s="74" t="s">
        <v>44</v>
      </c>
      <c r="AU251" s="68" t="s">
        <v>44</v>
      </c>
      <c r="AV251" s="41" t="s">
        <v>44</v>
      </c>
      <c r="AW251" s="41" t="s">
        <v>44</v>
      </c>
      <c r="AX251" s="41" t="s">
        <v>44</v>
      </c>
      <c r="AY251" s="41" t="s">
        <v>44</v>
      </c>
      <c r="AZ251" s="41" t="s">
        <v>44</v>
      </c>
      <c r="BA251" s="41" t="s">
        <v>44</v>
      </c>
      <c r="BB251" s="41" t="s">
        <v>44</v>
      </c>
      <c r="BC251" s="41" t="s">
        <v>44</v>
      </c>
      <c r="BD251" s="68" t="s">
        <v>44</v>
      </c>
      <c r="BE251" s="74" t="s">
        <v>44</v>
      </c>
      <c r="BF251" s="68" t="s">
        <v>44</v>
      </c>
      <c r="BG251" s="41" t="s">
        <v>44</v>
      </c>
      <c r="BH251" s="41" t="s">
        <v>44</v>
      </c>
      <c r="BI251" s="41" t="s">
        <v>44</v>
      </c>
      <c r="BJ251" s="41" t="s">
        <v>44</v>
      </c>
      <c r="BK251" s="41" t="s">
        <v>44</v>
      </c>
      <c r="BL251" s="41" t="s">
        <v>44</v>
      </c>
      <c r="BM251" s="41" t="s">
        <v>44</v>
      </c>
      <c r="BN251" s="41" t="s">
        <v>44</v>
      </c>
    </row>
    <row r="252" spans="1:66" s="4" customFormat="1" ht="15.75" customHeight="1">
      <c r="A252" s="12">
        <v>234</v>
      </c>
      <c r="B252" s="13" t="s">
        <v>278</v>
      </c>
      <c r="C252" s="61" t="s">
        <v>44</v>
      </c>
      <c r="D252" s="70" t="s">
        <v>44</v>
      </c>
      <c r="E252" s="58" t="s">
        <v>44</v>
      </c>
      <c r="F252" s="5" t="s">
        <v>44</v>
      </c>
      <c r="G252" s="5" t="s">
        <v>44</v>
      </c>
      <c r="H252" s="5" t="s">
        <v>44</v>
      </c>
      <c r="I252" s="5" t="s">
        <v>44</v>
      </c>
      <c r="J252" s="5" t="s">
        <v>44</v>
      </c>
      <c r="K252" s="5" t="s">
        <v>44</v>
      </c>
      <c r="L252" s="5" t="s">
        <v>44</v>
      </c>
      <c r="M252" s="5" t="s">
        <v>44</v>
      </c>
      <c r="N252" s="5" t="s">
        <v>44</v>
      </c>
      <c r="O252" s="5" t="s">
        <v>44</v>
      </c>
      <c r="P252" s="5" t="s">
        <v>44</v>
      </c>
      <c r="Q252" s="63" t="s">
        <v>44</v>
      </c>
      <c r="R252" s="70" t="s">
        <v>44</v>
      </c>
      <c r="S252" s="58" t="s">
        <v>44</v>
      </c>
      <c r="T252" s="5" t="s">
        <v>44</v>
      </c>
      <c r="U252" s="5" t="s">
        <v>44</v>
      </c>
      <c r="V252" s="5" t="s">
        <v>44</v>
      </c>
      <c r="W252" s="5" t="s">
        <v>44</v>
      </c>
      <c r="X252" s="5" t="s">
        <v>44</v>
      </c>
      <c r="Y252" s="5" t="s">
        <v>44</v>
      </c>
      <c r="Z252" s="5" t="s">
        <v>44</v>
      </c>
      <c r="AA252" s="5" t="s">
        <v>44</v>
      </c>
      <c r="AB252" s="5" t="s">
        <v>44</v>
      </c>
      <c r="AC252" s="5" t="s">
        <v>44</v>
      </c>
      <c r="AD252" s="5" t="s">
        <v>44</v>
      </c>
      <c r="AE252" s="65" t="s">
        <v>44</v>
      </c>
      <c r="AF252" s="70" t="s">
        <v>44</v>
      </c>
      <c r="AG252" s="58" t="s">
        <v>44</v>
      </c>
      <c r="AH252" s="5" t="s">
        <v>44</v>
      </c>
      <c r="AI252" s="5" t="s">
        <v>44</v>
      </c>
      <c r="AJ252" s="5" t="s">
        <v>44</v>
      </c>
      <c r="AK252" s="5" t="s">
        <v>44</v>
      </c>
      <c r="AL252" s="5" t="s">
        <v>44</v>
      </c>
      <c r="AM252" s="5" t="s">
        <v>44</v>
      </c>
      <c r="AN252" s="5" t="s">
        <v>44</v>
      </c>
      <c r="AO252" s="5" t="s">
        <v>44</v>
      </c>
      <c r="AP252" s="5" t="s">
        <v>44</v>
      </c>
      <c r="AQ252" s="5" t="s">
        <v>44</v>
      </c>
      <c r="AR252" s="5" t="s">
        <v>44</v>
      </c>
      <c r="AS252" s="68" t="s">
        <v>44</v>
      </c>
      <c r="AT252" s="74" t="s">
        <v>44</v>
      </c>
      <c r="AU252" s="68" t="s">
        <v>44</v>
      </c>
      <c r="AV252" s="41" t="s">
        <v>44</v>
      </c>
      <c r="AW252" s="41" t="s">
        <v>44</v>
      </c>
      <c r="AX252" s="41" t="s">
        <v>44</v>
      </c>
      <c r="AY252" s="41" t="s">
        <v>44</v>
      </c>
      <c r="AZ252" s="41" t="s">
        <v>44</v>
      </c>
      <c r="BA252" s="41" t="s">
        <v>44</v>
      </c>
      <c r="BB252" s="41" t="s">
        <v>44</v>
      </c>
      <c r="BC252" s="41" t="s">
        <v>44</v>
      </c>
      <c r="BD252" s="68" t="s">
        <v>44</v>
      </c>
      <c r="BE252" s="74" t="s">
        <v>44</v>
      </c>
      <c r="BF252" s="68" t="s">
        <v>44</v>
      </c>
      <c r="BG252" s="41" t="s">
        <v>44</v>
      </c>
      <c r="BH252" s="41" t="s">
        <v>44</v>
      </c>
      <c r="BI252" s="41" t="s">
        <v>44</v>
      </c>
      <c r="BJ252" s="41" t="s">
        <v>44</v>
      </c>
      <c r="BK252" s="41" t="s">
        <v>44</v>
      </c>
      <c r="BL252" s="41" t="s">
        <v>44</v>
      </c>
      <c r="BM252" s="41" t="s">
        <v>44</v>
      </c>
      <c r="BN252" s="41" t="s">
        <v>44</v>
      </c>
    </row>
    <row r="253" spans="1:66" s="4" customFormat="1" ht="15.75" customHeight="1">
      <c r="A253" s="12">
        <v>235</v>
      </c>
      <c r="B253" s="13" t="s">
        <v>279</v>
      </c>
      <c r="C253" s="61" t="s">
        <v>44</v>
      </c>
      <c r="D253" s="70" t="s">
        <v>44</v>
      </c>
      <c r="E253" s="58" t="s">
        <v>44</v>
      </c>
      <c r="F253" s="5" t="s">
        <v>44</v>
      </c>
      <c r="G253" s="5" t="s">
        <v>44</v>
      </c>
      <c r="H253" s="5" t="s">
        <v>44</v>
      </c>
      <c r="I253" s="5" t="s">
        <v>44</v>
      </c>
      <c r="J253" s="5" t="s">
        <v>44</v>
      </c>
      <c r="K253" s="5" t="s">
        <v>44</v>
      </c>
      <c r="L253" s="5" t="s">
        <v>44</v>
      </c>
      <c r="M253" s="5" t="s">
        <v>44</v>
      </c>
      <c r="N253" s="5" t="s">
        <v>44</v>
      </c>
      <c r="O253" s="5" t="s">
        <v>44</v>
      </c>
      <c r="P253" s="5" t="s">
        <v>44</v>
      </c>
      <c r="Q253" s="63" t="s">
        <v>44</v>
      </c>
      <c r="R253" s="70" t="s">
        <v>44</v>
      </c>
      <c r="S253" s="58" t="s">
        <v>44</v>
      </c>
      <c r="T253" s="5" t="s">
        <v>44</v>
      </c>
      <c r="U253" s="5" t="s">
        <v>44</v>
      </c>
      <c r="V253" s="5" t="s">
        <v>44</v>
      </c>
      <c r="W253" s="5" t="s">
        <v>44</v>
      </c>
      <c r="X253" s="5" t="s">
        <v>44</v>
      </c>
      <c r="Y253" s="5" t="s">
        <v>44</v>
      </c>
      <c r="Z253" s="5" t="s">
        <v>44</v>
      </c>
      <c r="AA253" s="5" t="s">
        <v>44</v>
      </c>
      <c r="AB253" s="5" t="s">
        <v>44</v>
      </c>
      <c r="AC253" s="5" t="s">
        <v>44</v>
      </c>
      <c r="AD253" s="5" t="s">
        <v>44</v>
      </c>
      <c r="AE253" s="65" t="s">
        <v>44</v>
      </c>
      <c r="AF253" s="70" t="s">
        <v>44</v>
      </c>
      <c r="AG253" s="58" t="s">
        <v>44</v>
      </c>
      <c r="AH253" s="5" t="s">
        <v>44</v>
      </c>
      <c r="AI253" s="5" t="s">
        <v>44</v>
      </c>
      <c r="AJ253" s="5" t="s">
        <v>44</v>
      </c>
      <c r="AK253" s="5" t="s">
        <v>44</v>
      </c>
      <c r="AL253" s="5" t="s">
        <v>44</v>
      </c>
      <c r="AM253" s="5" t="s">
        <v>44</v>
      </c>
      <c r="AN253" s="5" t="s">
        <v>44</v>
      </c>
      <c r="AO253" s="5" t="s">
        <v>44</v>
      </c>
      <c r="AP253" s="5" t="s">
        <v>44</v>
      </c>
      <c r="AQ253" s="5" t="s">
        <v>44</v>
      </c>
      <c r="AR253" s="5" t="s">
        <v>44</v>
      </c>
      <c r="AS253" s="68" t="s">
        <v>44</v>
      </c>
      <c r="AT253" s="74" t="s">
        <v>44</v>
      </c>
      <c r="AU253" s="68" t="s">
        <v>44</v>
      </c>
      <c r="AV253" s="41" t="s">
        <v>44</v>
      </c>
      <c r="AW253" s="41" t="s">
        <v>44</v>
      </c>
      <c r="AX253" s="41" t="s">
        <v>44</v>
      </c>
      <c r="AY253" s="41" t="s">
        <v>44</v>
      </c>
      <c r="AZ253" s="41" t="s">
        <v>44</v>
      </c>
      <c r="BA253" s="41" t="s">
        <v>44</v>
      </c>
      <c r="BB253" s="41" t="s">
        <v>44</v>
      </c>
      <c r="BC253" s="41" t="s">
        <v>44</v>
      </c>
      <c r="BD253" s="68" t="s">
        <v>44</v>
      </c>
      <c r="BE253" s="74" t="s">
        <v>44</v>
      </c>
      <c r="BF253" s="68" t="s">
        <v>44</v>
      </c>
      <c r="BG253" s="41" t="s">
        <v>44</v>
      </c>
      <c r="BH253" s="41" t="s">
        <v>44</v>
      </c>
      <c r="BI253" s="41" t="s">
        <v>44</v>
      </c>
      <c r="BJ253" s="41" t="s">
        <v>44</v>
      </c>
      <c r="BK253" s="41" t="s">
        <v>44</v>
      </c>
      <c r="BL253" s="41" t="s">
        <v>44</v>
      </c>
      <c r="BM253" s="41" t="s">
        <v>44</v>
      </c>
      <c r="BN253" s="41" t="s">
        <v>44</v>
      </c>
    </row>
    <row r="254" spans="1:66" s="4" customFormat="1" ht="15.75" customHeight="1">
      <c r="A254" s="12">
        <v>236</v>
      </c>
      <c r="B254" s="13" t="s">
        <v>280</v>
      </c>
      <c r="C254" s="61">
        <v>72450</v>
      </c>
      <c r="D254" s="70">
        <v>70000</v>
      </c>
      <c r="E254" s="58">
        <v>72100</v>
      </c>
      <c r="F254" s="5">
        <v>250249.352904</v>
      </c>
      <c r="G254" s="5">
        <f t="shared" si="117"/>
        <v>25775.683349112001</v>
      </c>
      <c r="H254" s="5">
        <f t="shared" si="118"/>
        <v>276025.03625311202</v>
      </c>
      <c r="I254" s="2">
        <v>253318.30782384</v>
      </c>
      <c r="J254" s="2">
        <f t="shared" si="119"/>
        <v>12919.23369901584</v>
      </c>
      <c r="K254" s="2">
        <f t="shared" si="120"/>
        <v>266237.54152285587</v>
      </c>
      <c r="L254" s="5">
        <v>270038.07609513693</v>
      </c>
      <c r="M254" s="5">
        <f t="shared" si="121"/>
        <v>70000</v>
      </c>
      <c r="N254" s="48">
        <f t="shared" si="122"/>
        <v>171141.77564518413</v>
      </c>
      <c r="O254" s="5">
        <f t="shared" si="123"/>
        <v>71518.035419958091</v>
      </c>
      <c r="P254" s="20">
        <f t="shared" si="124"/>
        <v>0.41788765571902947</v>
      </c>
      <c r="Q254" s="63">
        <v>72450</v>
      </c>
      <c r="R254" s="70">
        <v>70000</v>
      </c>
      <c r="S254" s="58">
        <v>71400</v>
      </c>
      <c r="T254" s="5">
        <v>250249.352904</v>
      </c>
      <c r="U254" s="5">
        <f t="shared" si="125"/>
        <v>25775.683349112001</v>
      </c>
      <c r="V254" s="5">
        <f t="shared" si="126"/>
        <v>276025.03625311202</v>
      </c>
      <c r="W254" s="2">
        <v>253318.30782384</v>
      </c>
      <c r="X254" s="2">
        <f t="shared" si="127"/>
        <v>12919.23369901584</v>
      </c>
      <c r="Y254" s="2">
        <f t="shared" si="128"/>
        <v>266237.54152285587</v>
      </c>
      <c r="Z254" s="5">
        <v>270038.07609513693</v>
      </c>
      <c r="AA254" s="5">
        <f t="shared" si="129"/>
        <v>70000</v>
      </c>
      <c r="AB254" s="48">
        <f t="shared" si="130"/>
        <v>171025.10897851747</v>
      </c>
      <c r="AC254" s="5">
        <f t="shared" si="131"/>
        <v>71435.539628819664</v>
      </c>
      <c r="AD254" s="20">
        <f t="shared" si="132"/>
        <v>0.41769036169883517</v>
      </c>
      <c r="AE254" s="65">
        <v>72450</v>
      </c>
      <c r="AF254" s="70">
        <v>70000</v>
      </c>
      <c r="AG254" s="58">
        <v>71050</v>
      </c>
      <c r="AH254" s="5">
        <v>250249.352904</v>
      </c>
      <c r="AI254" s="5">
        <f t="shared" si="133"/>
        <v>25775.683349112001</v>
      </c>
      <c r="AJ254" s="5">
        <f t="shared" si="134"/>
        <v>276025.03625311202</v>
      </c>
      <c r="AK254" s="2">
        <v>253318.30782384</v>
      </c>
      <c r="AL254" s="2">
        <f t="shared" si="135"/>
        <v>12919.23369901584</v>
      </c>
      <c r="AM254" s="2">
        <f t="shared" si="136"/>
        <v>266237.54152285587</v>
      </c>
      <c r="AN254" s="5">
        <v>270038.07609513693</v>
      </c>
      <c r="AO254" s="5">
        <f t="shared" si="137"/>
        <v>70000</v>
      </c>
      <c r="AP254" s="48">
        <f t="shared" si="138"/>
        <v>170966.77564518413</v>
      </c>
      <c r="AQ254" s="5">
        <f t="shared" si="139"/>
        <v>71394.291733250444</v>
      </c>
      <c r="AR254" s="20">
        <f t="shared" si="140"/>
        <v>0.41759161371457676</v>
      </c>
      <c r="AS254" s="67">
        <v>72800</v>
      </c>
      <c r="AT254" s="70">
        <v>70000</v>
      </c>
      <c r="AU254" s="58">
        <v>71750</v>
      </c>
      <c r="AV254" s="38">
        <v>291316.05399741599</v>
      </c>
      <c r="AW254" s="38">
        <f t="shared" si="141"/>
        <v>14857.118753868215</v>
      </c>
      <c r="AX254" s="38">
        <f t="shared" si="142"/>
        <v>306173.1727512842</v>
      </c>
      <c r="AY254" s="36">
        <v>324045.69131416432</v>
      </c>
      <c r="AZ254" s="5">
        <f t="shared" si="143"/>
        <v>70000</v>
      </c>
      <c r="BA254" s="40">
        <f t="shared" si="144"/>
        <v>168953.77281308972</v>
      </c>
      <c r="BB254" s="5">
        <f>STDEVA(AZ254,BA254)</f>
        <v>69970.883780128759</v>
      </c>
      <c r="BC254" s="43">
        <f t="shared" si="145"/>
        <v>0.41414217992951358</v>
      </c>
      <c r="BD254" s="72">
        <v>72800</v>
      </c>
      <c r="BE254" s="70">
        <v>70000</v>
      </c>
      <c r="BF254" s="58">
        <v>71750</v>
      </c>
      <c r="BG254" s="38">
        <v>291316.05399741599</v>
      </c>
      <c r="BH254" s="38">
        <f t="shared" si="146"/>
        <v>14857.118753868215</v>
      </c>
      <c r="BI254" s="38">
        <f t="shared" si="147"/>
        <v>306173.1727512842</v>
      </c>
      <c r="BJ254" s="36">
        <v>324045.69131416432</v>
      </c>
      <c r="BK254" s="36">
        <f t="shared" si="148"/>
        <v>70000</v>
      </c>
      <c r="BL254" s="40">
        <f t="shared" si="149"/>
        <v>168953.77281308972</v>
      </c>
      <c r="BM254" s="5">
        <f t="shared" si="150"/>
        <v>69970.883780128759</v>
      </c>
      <c r="BN254" s="20">
        <f t="shared" si="151"/>
        <v>0.41414217992951358</v>
      </c>
    </row>
    <row r="255" spans="1:66" s="4" customFormat="1" ht="15.75" customHeight="1">
      <c r="A255" s="12">
        <v>237</v>
      </c>
      <c r="B255" s="13" t="s">
        <v>281</v>
      </c>
      <c r="C255" s="61">
        <v>258750</v>
      </c>
      <c r="D255" s="70">
        <v>250000</v>
      </c>
      <c r="E255" s="58">
        <v>257500</v>
      </c>
      <c r="F255" s="5">
        <v>30567.917699999998</v>
      </c>
      <c r="G255" s="5">
        <f t="shared" si="117"/>
        <v>3148.4955230999999</v>
      </c>
      <c r="H255" s="5">
        <f t="shared" si="118"/>
        <v>33716.413223099997</v>
      </c>
      <c r="I255" s="2">
        <v>30942.668208666666</v>
      </c>
      <c r="J255" s="2">
        <f t="shared" si="119"/>
        <v>1578.0760786419999</v>
      </c>
      <c r="K255" s="2">
        <f t="shared" si="120"/>
        <v>32520.744287308666</v>
      </c>
      <c r="L255" s="5">
        <v>32984.97713844329</v>
      </c>
      <c r="M255" s="5">
        <f t="shared" si="121"/>
        <v>32520.744287308666</v>
      </c>
      <c r="N255" s="48">
        <f t="shared" si="122"/>
        <v>144245.35577480865</v>
      </c>
      <c r="O255" s="5">
        <f t="shared" si="123"/>
        <v>79001.230408243704</v>
      </c>
      <c r="P255" s="20">
        <f t="shared" si="124"/>
        <v>0.54768647478382571</v>
      </c>
      <c r="Q255" s="63">
        <v>258750</v>
      </c>
      <c r="R255" s="70">
        <v>250000</v>
      </c>
      <c r="S255" s="58">
        <v>255000</v>
      </c>
      <c r="T255" s="5">
        <v>30567.917699999998</v>
      </c>
      <c r="U255" s="5">
        <f t="shared" si="125"/>
        <v>3148.4955230999999</v>
      </c>
      <c r="V255" s="5">
        <f t="shared" si="126"/>
        <v>33716.413223099997</v>
      </c>
      <c r="W255" s="2">
        <v>30942.668208666666</v>
      </c>
      <c r="X255" s="2">
        <f t="shared" si="127"/>
        <v>1578.0760786419999</v>
      </c>
      <c r="Y255" s="2">
        <f t="shared" si="128"/>
        <v>32520.744287308666</v>
      </c>
      <c r="Z255" s="5">
        <v>32984.97713844329</v>
      </c>
      <c r="AA255" s="5">
        <f t="shared" si="129"/>
        <v>32520.744287308666</v>
      </c>
      <c r="AB255" s="48">
        <f t="shared" si="130"/>
        <v>143828.68910814199</v>
      </c>
      <c r="AC255" s="5">
        <f t="shared" si="131"/>
        <v>78706.602582749299</v>
      </c>
      <c r="AD255" s="20">
        <f t="shared" si="132"/>
        <v>0.54722463974882884</v>
      </c>
      <c r="AE255" s="65">
        <v>258750</v>
      </c>
      <c r="AF255" s="70">
        <v>250000</v>
      </c>
      <c r="AG255" s="58">
        <v>253750</v>
      </c>
      <c r="AH255" s="5">
        <v>30567.917699999998</v>
      </c>
      <c r="AI255" s="5">
        <f t="shared" si="133"/>
        <v>3148.4955230999999</v>
      </c>
      <c r="AJ255" s="5">
        <f t="shared" si="134"/>
        <v>33716.413223099997</v>
      </c>
      <c r="AK255" s="2">
        <v>30942.668208666666</v>
      </c>
      <c r="AL255" s="2">
        <f t="shared" si="135"/>
        <v>1578.0760786419999</v>
      </c>
      <c r="AM255" s="2">
        <f t="shared" si="136"/>
        <v>32520.744287308666</v>
      </c>
      <c r="AN255" s="5">
        <v>32984.97713844329</v>
      </c>
      <c r="AO255" s="5">
        <f t="shared" si="137"/>
        <v>32520.744287308666</v>
      </c>
      <c r="AP255" s="48">
        <f t="shared" si="138"/>
        <v>143620.35577480865</v>
      </c>
      <c r="AQ255" s="5">
        <f t="shared" si="139"/>
        <v>78559.28867000209</v>
      </c>
      <c r="AR255" s="20">
        <f t="shared" si="140"/>
        <v>0.54699271733583588</v>
      </c>
      <c r="AS255" s="67">
        <v>260000</v>
      </c>
      <c r="AT255" s="70">
        <v>250000</v>
      </c>
      <c r="AU255" s="58">
        <v>256250</v>
      </c>
      <c r="AV255" s="38">
        <v>35584.068439966664</v>
      </c>
      <c r="AW255" s="38">
        <f t="shared" si="141"/>
        <v>1814.7874904382998</v>
      </c>
      <c r="AX255" s="38">
        <f t="shared" si="142"/>
        <v>37398.855930404963</v>
      </c>
      <c r="AY255" s="36">
        <v>39581.972566131953</v>
      </c>
      <c r="AZ255" s="5">
        <f t="shared" si="143"/>
        <v>37398.855930404963</v>
      </c>
      <c r="BA255" s="40">
        <f t="shared" si="144"/>
        <v>168646.1656993074</v>
      </c>
      <c r="BB255" s="5">
        <f>STDEVA(AZ255,BA255)</f>
        <v>92805.862750082306</v>
      </c>
      <c r="BC255" s="42">
        <f t="shared" si="145"/>
        <v>0.5502992752029312</v>
      </c>
      <c r="BD255" s="72">
        <v>260000</v>
      </c>
      <c r="BE255" s="70">
        <v>250000</v>
      </c>
      <c r="BF255" s="58">
        <v>256250</v>
      </c>
      <c r="BG255" s="38">
        <v>35584.068439966664</v>
      </c>
      <c r="BH255" s="38">
        <f t="shared" si="146"/>
        <v>1814.7874904382998</v>
      </c>
      <c r="BI255" s="38">
        <f t="shared" si="147"/>
        <v>37398.855930404963</v>
      </c>
      <c r="BJ255" s="36">
        <v>39581.972566131953</v>
      </c>
      <c r="BK255" s="36">
        <f t="shared" si="148"/>
        <v>37398.855930404963</v>
      </c>
      <c r="BL255" s="40">
        <f t="shared" si="149"/>
        <v>168646.1656993074</v>
      </c>
      <c r="BM255" s="5">
        <f t="shared" si="150"/>
        <v>92805.862750082306</v>
      </c>
      <c r="BN255" s="20">
        <f t="shared" si="151"/>
        <v>0.5502992752029312</v>
      </c>
    </row>
    <row r="256" spans="1:66" s="4" customFormat="1" ht="15.75" customHeight="1">
      <c r="A256" s="15" t="s">
        <v>282</v>
      </c>
      <c r="B256" s="16"/>
      <c r="C256" s="61" t="s">
        <v>34</v>
      </c>
      <c r="D256" s="70" t="s">
        <v>34</v>
      </c>
      <c r="E256" s="58" t="s">
        <v>34</v>
      </c>
      <c r="F256" s="5" t="s">
        <v>34</v>
      </c>
      <c r="G256" s="5" t="s">
        <v>34</v>
      </c>
      <c r="H256" s="5" t="s">
        <v>34</v>
      </c>
      <c r="I256" s="5" t="s">
        <v>34</v>
      </c>
      <c r="J256" s="5" t="s">
        <v>34</v>
      </c>
      <c r="K256" s="5" t="s">
        <v>34</v>
      </c>
      <c r="L256" s="5" t="s">
        <v>34</v>
      </c>
      <c r="M256" s="5">
        <f t="shared" si="121"/>
        <v>0</v>
      </c>
      <c r="N256" s="48"/>
      <c r="O256" s="5" t="s">
        <v>34</v>
      </c>
      <c r="P256" s="5" t="s">
        <v>34</v>
      </c>
      <c r="Q256" s="63" t="s">
        <v>34</v>
      </c>
      <c r="R256" s="70" t="s">
        <v>34</v>
      </c>
      <c r="S256" s="58" t="s">
        <v>34</v>
      </c>
      <c r="T256" s="5" t="s">
        <v>34</v>
      </c>
      <c r="U256" s="5" t="s">
        <v>34</v>
      </c>
      <c r="V256" s="5" t="s">
        <v>34</v>
      </c>
      <c r="W256" s="5" t="s">
        <v>34</v>
      </c>
      <c r="X256" s="5" t="s">
        <v>34</v>
      </c>
      <c r="Y256" s="5" t="s">
        <v>34</v>
      </c>
      <c r="Z256" s="5" t="s">
        <v>34</v>
      </c>
      <c r="AA256" s="5">
        <f t="shared" si="129"/>
        <v>0</v>
      </c>
      <c r="AB256" s="48"/>
      <c r="AC256" s="5" t="s">
        <v>34</v>
      </c>
      <c r="AD256" s="5" t="s">
        <v>34</v>
      </c>
      <c r="AE256" s="65" t="s">
        <v>34</v>
      </c>
      <c r="AF256" s="70" t="s">
        <v>34</v>
      </c>
      <c r="AG256" s="58" t="s">
        <v>34</v>
      </c>
      <c r="AH256" s="5" t="s">
        <v>34</v>
      </c>
      <c r="AI256" s="5" t="s">
        <v>34</v>
      </c>
      <c r="AJ256" s="5" t="s">
        <v>34</v>
      </c>
      <c r="AK256" s="5" t="s">
        <v>34</v>
      </c>
      <c r="AL256" s="5" t="s">
        <v>34</v>
      </c>
      <c r="AM256" s="5" t="s">
        <v>34</v>
      </c>
      <c r="AN256" s="5" t="s">
        <v>34</v>
      </c>
      <c r="AO256" s="5">
        <f t="shared" si="137"/>
        <v>0</v>
      </c>
      <c r="AP256" s="48"/>
      <c r="AQ256" s="5" t="s">
        <v>34</v>
      </c>
      <c r="AR256" s="5" t="s">
        <v>34</v>
      </c>
      <c r="AS256" s="67" t="s">
        <v>34</v>
      </c>
      <c r="AT256" s="70" t="s">
        <v>34</v>
      </c>
      <c r="AU256" s="58" t="s">
        <v>34</v>
      </c>
      <c r="AV256" s="36" t="s">
        <v>34</v>
      </c>
      <c r="AW256" s="36" t="s">
        <v>34</v>
      </c>
      <c r="AX256" s="36" t="s">
        <v>34</v>
      </c>
      <c r="AY256" s="36" t="s">
        <v>34</v>
      </c>
      <c r="AZ256" s="5">
        <f t="shared" si="143"/>
        <v>0</v>
      </c>
      <c r="BA256" s="40"/>
      <c r="BB256" s="36" t="s">
        <v>34</v>
      </c>
      <c r="BC256" s="36" t="s">
        <v>34</v>
      </c>
      <c r="BD256" s="72" t="s">
        <v>34</v>
      </c>
      <c r="BE256" s="70" t="s">
        <v>34</v>
      </c>
      <c r="BF256" s="58" t="s">
        <v>34</v>
      </c>
      <c r="BG256" s="36" t="s">
        <v>34</v>
      </c>
      <c r="BH256" s="36" t="s">
        <v>34</v>
      </c>
      <c r="BI256" s="36" t="s">
        <v>34</v>
      </c>
      <c r="BJ256" s="36" t="s">
        <v>34</v>
      </c>
      <c r="BK256" s="36">
        <f t="shared" si="148"/>
        <v>0</v>
      </c>
      <c r="BL256" s="40"/>
      <c r="BM256" s="36" t="s">
        <v>34</v>
      </c>
      <c r="BN256" s="36" t="s">
        <v>34</v>
      </c>
    </row>
    <row r="257" spans="1:66" s="4" customFormat="1" ht="15.75" customHeight="1">
      <c r="A257" s="12">
        <v>238</v>
      </c>
      <c r="B257" s="13" t="s">
        <v>283</v>
      </c>
      <c r="C257" s="61" t="s">
        <v>44</v>
      </c>
      <c r="D257" s="70" t="s">
        <v>44</v>
      </c>
      <c r="E257" s="58" t="s">
        <v>44</v>
      </c>
      <c r="F257" s="5" t="s">
        <v>44</v>
      </c>
      <c r="G257" s="5" t="s">
        <v>44</v>
      </c>
      <c r="H257" s="5" t="s">
        <v>44</v>
      </c>
      <c r="I257" s="5" t="s">
        <v>44</v>
      </c>
      <c r="J257" s="5" t="s">
        <v>44</v>
      </c>
      <c r="K257" s="5" t="s">
        <v>44</v>
      </c>
      <c r="L257" s="5" t="s">
        <v>44</v>
      </c>
      <c r="M257" s="5" t="s">
        <v>44</v>
      </c>
      <c r="N257" s="5" t="s">
        <v>44</v>
      </c>
      <c r="O257" s="5" t="s">
        <v>44</v>
      </c>
      <c r="P257" s="5" t="s">
        <v>44</v>
      </c>
      <c r="Q257" s="63" t="s">
        <v>44</v>
      </c>
      <c r="R257" s="70" t="s">
        <v>44</v>
      </c>
      <c r="S257" s="58" t="s">
        <v>44</v>
      </c>
      <c r="T257" s="5" t="s">
        <v>44</v>
      </c>
      <c r="U257" s="5" t="s">
        <v>44</v>
      </c>
      <c r="V257" s="5" t="s">
        <v>44</v>
      </c>
      <c r="W257" s="5" t="s">
        <v>44</v>
      </c>
      <c r="X257" s="5" t="s">
        <v>44</v>
      </c>
      <c r="Y257" s="5" t="s">
        <v>44</v>
      </c>
      <c r="Z257" s="5" t="s">
        <v>44</v>
      </c>
      <c r="AA257" s="5" t="s">
        <v>44</v>
      </c>
      <c r="AB257" s="5" t="s">
        <v>44</v>
      </c>
      <c r="AC257" s="5" t="s">
        <v>44</v>
      </c>
      <c r="AD257" s="5" t="s">
        <v>44</v>
      </c>
      <c r="AE257" s="65">
        <v>207000</v>
      </c>
      <c r="AF257" s="70">
        <v>200000</v>
      </c>
      <c r="AG257" s="58">
        <v>203000</v>
      </c>
      <c r="AH257" s="5">
        <v>61135.835399999996</v>
      </c>
      <c r="AI257" s="5">
        <f t="shared" si="133"/>
        <v>6296.9910461999998</v>
      </c>
      <c r="AJ257" s="5">
        <f t="shared" si="134"/>
        <v>67432.826446199993</v>
      </c>
      <c r="AK257" s="2">
        <v>61885.663083999993</v>
      </c>
      <c r="AL257" s="2">
        <f t="shared" si="135"/>
        <v>3156.1688172839995</v>
      </c>
      <c r="AM257" s="2">
        <f t="shared" si="136"/>
        <v>65041.831901283993</v>
      </c>
      <c r="AN257" s="5">
        <v>65970.302504533247</v>
      </c>
      <c r="AO257" s="5">
        <f t="shared" si="137"/>
        <v>65041.831901283993</v>
      </c>
      <c r="AP257" s="48">
        <f t="shared" si="138"/>
        <v>134740.82680866952</v>
      </c>
      <c r="AQ257" s="5">
        <f t="shared" si="139"/>
        <v>49284.631940898915</v>
      </c>
      <c r="AR257" s="20">
        <f t="shared" si="140"/>
        <v>0.36577356030984243</v>
      </c>
      <c r="AS257" s="68" t="s">
        <v>44</v>
      </c>
      <c r="AT257" s="74" t="s">
        <v>44</v>
      </c>
      <c r="AU257" s="68" t="s">
        <v>44</v>
      </c>
      <c r="AV257" s="41" t="s">
        <v>44</v>
      </c>
      <c r="AW257" s="41" t="s">
        <v>44</v>
      </c>
      <c r="AX257" s="41" t="s">
        <v>44</v>
      </c>
      <c r="AY257" s="41" t="s">
        <v>44</v>
      </c>
      <c r="AZ257" s="41" t="s">
        <v>44</v>
      </c>
      <c r="BA257" s="41" t="s">
        <v>44</v>
      </c>
      <c r="BB257" s="41" t="s">
        <v>44</v>
      </c>
      <c r="BC257" s="41" t="s">
        <v>44</v>
      </c>
      <c r="BD257" s="68" t="s">
        <v>44</v>
      </c>
      <c r="BE257" s="74" t="s">
        <v>44</v>
      </c>
      <c r="BF257" s="68" t="s">
        <v>44</v>
      </c>
      <c r="BG257" s="41" t="s">
        <v>44</v>
      </c>
      <c r="BH257" s="41" t="s">
        <v>44</v>
      </c>
      <c r="BI257" s="41" t="s">
        <v>44</v>
      </c>
      <c r="BJ257" s="41" t="s">
        <v>44</v>
      </c>
      <c r="BK257" s="41" t="s">
        <v>44</v>
      </c>
      <c r="BL257" s="41" t="s">
        <v>44</v>
      </c>
      <c r="BM257" s="41" t="s">
        <v>44</v>
      </c>
      <c r="BN257" s="41" t="s">
        <v>44</v>
      </c>
    </row>
    <row r="258" spans="1:66" s="4" customFormat="1" ht="30" customHeight="1">
      <c r="A258" s="12">
        <v>239</v>
      </c>
      <c r="B258" s="17" t="s">
        <v>284</v>
      </c>
      <c r="C258" s="61" t="s">
        <v>44</v>
      </c>
      <c r="D258" s="70" t="s">
        <v>44</v>
      </c>
      <c r="E258" s="58" t="s">
        <v>44</v>
      </c>
      <c r="F258" s="5" t="s">
        <v>44</v>
      </c>
      <c r="G258" s="5" t="s">
        <v>44</v>
      </c>
      <c r="H258" s="5" t="s">
        <v>44</v>
      </c>
      <c r="I258" s="5" t="s">
        <v>44</v>
      </c>
      <c r="J258" s="5" t="s">
        <v>44</v>
      </c>
      <c r="K258" s="5" t="s">
        <v>44</v>
      </c>
      <c r="L258" s="5" t="s">
        <v>44</v>
      </c>
      <c r="M258" s="5" t="s">
        <v>44</v>
      </c>
      <c r="N258" s="5" t="s">
        <v>44</v>
      </c>
      <c r="O258" s="5" t="s">
        <v>44</v>
      </c>
      <c r="P258" s="5" t="s">
        <v>44</v>
      </c>
      <c r="Q258" s="63" t="s">
        <v>44</v>
      </c>
      <c r="R258" s="70" t="s">
        <v>44</v>
      </c>
      <c r="S258" s="58" t="s">
        <v>44</v>
      </c>
      <c r="T258" s="5" t="s">
        <v>44</v>
      </c>
      <c r="U258" s="5" t="s">
        <v>44</v>
      </c>
      <c r="V258" s="5" t="s">
        <v>44</v>
      </c>
      <c r="W258" s="5" t="s">
        <v>44</v>
      </c>
      <c r="X258" s="5" t="s">
        <v>44</v>
      </c>
      <c r="Y258" s="5" t="s">
        <v>44</v>
      </c>
      <c r="Z258" s="5" t="s">
        <v>44</v>
      </c>
      <c r="AA258" s="5" t="s">
        <v>44</v>
      </c>
      <c r="AB258" s="5" t="s">
        <v>44</v>
      </c>
      <c r="AC258" s="5" t="s">
        <v>44</v>
      </c>
      <c r="AD258" s="5" t="s">
        <v>44</v>
      </c>
      <c r="AE258" s="65" t="s">
        <v>44</v>
      </c>
      <c r="AF258" s="70" t="s">
        <v>44</v>
      </c>
      <c r="AG258" s="58" t="s">
        <v>44</v>
      </c>
      <c r="AH258" s="5" t="s">
        <v>44</v>
      </c>
      <c r="AI258" s="5" t="s">
        <v>44</v>
      </c>
      <c r="AJ258" s="5" t="s">
        <v>44</v>
      </c>
      <c r="AK258" s="5" t="s">
        <v>44</v>
      </c>
      <c r="AL258" s="5" t="s">
        <v>44</v>
      </c>
      <c r="AM258" s="5" t="s">
        <v>44</v>
      </c>
      <c r="AN258" s="5" t="s">
        <v>44</v>
      </c>
      <c r="AO258" s="5" t="s">
        <v>44</v>
      </c>
      <c r="AP258" s="5" t="s">
        <v>44</v>
      </c>
      <c r="AQ258" s="5" t="s">
        <v>44</v>
      </c>
      <c r="AR258" s="5" t="s">
        <v>44</v>
      </c>
      <c r="AS258" s="68" t="s">
        <v>44</v>
      </c>
      <c r="AT258" s="74" t="s">
        <v>44</v>
      </c>
      <c r="AU258" s="68" t="s">
        <v>44</v>
      </c>
      <c r="AV258" s="41" t="s">
        <v>44</v>
      </c>
      <c r="AW258" s="41" t="s">
        <v>44</v>
      </c>
      <c r="AX258" s="41" t="s">
        <v>44</v>
      </c>
      <c r="AY258" s="41" t="s">
        <v>44</v>
      </c>
      <c r="AZ258" s="41" t="s">
        <v>44</v>
      </c>
      <c r="BA258" s="41" t="s">
        <v>44</v>
      </c>
      <c r="BB258" s="41" t="s">
        <v>44</v>
      </c>
      <c r="BC258" s="41" t="s">
        <v>44</v>
      </c>
      <c r="BD258" s="68" t="s">
        <v>44</v>
      </c>
      <c r="BE258" s="74" t="s">
        <v>44</v>
      </c>
      <c r="BF258" s="68" t="s">
        <v>44</v>
      </c>
      <c r="BG258" s="41" t="s">
        <v>44</v>
      </c>
      <c r="BH258" s="41" t="s">
        <v>44</v>
      </c>
      <c r="BI258" s="41" t="s">
        <v>44</v>
      </c>
      <c r="BJ258" s="41" t="s">
        <v>44</v>
      </c>
      <c r="BK258" s="41" t="s">
        <v>44</v>
      </c>
      <c r="BL258" s="41" t="s">
        <v>44</v>
      </c>
      <c r="BM258" s="41" t="s">
        <v>44</v>
      </c>
      <c r="BN258" s="41" t="s">
        <v>44</v>
      </c>
    </row>
    <row r="259" spans="1:66" s="4" customFormat="1" ht="15.75" customHeight="1">
      <c r="A259" s="12">
        <v>240</v>
      </c>
      <c r="B259" s="13" t="s">
        <v>285</v>
      </c>
      <c r="C259" s="61" t="s">
        <v>44</v>
      </c>
      <c r="D259" s="70" t="s">
        <v>44</v>
      </c>
      <c r="E259" s="58" t="s">
        <v>44</v>
      </c>
      <c r="F259" s="5" t="s">
        <v>44</v>
      </c>
      <c r="G259" s="5" t="s">
        <v>44</v>
      </c>
      <c r="H259" s="5" t="s">
        <v>44</v>
      </c>
      <c r="I259" s="5" t="s">
        <v>44</v>
      </c>
      <c r="J259" s="5" t="s">
        <v>44</v>
      </c>
      <c r="K259" s="5" t="s">
        <v>44</v>
      </c>
      <c r="L259" s="5" t="s">
        <v>44</v>
      </c>
      <c r="M259" s="5" t="s">
        <v>44</v>
      </c>
      <c r="N259" s="5" t="s">
        <v>44</v>
      </c>
      <c r="O259" s="5" t="s">
        <v>44</v>
      </c>
      <c r="P259" s="5" t="s">
        <v>44</v>
      </c>
      <c r="Q259" s="63" t="s">
        <v>44</v>
      </c>
      <c r="R259" s="70" t="s">
        <v>44</v>
      </c>
      <c r="S259" s="58" t="s">
        <v>44</v>
      </c>
      <c r="T259" s="5" t="s">
        <v>44</v>
      </c>
      <c r="U259" s="5" t="s">
        <v>44</v>
      </c>
      <c r="V259" s="5" t="s">
        <v>44</v>
      </c>
      <c r="W259" s="5" t="s">
        <v>44</v>
      </c>
      <c r="X259" s="5" t="s">
        <v>44</v>
      </c>
      <c r="Y259" s="5" t="s">
        <v>44</v>
      </c>
      <c r="Z259" s="5" t="s">
        <v>44</v>
      </c>
      <c r="AA259" s="5" t="s">
        <v>44</v>
      </c>
      <c r="AB259" s="5" t="s">
        <v>44</v>
      </c>
      <c r="AC259" s="5" t="s">
        <v>44</v>
      </c>
      <c r="AD259" s="5" t="s">
        <v>44</v>
      </c>
      <c r="AE259" s="65" t="s">
        <v>44</v>
      </c>
      <c r="AF259" s="70" t="s">
        <v>44</v>
      </c>
      <c r="AG259" s="58" t="s">
        <v>44</v>
      </c>
      <c r="AH259" s="5" t="s">
        <v>44</v>
      </c>
      <c r="AI259" s="5" t="s">
        <v>44</v>
      </c>
      <c r="AJ259" s="5" t="s">
        <v>44</v>
      </c>
      <c r="AK259" s="5" t="s">
        <v>44</v>
      </c>
      <c r="AL259" s="5" t="s">
        <v>44</v>
      </c>
      <c r="AM259" s="5" t="s">
        <v>44</v>
      </c>
      <c r="AN259" s="5" t="s">
        <v>44</v>
      </c>
      <c r="AO259" s="5" t="s">
        <v>44</v>
      </c>
      <c r="AP259" s="5" t="s">
        <v>44</v>
      </c>
      <c r="AQ259" s="5" t="s">
        <v>44</v>
      </c>
      <c r="AR259" s="5" t="s">
        <v>44</v>
      </c>
      <c r="AS259" s="68" t="s">
        <v>44</v>
      </c>
      <c r="AT259" s="74" t="s">
        <v>44</v>
      </c>
      <c r="AU259" s="68" t="s">
        <v>44</v>
      </c>
      <c r="AV259" s="41" t="s">
        <v>44</v>
      </c>
      <c r="AW259" s="41" t="s">
        <v>44</v>
      </c>
      <c r="AX259" s="41" t="s">
        <v>44</v>
      </c>
      <c r="AY259" s="41" t="s">
        <v>44</v>
      </c>
      <c r="AZ259" s="41" t="s">
        <v>44</v>
      </c>
      <c r="BA259" s="41" t="s">
        <v>44</v>
      </c>
      <c r="BB259" s="41" t="s">
        <v>44</v>
      </c>
      <c r="BC259" s="41" t="s">
        <v>44</v>
      </c>
      <c r="BD259" s="68" t="s">
        <v>44</v>
      </c>
      <c r="BE259" s="74" t="s">
        <v>44</v>
      </c>
      <c r="BF259" s="68" t="s">
        <v>44</v>
      </c>
      <c r="BG259" s="41" t="s">
        <v>44</v>
      </c>
      <c r="BH259" s="41" t="s">
        <v>44</v>
      </c>
      <c r="BI259" s="41" t="s">
        <v>44</v>
      </c>
      <c r="BJ259" s="41" t="s">
        <v>44</v>
      </c>
      <c r="BK259" s="41" t="s">
        <v>44</v>
      </c>
      <c r="BL259" s="41" t="s">
        <v>44</v>
      </c>
      <c r="BM259" s="41" t="s">
        <v>44</v>
      </c>
      <c r="BN259" s="41" t="s">
        <v>44</v>
      </c>
    </row>
    <row r="260" spans="1:66" s="4" customFormat="1" ht="15.75" customHeight="1">
      <c r="A260" s="12">
        <v>241</v>
      </c>
      <c r="B260" s="13" t="s">
        <v>286</v>
      </c>
      <c r="C260" s="61" t="s">
        <v>44</v>
      </c>
      <c r="D260" s="70" t="s">
        <v>44</v>
      </c>
      <c r="E260" s="58" t="s">
        <v>44</v>
      </c>
      <c r="F260" s="5" t="s">
        <v>44</v>
      </c>
      <c r="G260" s="5" t="s">
        <v>44</v>
      </c>
      <c r="H260" s="5" t="s">
        <v>44</v>
      </c>
      <c r="I260" s="5" t="s">
        <v>44</v>
      </c>
      <c r="J260" s="5" t="s">
        <v>44</v>
      </c>
      <c r="K260" s="5" t="s">
        <v>44</v>
      </c>
      <c r="L260" s="5" t="s">
        <v>44</v>
      </c>
      <c r="M260" s="5" t="s">
        <v>44</v>
      </c>
      <c r="N260" s="5" t="s">
        <v>44</v>
      </c>
      <c r="O260" s="5" t="s">
        <v>44</v>
      </c>
      <c r="P260" s="5" t="s">
        <v>44</v>
      </c>
      <c r="Q260" s="63" t="s">
        <v>44</v>
      </c>
      <c r="R260" s="70" t="s">
        <v>44</v>
      </c>
      <c r="S260" s="58" t="s">
        <v>44</v>
      </c>
      <c r="T260" s="5" t="s">
        <v>44</v>
      </c>
      <c r="U260" s="5" t="s">
        <v>44</v>
      </c>
      <c r="V260" s="5" t="s">
        <v>44</v>
      </c>
      <c r="W260" s="5" t="s">
        <v>44</v>
      </c>
      <c r="X260" s="5" t="s">
        <v>44</v>
      </c>
      <c r="Y260" s="5" t="s">
        <v>44</v>
      </c>
      <c r="Z260" s="5" t="s">
        <v>44</v>
      </c>
      <c r="AA260" s="5" t="s">
        <v>44</v>
      </c>
      <c r="AB260" s="5" t="s">
        <v>44</v>
      </c>
      <c r="AC260" s="5" t="s">
        <v>44</v>
      </c>
      <c r="AD260" s="5" t="s">
        <v>44</v>
      </c>
      <c r="AE260" s="65" t="s">
        <v>44</v>
      </c>
      <c r="AF260" s="70" t="s">
        <v>44</v>
      </c>
      <c r="AG260" s="58" t="s">
        <v>44</v>
      </c>
      <c r="AH260" s="5" t="s">
        <v>44</v>
      </c>
      <c r="AI260" s="5" t="s">
        <v>44</v>
      </c>
      <c r="AJ260" s="5" t="s">
        <v>44</v>
      </c>
      <c r="AK260" s="5" t="s">
        <v>44</v>
      </c>
      <c r="AL260" s="5" t="s">
        <v>44</v>
      </c>
      <c r="AM260" s="5" t="s">
        <v>44</v>
      </c>
      <c r="AN260" s="5" t="s">
        <v>44</v>
      </c>
      <c r="AO260" s="5" t="s">
        <v>44</v>
      </c>
      <c r="AP260" s="5" t="s">
        <v>44</v>
      </c>
      <c r="AQ260" s="5" t="s">
        <v>44</v>
      </c>
      <c r="AR260" s="5" t="s">
        <v>44</v>
      </c>
      <c r="AS260" s="68" t="s">
        <v>44</v>
      </c>
      <c r="AT260" s="74" t="s">
        <v>44</v>
      </c>
      <c r="AU260" s="68" t="s">
        <v>44</v>
      </c>
      <c r="AV260" s="41" t="s">
        <v>44</v>
      </c>
      <c r="AW260" s="41" t="s">
        <v>44</v>
      </c>
      <c r="AX260" s="41" t="s">
        <v>44</v>
      </c>
      <c r="AY260" s="41" t="s">
        <v>44</v>
      </c>
      <c r="AZ260" s="41" t="s">
        <v>44</v>
      </c>
      <c r="BA260" s="41" t="s">
        <v>44</v>
      </c>
      <c r="BB260" s="41" t="s">
        <v>44</v>
      </c>
      <c r="BC260" s="41" t="s">
        <v>44</v>
      </c>
      <c r="BD260" s="68" t="s">
        <v>44</v>
      </c>
      <c r="BE260" s="74" t="s">
        <v>44</v>
      </c>
      <c r="BF260" s="68" t="s">
        <v>44</v>
      </c>
      <c r="BG260" s="41" t="s">
        <v>44</v>
      </c>
      <c r="BH260" s="41" t="s">
        <v>44</v>
      </c>
      <c r="BI260" s="41" t="s">
        <v>44</v>
      </c>
      <c r="BJ260" s="41" t="s">
        <v>44</v>
      </c>
      <c r="BK260" s="41" t="s">
        <v>44</v>
      </c>
      <c r="BL260" s="41" t="s">
        <v>44</v>
      </c>
      <c r="BM260" s="41" t="s">
        <v>44</v>
      </c>
      <c r="BN260" s="41" t="s">
        <v>44</v>
      </c>
    </row>
    <row r="261" spans="1:66" s="4" customFormat="1" ht="15.75" customHeight="1">
      <c r="A261" s="12">
        <v>242</v>
      </c>
      <c r="B261" s="13" t="s">
        <v>287</v>
      </c>
      <c r="C261" s="61" t="s">
        <v>44</v>
      </c>
      <c r="D261" s="70" t="s">
        <v>44</v>
      </c>
      <c r="E261" s="58" t="s">
        <v>44</v>
      </c>
      <c r="F261" s="5" t="s">
        <v>44</v>
      </c>
      <c r="G261" s="5" t="s">
        <v>44</v>
      </c>
      <c r="H261" s="5" t="s">
        <v>44</v>
      </c>
      <c r="I261" s="5" t="s">
        <v>44</v>
      </c>
      <c r="J261" s="5" t="s">
        <v>44</v>
      </c>
      <c r="K261" s="5" t="s">
        <v>44</v>
      </c>
      <c r="L261" s="5" t="s">
        <v>44</v>
      </c>
      <c r="M261" s="5" t="s">
        <v>44</v>
      </c>
      <c r="N261" s="5" t="s">
        <v>44</v>
      </c>
      <c r="O261" s="5" t="s">
        <v>44</v>
      </c>
      <c r="P261" s="5" t="s">
        <v>44</v>
      </c>
      <c r="Q261" s="63" t="s">
        <v>44</v>
      </c>
      <c r="R261" s="70" t="s">
        <v>44</v>
      </c>
      <c r="S261" s="58" t="s">
        <v>44</v>
      </c>
      <c r="T261" s="5" t="s">
        <v>44</v>
      </c>
      <c r="U261" s="5" t="s">
        <v>44</v>
      </c>
      <c r="V261" s="5" t="s">
        <v>44</v>
      </c>
      <c r="W261" s="5" t="s">
        <v>44</v>
      </c>
      <c r="X261" s="5" t="s">
        <v>44</v>
      </c>
      <c r="Y261" s="5" t="s">
        <v>44</v>
      </c>
      <c r="Z261" s="5" t="s">
        <v>44</v>
      </c>
      <c r="AA261" s="5" t="s">
        <v>44</v>
      </c>
      <c r="AB261" s="5" t="s">
        <v>44</v>
      </c>
      <c r="AC261" s="5" t="s">
        <v>44</v>
      </c>
      <c r="AD261" s="5" t="s">
        <v>44</v>
      </c>
      <c r="AE261" s="65" t="s">
        <v>44</v>
      </c>
      <c r="AF261" s="70" t="s">
        <v>44</v>
      </c>
      <c r="AG261" s="58" t="s">
        <v>44</v>
      </c>
      <c r="AH261" s="5" t="s">
        <v>44</v>
      </c>
      <c r="AI261" s="5" t="s">
        <v>44</v>
      </c>
      <c r="AJ261" s="5" t="s">
        <v>44</v>
      </c>
      <c r="AK261" s="5" t="s">
        <v>44</v>
      </c>
      <c r="AL261" s="5" t="s">
        <v>44</v>
      </c>
      <c r="AM261" s="5" t="s">
        <v>44</v>
      </c>
      <c r="AN261" s="5" t="s">
        <v>44</v>
      </c>
      <c r="AO261" s="5" t="s">
        <v>44</v>
      </c>
      <c r="AP261" s="5" t="s">
        <v>44</v>
      </c>
      <c r="AQ261" s="5" t="s">
        <v>44</v>
      </c>
      <c r="AR261" s="5" t="s">
        <v>44</v>
      </c>
      <c r="AS261" s="68" t="s">
        <v>44</v>
      </c>
      <c r="AT261" s="74" t="s">
        <v>44</v>
      </c>
      <c r="AU261" s="68" t="s">
        <v>44</v>
      </c>
      <c r="AV261" s="41" t="s">
        <v>44</v>
      </c>
      <c r="AW261" s="41" t="s">
        <v>44</v>
      </c>
      <c r="AX261" s="41" t="s">
        <v>44</v>
      </c>
      <c r="AY261" s="41" t="s">
        <v>44</v>
      </c>
      <c r="AZ261" s="41" t="s">
        <v>44</v>
      </c>
      <c r="BA261" s="41" t="s">
        <v>44</v>
      </c>
      <c r="BB261" s="41" t="s">
        <v>44</v>
      </c>
      <c r="BC261" s="41" t="s">
        <v>44</v>
      </c>
      <c r="BD261" s="68" t="s">
        <v>44</v>
      </c>
      <c r="BE261" s="74" t="s">
        <v>44</v>
      </c>
      <c r="BF261" s="68" t="s">
        <v>44</v>
      </c>
      <c r="BG261" s="41" t="s">
        <v>44</v>
      </c>
      <c r="BH261" s="41" t="s">
        <v>44</v>
      </c>
      <c r="BI261" s="41" t="s">
        <v>44</v>
      </c>
      <c r="BJ261" s="41" t="s">
        <v>44</v>
      </c>
      <c r="BK261" s="41" t="s">
        <v>44</v>
      </c>
      <c r="BL261" s="41" t="s">
        <v>44</v>
      </c>
      <c r="BM261" s="41" t="s">
        <v>44</v>
      </c>
      <c r="BN261" s="41" t="s">
        <v>44</v>
      </c>
    </row>
    <row r="262" spans="1:66" s="4" customFormat="1" ht="15.75" customHeight="1">
      <c r="A262" s="12">
        <v>243</v>
      </c>
      <c r="B262" s="13" t="s">
        <v>288</v>
      </c>
      <c r="C262" s="61" t="s">
        <v>44</v>
      </c>
      <c r="D262" s="70" t="s">
        <v>44</v>
      </c>
      <c r="E262" s="58" t="s">
        <v>44</v>
      </c>
      <c r="F262" s="5" t="s">
        <v>44</v>
      </c>
      <c r="G262" s="5" t="s">
        <v>44</v>
      </c>
      <c r="H262" s="5" t="s">
        <v>44</v>
      </c>
      <c r="I262" s="5" t="s">
        <v>44</v>
      </c>
      <c r="J262" s="5" t="s">
        <v>44</v>
      </c>
      <c r="K262" s="5" t="s">
        <v>44</v>
      </c>
      <c r="L262" s="5" t="s">
        <v>44</v>
      </c>
      <c r="M262" s="5" t="s">
        <v>44</v>
      </c>
      <c r="N262" s="5" t="s">
        <v>44</v>
      </c>
      <c r="O262" s="5" t="s">
        <v>44</v>
      </c>
      <c r="P262" s="5" t="s">
        <v>44</v>
      </c>
      <c r="Q262" s="63" t="s">
        <v>44</v>
      </c>
      <c r="R262" s="70" t="s">
        <v>44</v>
      </c>
      <c r="S262" s="58" t="s">
        <v>44</v>
      </c>
      <c r="T262" s="5" t="s">
        <v>44</v>
      </c>
      <c r="U262" s="5" t="s">
        <v>44</v>
      </c>
      <c r="V262" s="5" t="s">
        <v>44</v>
      </c>
      <c r="W262" s="5" t="s">
        <v>44</v>
      </c>
      <c r="X262" s="5" t="s">
        <v>44</v>
      </c>
      <c r="Y262" s="5" t="s">
        <v>44</v>
      </c>
      <c r="Z262" s="5" t="s">
        <v>44</v>
      </c>
      <c r="AA262" s="5" t="s">
        <v>44</v>
      </c>
      <c r="AB262" s="5" t="s">
        <v>44</v>
      </c>
      <c r="AC262" s="5" t="s">
        <v>44</v>
      </c>
      <c r="AD262" s="5" t="s">
        <v>44</v>
      </c>
      <c r="AE262" s="65" t="s">
        <v>44</v>
      </c>
      <c r="AF262" s="70" t="s">
        <v>44</v>
      </c>
      <c r="AG262" s="58" t="s">
        <v>44</v>
      </c>
      <c r="AH262" s="5" t="s">
        <v>44</v>
      </c>
      <c r="AI262" s="5" t="s">
        <v>44</v>
      </c>
      <c r="AJ262" s="5" t="s">
        <v>44</v>
      </c>
      <c r="AK262" s="5" t="s">
        <v>44</v>
      </c>
      <c r="AL262" s="5" t="s">
        <v>44</v>
      </c>
      <c r="AM262" s="5" t="s">
        <v>44</v>
      </c>
      <c r="AN262" s="5" t="s">
        <v>44</v>
      </c>
      <c r="AO262" s="5" t="s">
        <v>44</v>
      </c>
      <c r="AP262" s="5" t="s">
        <v>44</v>
      </c>
      <c r="AQ262" s="5" t="s">
        <v>44</v>
      </c>
      <c r="AR262" s="5" t="s">
        <v>44</v>
      </c>
      <c r="AS262" s="68" t="s">
        <v>44</v>
      </c>
      <c r="AT262" s="74" t="s">
        <v>44</v>
      </c>
      <c r="AU262" s="68" t="s">
        <v>44</v>
      </c>
      <c r="AV262" s="41" t="s">
        <v>44</v>
      </c>
      <c r="AW262" s="41" t="s">
        <v>44</v>
      </c>
      <c r="AX262" s="41" t="s">
        <v>44</v>
      </c>
      <c r="AY262" s="41" t="s">
        <v>44</v>
      </c>
      <c r="AZ262" s="41" t="s">
        <v>44</v>
      </c>
      <c r="BA262" s="41" t="s">
        <v>44</v>
      </c>
      <c r="BB262" s="41" t="s">
        <v>44</v>
      </c>
      <c r="BC262" s="41" t="s">
        <v>44</v>
      </c>
      <c r="BD262" s="68" t="s">
        <v>44</v>
      </c>
      <c r="BE262" s="74" t="s">
        <v>44</v>
      </c>
      <c r="BF262" s="68" t="s">
        <v>44</v>
      </c>
      <c r="BG262" s="41" t="s">
        <v>44</v>
      </c>
      <c r="BH262" s="41" t="s">
        <v>44</v>
      </c>
      <c r="BI262" s="41" t="s">
        <v>44</v>
      </c>
      <c r="BJ262" s="41" t="s">
        <v>44</v>
      </c>
      <c r="BK262" s="41" t="s">
        <v>44</v>
      </c>
      <c r="BL262" s="41" t="s">
        <v>44</v>
      </c>
      <c r="BM262" s="41" t="s">
        <v>44</v>
      </c>
      <c r="BN262" s="41" t="s">
        <v>44</v>
      </c>
    </row>
    <row r="263" spans="1:66" s="4" customFormat="1" ht="15.75" customHeight="1">
      <c r="A263" s="12">
        <v>244</v>
      </c>
      <c r="B263" s="13" t="s">
        <v>289</v>
      </c>
      <c r="C263" s="61" t="s">
        <v>44</v>
      </c>
      <c r="D263" s="70" t="s">
        <v>44</v>
      </c>
      <c r="E263" s="58" t="s">
        <v>44</v>
      </c>
      <c r="F263" s="5" t="s">
        <v>44</v>
      </c>
      <c r="G263" s="5" t="s">
        <v>44</v>
      </c>
      <c r="H263" s="5" t="s">
        <v>44</v>
      </c>
      <c r="I263" s="5" t="s">
        <v>44</v>
      </c>
      <c r="J263" s="5" t="s">
        <v>44</v>
      </c>
      <c r="K263" s="5" t="s">
        <v>44</v>
      </c>
      <c r="L263" s="5" t="s">
        <v>44</v>
      </c>
      <c r="M263" s="5" t="s">
        <v>44</v>
      </c>
      <c r="N263" s="5" t="s">
        <v>44</v>
      </c>
      <c r="O263" s="5" t="s">
        <v>44</v>
      </c>
      <c r="P263" s="5" t="s">
        <v>44</v>
      </c>
      <c r="Q263" s="63" t="s">
        <v>44</v>
      </c>
      <c r="R263" s="70" t="s">
        <v>44</v>
      </c>
      <c r="S263" s="58" t="s">
        <v>44</v>
      </c>
      <c r="T263" s="5" t="s">
        <v>44</v>
      </c>
      <c r="U263" s="5" t="s">
        <v>44</v>
      </c>
      <c r="V263" s="5" t="s">
        <v>44</v>
      </c>
      <c r="W263" s="5" t="s">
        <v>44</v>
      </c>
      <c r="X263" s="5" t="s">
        <v>44</v>
      </c>
      <c r="Y263" s="5" t="s">
        <v>44</v>
      </c>
      <c r="Z263" s="5" t="s">
        <v>44</v>
      </c>
      <c r="AA263" s="5" t="s">
        <v>44</v>
      </c>
      <c r="AB263" s="5" t="s">
        <v>44</v>
      </c>
      <c r="AC263" s="5" t="s">
        <v>44</v>
      </c>
      <c r="AD263" s="5" t="s">
        <v>44</v>
      </c>
      <c r="AE263" s="65" t="s">
        <v>44</v>
      </c>
      <c r="AF263" s="70" t="s">
        <v>44</v>
      </c>
      <c r="AG263" s="58" t="s">
        <v>44</v>
      </c>
      <c r="AH263" s="5" t="s">
        <v>44</v>
      </c>
      <c r="AI263" s="5" t="s">
        <v>44</v>
      </c>
      <c r="AJ263" s="5" t="s">
        <v>44</v>
      </c>
      <c r="AK263" s="5" t="s">
        <v>44</v>
      </c>
      <c r="AL263" s="5" t="s">
        <v>44</v>
      </c>
      <c r="AM263" s="5" t="s">
        <v>44</v>
      </c>
      <c r="AN263" s="5" t="s">
        <v>44</v>
      </c>
      <c r="AO263" s="5" t="s">
        <v>44</v>
      </c>
      <c r="AP263" s="5" t="s">
        <v>44</v>
      </c>
      <c r="AQ263" s="5" t="s">
        <v>44</v>
      </c>
      <c r="AR263" s="5" t="s">
        <v>44</v>
      </c>
      <c r="AS263" s="68" t="s">
        <v>44</v>
      </c>
      <c r="AT263" s="74" t="s">
        <v>44</v>
      </c>
      <c r="AU263" s="68" t="s">
        <v>44</v>
      </c>
      <c r="AV263" s="41" t="s">
        <v>44</v>
      </c>
      <c r="AW263" s="41" t="s">
        <v>44</v>
      </c>
      <c r="AX263" s="41" t="s">
        <v>44</v>
      </c>
      <c r="AY263" s="41" t="s">
        <v>44</v>
      </c>
      <c r="AZ263" s="41" t="s">
        <v>44</v>
      </c>
      <c r="BA263" s="41" t="s">
        <v>44</v>
      </c>
      <c r="BB263" s="41" t="s">
        <v>44</v>
      </c>
      <c r="BC263" s="41" t="s">
        <v>44</v>
      </c>
      <c r="BD263" s="68" t="s">
        <v>44</v>
      </c>
      <c r="BE263" s="74" t="s">
        <v>44</v>
      </c>
      <c r="BF263" s="68" t="s">
        <v>44</v>
      </c>
      <c r="BG263" s="41" t="s">
        <v>44</v>
      </c>
      <c r="BH263" s="41" t="s">
        <v>44</v>
      </c>
      <c r="BI263" s="41" t="s">
        <v>44</v>
      </c>
      <c r="BJ263" s="41" t="s">
        <v>44</v>
      </c>
      <c r="BK263" s="41" t="s">
        <v>44</v>
      </c>
      <c r="BL263" s="41" t="s">
        <v>44</v>
      </c>
      <c r="BM263" s="41" t="s">
        <v>44</v>
      </c>
      <c r="BN263" s="41" t="s">
        <v>44</v>
      </c>
    </row>
    <row r="264" spans="1:66" s="4" customFormat="1" ht="15.75" customHeight="1">
      <c r="A264" s="12">
        <v>245</v>
      </c>
      <c r="B264" s="13" t="s">
        <v>290</v>
      </c>
      <c r="C264" s="61" t="s">
        <v>44</v>
      </c>
      <c r="D264" s="70" t="s">
        <v>44</v>
      </c>
      <c r="E264" s="58" t="s">
        <v>44</v>
      </c>
      <c r="F264" s="5" t="s">
        <v>44</v>
      </c>
      <c r="G264" s="5" t="s">
        <v>44</v>
      </c>
      <c r="H264" s="5" t="s">
        <v>44</v>
      </c>
      <c r="I264" s="5" t="s">
        <v>44</v>
      </c>
      <c r="J264" s="5" t="s">
        <v>44</v>
      </c>
      <c r="K264" s="5" t="s">
        <v>44</v>
      </c>
      <c r="L264" s="5" t="s">
        <v>44</v>
      </c>
      <c r="M264" s="5" t="s">
        <v>44</v>
      </c>
      <c r="N264" s="5" t="s">
        <v>44</v>
      </c>
      <c r="O264" s="5" t="s">
        <v>44</v>
      </c>
      <c r="P264" s="5" t="s">
        <v>44</v>
      </c>
      <c r="Q264" s="63" t="s">
        <v>44</v>
      </c>
      <c r="R264" s="70" t="s">
        <v>44</v>
      </c>
      <c r="S264" s="58" t="s">
        <v>44</v>
      </c>
      <c r="T264" s="5" t="s">
        <v>44</v>
      </c>
      <c r="U264" s="5" t="s">
        <v>44</v>
      </c>
      <c r="V264" s="5" t="s">
        <v>44</v>
      </c>
      <c r="W264" s="5" t="s">
        <v>44</v>
      </c>
      <c r="X264" s="5" t="s">
        <v>44</v>
      </c>
      <c r="Y264" s="5" t="s">
        <v>44</v>
      </c>
      <c r="Z264" s="5" t="s">
        <v>44</v>
      </c>
      <c r="AA264" s="5" t="s">
        <v>44</v>
      </c>
      <c r="AB264" s="5" t="s">
        <v>44</v>
      </c>
      <c r="AC264" s="5" t="s">
        <v>44</v>
      </c>
      <c r="AD264" s="5" t="s">
        <v>44</v>
      </c>
      <c r="AE264" s="65" t="s">
        <v>44</v>
      </c>
      <c r="AF264" s="70" t="s">
        <v>44</v>
      </c>
      <c r="AG264" s="58" t="s">
        <v>44</v>
      </c>
      <c r="AH264" s="5" t="s">
        <v>44</v>
      </c>
      <c r="AI264" s="5" t="s">
        <v>44</v>
      </c>
      <c r="AJ264" s="5" t="s">
        <v>44</v>
      </c>
      <c r="AK264" s="5" t="s">
        <v>44</v>
      </c>
      <c r="AL264" s="5" t="s">
        <v>44</v>
      </c>
      <c r="AM264" s="5" t="s">
        <v>44</v>
      </c>
      <c r="AN264" s="5" t="s">
        <v>44</v>
      </c>
      <c r="AO264" s="5" t="s">
        <v>44</v>
      </c>
      <c r="AP264" s="5" t="s">
        <v>44</v>
      </c>
      <c r="AQ264" s="5" t="s">
        <v>44</v>
      </c>
      <c r="AR264" s="5" t="s">
        <v>44</v>
      </c>
      <c r="AS264" s="68" t="s">
        <v>44</v>
      </c>
      <c r="AT264" s="74" t="s">
        <v>44</v>
      </c>
      <c r="AU264" s="68" t="s">
        <v>44</v>
      </c>
      <c r="AV264" s="41" t="s">
        <v>44</v>
      </c>
      <c r="AW264" s="41" t="s">
        <v>44</v>
      </c>
      <c r="AX264" s="41" t="s">
        <v>44</v>
      </c>
      <c r="AY264" s="41" t="s">
        <v>44</v>
      </c>
      <c r="AZ264" s="41" t="s">
        <v>44</v>
      </c>
      <c r="BA264" s="41" t="s">
        <v>44</v>
      </c>
      <c r="BB264" s="41" t="s">
        <v>44</v>
      </c>
      <c r="BC264" s="41" t="s">
        <v>44</v>
      </c>
      <c r="BD264" s="68" t="s">
        <v>44</v>
      </c>
      <c r="BE264" s="74" t="s">
        <v>44</v>
      </c>
      <c r="BF264" s="68" t="s">
        <v>44</v>
      </c>
      <c r="BG264" s="41" t="s">
        <v>44</v>
      </c>
      <c r="BH264" s="41" t="s">
        <v>44</v>
      </c>
      <c r="BI264" s="41" t="s">
        <v>44</v>
      </c>
      <c r="BJ264" s="41" t="s">
        <v>44</v>
      </c>
      <c r="BK264" s="41" t="s">
        <v>44</v>
      </c>
      <c r="BL264" s="41" t="s">
        <v>44</v>
      </c>
      <c r="BM264" s="41" t="s">
        <v>44</v>
      </c>
      <c r="BN264" s="41" t="s">
        <v>44</v>
      </c>
    </row>
    <row r="265" spans="1:66" s="4" customFormat="1" ht="15.75" customHeight="1">
      <c r="A265" s="12">
        <v>246</v>
      </c>
      <c r="B265" s="13" t="s">
        <v>291</v>
      </c>
      <c r="C265" s="61">
        <v>258750</v>
      </c>
      <c r="D265" s="70">
        <v>250000</v>
      </c>
      <c r="E265" s="58">
        <v>257500</v>
      </c>
      <c r="F265" s="5">
        <v>107599.07030399999</v>
      </c>
      <c r="G265" s="5">
        <f t="shared" si="117"/>
        <v>11082.704241312</v>
      </c>
      <c r="H265" s="5">
        <f t="shared" si="118"/>
        <v>118681.77454531199</v>
      </c>
      <c r="I265" s="2">
        <v>108918.75396117334</v>
      </c>
      <c r="J265" s="2">
        <f t="shared" si="119"/>
        <v>5554.8564520198397</v>
      </c>
      <c r="K265" s="2">
        <f t="shared" si="120"/>
        <v>114473.61041319318</v>
      </c>
      <c r="L265" s="5">
        <v>116107.71847887266</v>
      </c>
      <c r="M265" s="5">
        <f t="shared" si="121"/>
        <v>114473.61041319318</v>
      </c>
      <c r="N265" s="48">
        <f t="shared" si="122"/>
        <v>185918.85057289631</v>
      </c>
      <c r="O265" s="5">
        <f t="shared" si="123"/>
        <v>50519.413800427559</v>
      </c>
      <c r="P265" s="20">
        <f t="shared" si="124"/>
        <v>0.27172830320731556</v>
      </c>
      <c r="Q265" s="63">
        <v>258750</v>
      </c>
      <c r="R265" s="70">
        <v>250000</v>
      </c>
      <c r="S265" s="58">
        <v>255000</v>
      </c>
      <c r="T265" s="5">
        <v>110827.00284299998</v>
      </c>
      <c r="U265" s="5">
        <f t="shared" si="125"/>
        <v>11415.181292828998</v>
      </c>
      <c r="V265" s="5">
        <f t="shared" si="126"/>
        <v>122242.18413582898</v>
      </c>
      <c r="W265" s="2">
        <v>112186.07855378</v>
      </c>
      <c r="X265" s="2">
        <f t="shared" si="127"/>
        <v>5721.4900062427796</v>
      </c>
      <c r="Y265" s="2">
        <f t="shared" si="128"/>
        <v>117907.56856002277</v>
      </c>
      <c r="Z265" s="5">
        <v>119590.69629656513</v>
      </c>
      <c r="AA265" s="5">
        <f t="shared" si="129"/>
        <v>117907.56856002277</v>
      </c>
      <c r="AB265" s="48">
        <f t="shared" si="130"/>
        <v>187248.40816540283</v>
      </c>
      <c r="AC265" s="5">
        <f t="shared" si="131"/>
        <v>49031.377898133062</v>
      </c>
      <c r="AD265" s="20">
        <f t="shared" si="132"/>
        <v>0.26185204124577655</v>
      </c>
      <c r="AE265" s="65" t="s">
        <v>44</v>
      </c>
      <c r="AF265" s="70" t="s">
        <v>44</v>
      </c>
      <c r="AG265" s="58" t="s">
        <v>44</v>
      </c>
      <c r="AH265" s="5" t="s">
        <v>44</v>
      </c>
      <c r="AI265" s="5" t="s">
        <v>44</v>
      </c>
      <c r="AJ265" s="5" t="s">
        <v>44</v>
      </c>
      <c r="AK265" s="5" t="s">
        <v>44</v>
      </c>
      <c r="AL265" s="5" t="s">
        <v>44</v>
      </c>
      <c r="AM265" s="5" t="s">
        <v>44</v>
      </c>
      <c r="AN265" s="5" t="s">
        <v>44</v>
      </c>
      <c r="AO265" s="5" t="s">
        <v>44</v>
      </c>
      <c r="AP265" s="5" t="s">
        <v>44</v>
      </c>
      <c r="AQ265" s="5" t="s">
        <v>44</v>
      </c>
      <c r="AR265" s="5" t="s">
        <v>44</v>
      </c>
      <c r="AS265" s="67">
        <v>260000</v>
      </c>
      <c r="AT265" s="70">
        <v>250000</v>
      </c>
      <c r="AU265" s="58">
        <v>256250</v>
      </c>
      <c r="AV265" s="38">
        <v>129013.990336847</v>
      </c>
      <c r="AW265" s="38">
        <f t="shared" si="141"/>
        <v>6579.7135071791963</v>
      </c>
      <c r="AX265" s="38">
        <f t="shared" si="142"/>
        <v>135593.7038440262</v>
      </c>
      <c r="AY265" s="36">
        <v>143508.83555587818</v>
      </c>
      <c r="AZ265" s="5">
        <f t="shared" si="143"/>
        <v>135593.7038440262</v>
      </c>
      <c r="BA265" s="40">
        <f t="shared" si="144"/>
        <v>209070.5078799809</v>
      </c>
      <c r="BB265" s="5">
        <f>STDEVA(AZ265,BA265)</f>
        <v>51955.946393738654</v>
      </c>
      <c r="BC265" s="43">
        <f t="shared" si="145"/>
        <v>0.24850920830768014</v>
      </c>
      <c r="BD265" s="72">
        <v>260000</v>
      </c>
      <c r="BE265" s="70">
        <v>250000</v>
      </c>
      <c r="BF265" s="58">
        <v>256250</v>
      </c>
      <c r="BG265" s="38">
        <v>125256.56705534934</v>
      </c>
      <c r="BH265" s="38">
        <f t="shared" si="146"/>
        <v>6388.0849198228161</v>
      </c>
      <c r="BI265" s="38">
        <f t="shared" si="147"/>
        <v>131644.65197517216</v>
      </c>
      <c r="BJ265" s="36">
        <v>139329.26217464719</v>
      </c>
      <c r="BK265" s="36">
        <f t="shared" si="148"/>
        <v>131644.65197517216</v>
      </c>
      <c r="BL265" s="40">
        <f t="shared" si="149"/>
        <v>207444.78282996389</v>
      </c>
      <c r="BM265" s="5">
        <f t="shared" si="150"/>
        <v>53598.786542250869</v>
      </c>
      <c r="BN265" s="20">
        <f t="shared" si="151"/>
        <v>0.25837616068746422</v>
      </c>
    </row>
    <row r="266" spans="1:66" s="4" customFormat="1" ht="15.75" customHeight="1">
      <c r="A266" s="12">
        <v>247</v>
      </c>
      <c r="B266" s="13" t="s">
        <v>292</v>
      </c>
      <c r="C266" s="61">
        <v>828000</v>
      </c>
      <c r="D266" s="70">
        <v>800000</v>
      </c>
      <c r="E266" s="58">
        <v>824000</v>
      </c>
      <c r="F266" s="5">
        <v>724255.86337199993</v>
      </c>
      <c r="G266" s="5">
        <f t="shared" si="117"/>
        <v>74598.353927315999</v>
      </c>
      <c r="H266" s="5">
        <f t="shared" si="118"/>
        <v>798854.21729931596</v>
      </c>
      <c r="I266" s="2">
        <v>733137.77013511991</v>
      </c>
      <c r="J266" s="2">
        <f t="shared" si="119"/>
        <v>37390.026276891113</v>
      </c>
      <c r="K266" s="2">
        <f t="shared" si="120"/>
        <v>770527.79641201103</v>
      </c>
      <c r="L266" s="5">
        <v>781527.06237734819</v>
      </c>
      <c r="M266" s="5">
        <f t="shared" si="121"/>
        <v>770527.79641201103</v>
      </c>
      <c r="N266" s="48">
        <f t="shared" si="122"/>
        <v>800484.84601477918</v>
      </c>
      <c r="O266" s="5">
        <f t="shared" si="123"/>
        <v>21182.832918459128</v>
      </c>
      <c r="P266" s="20">
        <f t="shared" si="124"/>
        <v>2.6462503348961629E-2</v>
      </c>
      <c r="Q266" s="63">
        <v>828000</v>
      </c>
      <c r="R266" s="70">
        <v>800000</v>
      </c>
      <c r="S266" s="58">
        <v>816000</v>
      </c>
      <c r="T266" s="5">
        <v>745982.82701100002</v>
      </c>
      <c r="U266" s="5">
        <f t="shared" si="125"/>
        <v>76836.231182133008</v>
      </c>
      <c r="V266" s="5">
        <f t="shared" si="126"/>
        <v>822819.05819313298</v>
      </c>
      <c r="W266" s="2">
        <v>755131.15656705992</v>
      </c>
      <c r="X266" s="2">
        <f t="shared" si="127"/>
        <v>38511.688984920052</v>
      </c>
      <c r="Y266" s="2">
        <f t="shared" si="128"/>
        <v>793642.84555197996</v>
      </c>
      <c r="Z266" s="5">
        <v>804972.07829395565</v>
      </c>
      <c r="AA266" s="5">
        <f t="shared" si="129"/>
        <v>793642.84555197996</v>
      </c>
      <c r="AB266" s="48">
        <f t="shared" si="130"/>
        <v>810905.66367317818</v>
      </c>
      <c r="AC266" s="5">
        <f t="shared" si="131"/>
        <v>12206.655755889275</v>
      </c>
      <c r="AD266" s="20">
        <f t="shared" si="132"/>
        <v>1.5053114440706337E-2</v>
      </c>
      <c r="AE266" s="65" t="s">
        <v>44</v>
      </c>
      <c r="AF266" s="70" t="s">
        <v>44</v>
      </c>
      <c r="AG266" s="58" t="s">
        <v>44</v>
      </c>
      <c r="AH266" s="5" t="s">
        <v>44</v>
      </c>
      <c r="AI266" s="5" t="s">
        <v>44</v>
      </c>
      <c r="AJ266" s="5" t="s">
        <v>44</v>
      </c>
      <c r="AK266" s="5" t="s">
        <v>44</v>
      </c>
      <c r="AL266" s="5" t="s">
        <v>44</v>
      </c>
      <c r="AM266" s="5" t="s">
        <v>44</v>
      </c>
      <c r="AN266" s="5" t="s">
        <v>44</v>
      </c>
      <c r="AO266" s="5" t="s">
        <v>44</v>
      </c>
      <c r="AP266" s="5" t="s">
        <v>44</v>
      </c>
      <c r="AQ266" s="5" t="s">
        <v>44</v>
      </c>
      <c r="AR266" s="5" t="s">
        <v>44</v>
      </c>
      <c r="AS266" s="67">
        <v>832000</v>
      </c>
      <c r="AT266" s="70">
        <v>800000</v>
      </c>
      <c r="AU266" s="58">
        <v>820000</v>
      </c>
      <c r="AV266" s="38">
        <v>868400.83005211898</v>
      </c>
      <c r="AW266" s="38">
        <f t="shared" si="141"/>
        <v>44288.442332658065</v>
      </c>
      <c r="AX266" s="38">
        <f t="shared" si="142"/>
        <v>912689.27238477708</v>
      </c>
      <c r="AY266" s="36">
        <v>965966.49395274674</v>
      </c>
      <c r="AZ266" s="5">
        <f t="shared" si="143"/>
        <v>800000</v>
      </c>
      <c r="BA266" s="40">
        <f t="shared" si="144"/>
        <v>866131.15326750465</v>
      </c>
      <c r="BB266" s="5">
        <f>STDEVA(AZ266,BA266)</f>
        <v>46761.786923139443</v>
      </c>
      <c r="BC266" s="20">
        <f t="shared" si="145"/>
        <v>5.398926796101175E-2</v>
      </c>
      <c r="BD266" s="72">
        <v>832000</v>
      </c>
      <c r="BE266" s="70">
        <v>800000</v>
      </c>
      <c r="BF266" s="58">
        <v>820000</v>
      </c>
      <c r="BG266" s="38">
        <v>843108.43565538793</v>
      </c>
      <c r="BH266" s="38">
        <f t="shared" si="146"/>
        <v>42998.530218424785</v>
      </c>
      <c r="BI266" s="38">
        <f t="shared" si="147"/>
        <v>886106.96587381267</v>
      </c>
      <c r="BJ266" s="36">
        <v>937832.47485281795</v>
      </c>
      <c r="BK266" s="36">
        <f t="shared" si="148"/>
        <v>800000</v>
      </c>
      <c r="BL266" s="40">
        <f t="shared" si="149"/>
        <v>855187.88814532605</v>
      </c>
      <c r="BM266" s="5">
        <f t="shared" si="150"/>
        <v>39023.72994692473</v>
      </c>
      <c r="BN266" s="20">
        <f t="shared" si="151"/>
        <v>4.5631761730813063E-2</v>
      </c>
    </row>
    <row r="267" spans="1:66" s="4" customFormat="1" ht="15.75" customHeight="1">
      <c r="A267" s="12">
        <v>248</v>
      </c>
      <c r="B267" s="13" t="s">
        <v>293</v>
      </c>
      <c r="C267" s="61">
        <v>1656000</v>
      </c>
      <c r="D267" s="70">
        <v>1600000</v>
      </c>
      <c r="E267" s="58">
        <v>1648000</v>
      </c>
      <c r="F267" s="5">
        <v>1437609.169431</v>
      </c>
      <c r="G267" s="5">
        <f t="shared" si="117"/>
        <v>148073.74445139302</v>
      </c>
      <c r="H267" s="5">
        <f t="shared" si="118"/>
        <v>1585682.9138823929</v>
      </c>
      <c r="I267" s="2">
        <v>1455239.2653202598</v>
      </c>
      <c r="J267" s="2">
        <f t="shared" si="119"/>
        <v>74217.202531333241</v>
      </c>
      <c r="K267" s="2">
        <f t="shared" si="120"/>
        <v>1529456.4678515932</v>
      </c>
      <c r="L267" s="5">
        <v>1551289.422549193</v>
      </c>
      <c r="M267" s="5">
        <f t="shared" si="121"/>
        <v>1529456.4678515932</v>
      </c>
      <c r="N267" s="48">
        <f t="shared" si="122"/>
        <v>1595071.46738053</v>
      </c>
      <c r="O267" s="5">
        <f t="shared" si="123"/>
        <v>46396.811114463337</v>
      </c>
      <c r="P267" s="20">
        <f t="shared" si="124"/>
        <v>2.9087606457319087E-2</v>
      </c>
      <c r="Q267" s="63">
        <v>1656000</v>
      </c>
      <c r="R267" s="70">
        <v>1600000</v>
      </c>
      <c r="S267" s="58">
        <v>1632000</v>
      </c>
      <c r="T267" s="5">
        <v>1480736.643219</v>
      </c>
      <c r="U267" s="5">
        <f t="shared" si="125"/>
        <v>152515.87425155702</v>
      </c>
      <c r="V267" s="5">
        <f t="shared" si="126"/>
        <v>1633252.517470557</v>
      </c>
      <c r="W267" s="2">
        <v>1498895.4917987396</v>
      </c>
      <c r="X267" s="2">
        <f t="shared" si="127"/>
        <v>76443.67008173572</v>
      </c>
      <c r="Y267" s="2">
        <f t="shared" si="128"/>
        <v>1575339.1618804755</v>
      </c>
      <c r="Z267" s="5">
        <v>1597827.0909439318</v>
      </c>
      <c r="AA267" s="5">
        <f t="shared" si="129"/>
        <v>1575339.1618804755</v>
      </c>
      <c r="AB267" s="48">
        <f t="shared" si="130"/>
        <v>1615736.4617158275</v>
      </c>
      <c r="AC267" s="5">
        <f t="shared" si="131"/>
        <v>28565.204655203594</v>
      </c>
      <c r="AD267" s="20">
        <f t="shared" si="132"/>
        <v>1.7679371192049997E-2</v>
      </c>
      <c r="AE267" s="65" t="s">
        <v>44</v>
      </c>
      <c r="AF267" s="70" t="s">
        <v>44</v>
      </c>
      <c r="AG267" s="58" t="s">
        <v>44</v>
      </c>
      <c r="AH267" s="5" t="s">
        <v>44</v>
      </c>
      <c r="AI267" s="5" t="s">
        <v>44</v>
      </c>
      <c r="AJ267" s="5" t="s">
        <v>44</v>
      </c>
      <c r="AK267" s="5" t="s">
        <v>44</v>
      </c>
      <c r="AL267" s="5" t="s">
        <v>44</v>
      </c>
      <c r="AM267" s="5" t="s">
        <v>44</v>
      </c>
      <c r="AN267" s="5" t="s">
        <v>44</v>
      </c>
      <c r="AO267" s="5" t="s">
        <v>44</v>
      </c>
      <c r="AP267" s="5" t="s">
        <v>44</v>
      </c>
      <c r="AQ267" s="5" t="s">
        <v>44</v>
      </c>
      <c r="AR267" s="5" t="s">
        <v>44</v>
      </c>
      <c r="AS267" s="67">
        <v>1664000</v>
      </c>
      <c r="AT267" s="70">
        <v>1600000</v>
      </c>
      <c r="AU267" s="58">
        <v>1640000</v>
      </c>
      <c r="AV267" s="38">
        <v>1723729.8155685505</v>
      </c>
      <c r="AW267" s="38">
        <f t="shared" si="141"/>
        <v>87910.22059399607</v>
      </c>
      <c r="AX267" s="38">
        <f t="shared" si="142"/>
        <v>1811640.0361625466</v>
      </c>
      <c r="AY267" s="36">
        <v>1917392.5091327182</v>
      </c>
      <c r="AZ267" s="5">
        <f t="shared" si="143"/>
        <v>1600000</v>
      </c>
      <c r="BA267" s="40">
        <f t="shared" si="144"/>
        <v>1726606.5090590529</v>
      </c>
      <c r="BB267" s="5">
        <f>STDEVA(AZ267,BA267)</f>
        <v>89524.321098012384</v>
      </c>
      <c r="BC267" s="20">
        <f t="shared" si="145"/>
        <v>5.1849868877652021E-2</v>
      </c>
      <c r="BD267" s="72">
        <v>1664000</v>
      </c>
      <c r="BE267" s="70">
        <v>1600000</v>
      </c>
      <c r="BF267" s="58">
        <v>1640000</v>
      </c>
      <c r="BG267" s="38">
        <v>1673525.1551182987</v>
      </c>
      <c r="BH267" s="38">
        <f t="shared" si="146"/>
        <v>85349.782911033224</v>
      </c>
      <c r="BI267" s="38">
        <f t="shared" si="147"/>
        <v>1758874.9380293319</v>
      </c>
      <c r="BJ267" s="36">
        <v>1861547.3070590317</v>
      </c>
      <c r="BK267" s="36">
        <f t="shared" si="148"/>
        <v>1600000</v>
      </c>
      <c r="BL267" s="40">
        <f t="shared" si="149"/>
        <v>1704884.4490176726</v>
      </c>
      <c r="BM267" s="5">
        <f t="shared" si="150"/>
        <v>74164.505141411006</v>
      </c>
      <c r="BN267" s="20">
        <f t="shared" si="151"/>
        <v>4.350119164037388E-2</v>
      </c>
    </row>
    <row r="268" spans="1:66" s="4" customFormat="1" ht="15.75" customHeight="1">
      <c r="A268" s="12">
        <v>249</v>
      </c>
      <c r="B268" s="13" t="s">
        <v>294</v>
      </c>
      <c r="C268" s="61">
        <v>72450</v>
      </c>
      <c r="D268" s="70">
        <v>70000</v>
      </c>
      <c r="E268" s="58">
        <v>72100</v>
      </c>
      <c r="F268" s="5">
        <v>45851.876550000001</v>
      </c>
      <c r="G268" s="5">
        <f t="shared" ref="G268:G331" si="154">F268*10.3%</f>
        <v>4722.7432846500005</v>
      </c>
      <c r="H268" s="5">
        <f t="shared" ref="H268:H331" si="155">F268+G268</f>
        <v>50574.619834650002</v>
      </c>
      <c r="I268" s="2">
        <v>46414.328979666658</v>
      </c>
      <c r="J268" s="2">
        <f t="shared" ref="J268:J331" si="156">I268*5.1%</f>
        <v>2367.1307779629992</v>
      </c>
      <c r="K268" s="2">
        <f t="shared" ref="K268:K331" si="157">I268+J268</f>
        <v>48781.459757629658</v>
      </c>
      <c r="L268" s="5">
        <v>49477.813935311598</v>
      </c>
      <c r="M268" s="5">
        <f t="shared" ref="M268:M331" si="158">MIN(H268,K268,L268,C268:E268)</f>
        <v>48781.459757629658</v>
      </c>
      <c r="N268" s="48">
        <f t="shared" ref="N268:N331" si="159">AVERAGE(H268,K268,L268,C268:E268)</f>
        <v>60563.982254598544</v>
      </c>
      <c r="O268" s="5">
        <f t="shared" ref="O268:O331" si="160">STDEVA(M268,N268)</f>
        <v>8331.501557089774</v>
      </c>
      <c r="P268" s="20">
        <f t="shared" ref="P268:P331" si="161">O268/N268</f>
        <v>0.13756528627965467</v>
      </c>
      <c r="Q268" s="63">
        <v>72450</v>
      </c>
      <c r="R268" s="70">
        <v>70000</v>
      </c>
      <c r="S268" s="58">
        <v>71400</v>
      </c>
      <c r="T268" s="5">
        <v>45851.876550000001</v>
      </c>
      <c r="U268" s="5">
        <f t="shared" ref="U268:U331" si="162">T268*10.3%</f>
        <v>4722.7432846500005</v>
      </c>
      <c r="V268" s="5">
        <f t="shared" ref="V268:V331" si="163">T268+U268</f>
        <v>50574.619834650002</v>
      </c>
      <c r="W268" s="2">
        <v>46414.328979666658</v>
      </c>
      <c r="X268" s="2">
        <f t="shared" ref="X268:X331" si="164">W268*5.1%</f>
        <v>2367.1307779629992</v>
      </c>
      <c r="Y268" s="2">
        <f t="shared" ref="Y268:Y331" si="165">W268+X268</f>
        <v>48781.459757629658</v>
      </c>
      <c r="Z268" s="5">
        <v>49477.813935311598</v>
      </c>
      <c r="AA268" s="5">
        <f t="shared" ref="AA268:AA331" si="166">MIN(V268,Y268,Z268,Q268:S268)</f>
        <v>48781.459757629658</v>
      </c>
      <c r="AB268" s="48">
        <f t="shared" ref="AB268:AB331" si="167">AVERAGE(V268,Y268,Z268,Q268:S268)</f>
        <v>60447.315587931873</v>
      </c>
      <c r="AC268" s="5">
        <f t="shared" ref="AC268:AC331" si="168">STDEVA(AA268,AB268)</f>
        <v>8249.0057659513423</v>
      </c>
      <c r="AD268" s="20">
        <f t="shared" ref="AD268:AD331" si="169">AC268/AB268</f>
        <v>0.13646603965318571</v>
      </c>
      <c r="AE268" s="65" t="s">
        <v>44</v>
      </c>
      <c r="AF268" s="70" t="s">
        <v>44</v>
      </c>
      <c r="AG268" s="58" t="s">
        <v>44</v>
      </c>
      <c r="AH268" s="5" t="s">
        <v>44</v>
      </c>
      <c r="AI268" s="5" t="s">
        <v>44</v>
      </c>
      <c r="AJ268" s="5" t="s">
        <v>44</v>
      </c>
      <c r="AK268" s="5" t="s">
        <v>44</v>
      </c>
      <c r="AL268" s="5" t="s">
        <v>44</v>
      </c>
      <c r="AM268" s="5" t="s">
        <v>44</v>
      </c>
      <c r="AN268" s="5" t="s">
        <v>44</v>
      </c>
      <c r="AO268" s="5" t="s">
        <v>44</v>
      </c>
      <c r="AP268" s="5" t="s">
        <v>44</v>
      </c>
      <c r="AQ268" s="5" t="s">
        <v>44</v>
      </c>
      <c r="AR268" s="5" t="s">
        <v>44</v>
      </c>
      <c r="AS268" s="67">
        <v>72800</v>
      </c>
      <c r="AT268" s="70">
        <v>70000</v>
      </c>
      <c r="AU268" s="58">
        <v>71750</v>
      </c>
      <c r="AV268" s="38">
        <v>53376.478326616656</v>
      </c>
      <c r="AW268" s="38">
        <f t="shared" ref="AW268:AW331" si="170">AV268*5.1%</f>
        <v>2722.2003946574491</v>
      </c>
      <c r="AX268" s="38">
        <f t="shared" ref="AX268:AX331" si="171">AV268+AW268</f>
        <v>56098.678721274104</v>
      </c>
      <c r="AY268" s="36">
        <v>59373.376722373912</v>
      </c>
      <c r="AZ268" s="5">
        <f t="shared" ref="AZ268:AZ331" si="172">MIN(AX268,AY268,AS268:AU268)</f>
        <v>56098.678721274104</v>
      </c>
      <c r="BA268" s="40">
        <f t="shared" ref="BA268:BA331" si="173">AVERAGE(AX268,AY268,AS268:AU268)</f>
        <v>66004.411088729597</v>
      </c>
      <c r="BB268" s="5">
        <f>STDEVA(AZ268,BA268)</f>
        <v>7004.4105296468533</v>
      </c>
      <c r="BC268" s="42">
        <f t="shared" ref="BC268:BC331" si="174">BB268/BA268</f>
        <v>0.1061203397486698</v>
      </c>
      <c r="BD268" s="72">
        <v>72800</v>
      </c>
      <c r="BE268" s="70">
        <v>70000</v>
      </c>
      <c r="BF268" s="58">
        <v>71750</v>
      </c>
      <c r="BG268" s="38">
        <v>53376.478326616656</v>
      </c>
      <c r="BH268" s="38">
        <f t="shared" ref="BH268:BH331" si="175">BG268*5.1%</f>
        <v>2722.2003946574491</v>
      </c>
      <c r="BI268" s="38">
        <f t="shared" ref="BI268:BI331" si="176">BG268+BH268</f>
        <v>56098.678721274104</v>
      </c>
      <c r="BJ268" s="36">
        <v>59373.376722373912</v>
      </c>
      <c r="BK268" s="36">
        <f t="shared" ref="BK268:BK331" si="177">MIN(BI268,BJ268,BD268:BF268)</f>
        <v>56098.678721274104</v>
      </c>
      <c r="BL268" s="40">
        <f t="shared" ref="BL268:BL331" si="178">AVERAGE(BI268,BJ268,BD268:BF268)</f>
        <v>66004.411088729597</v>
      </c>
      <c r="BM268" s="5">
        <f t="shared" ref="BM268:BM331" si="179">STDEVA(BK268,BL268)</f>
        <v>7004.4105296468533</v>
      </c>
      <c r="BN268" s="20">
        <f t="shared" ref="BN268:BN331" si="180">BM268/BL268</f>
        <v>0.1061203397486698</v>
      </c>
    </row>
    <row r="269" spans="1:66" s="4" customFormat="1" ht="15.75" customHeight="1">
      <c r="A269" s="12">
        <v>250</v>
      </c>
      <c r="B269" s="13" t="s">
        <v>295</v>
      </c>
      <c r="C269" s="61" t="s">
        <v>44</v>
      </c>
      <c r="D269" s="70" t="s">
        <v>44</v>
      </c>
      <c r="E269" s="58" t="s">
        <v>44</v>
      </c>
      <c r="F269" s="5" t="s">
        <v>44</v>
      </c>
      <c r="G269" s="5" t="s">
        <v>44</v>
      </c>
      <c r="H269" s="5" t="s">
        <v>44</v>
      </c>
      <c r="I269" s="5" t="s">
        <v>44</v>
      </c>
      <c r="J269" s="5" t="s">
        <v>44</v>
      </c>
      <c r="K269" s="5" t="s">
        <v>44</v>
      </c>
      <c r="L269" s="5" t="s">
        <v>44</v>
      </c>
      <c r="M269" s="5" t="s">
        <v>44</v>
      </c>
      <c r="N269" s="5" t="s">
        <v>44</v>
      </c>
      <c r="O269" s="5" t="s">
        <v>44</v>
      </c>
      <c r="P269" s="5" t="s">
        <v>44</v>
      </c>
      <c r="Q269" s="63" t="s">
        <v>44</v>
      </c>
      <c r="R269" s="70" t="s">
        <v>44</v>
      </c>
      <c r="S269" s="58" t="s">
        <v>44</v>
      </c>
      <c r="T269" s="5" t="s">
        <v>44</v>
      </c>
      <c r="U269" s="5" t="s">
        <v>44</v>
      </c>
      <c r="V269" s="5" t="s">
        <v>44</v>
      </c>
      <c r="W269" s="5" t="s">
        <v>44</v>
      </c>
      <c r="X269" s="5" t="s">
        <v>44</v>
      </c>
      <c r="Y269" s="5" t="s">
        <v>44</v>
      </c>
      <c r="Z269" s="5" t="s">
        <v>44</v>
      </c>
      <c r="AA269" s="5" t="s">
        <v>44</v>
      </c>
      <c r="AB269" s="5" t="s">
        <v>44</v>
      </c>
      <c r="AC269" s="5" t="s">
        <v>44</v>
      </c>
      <c r="AD269" s="5" t="s">
        <v>44</v>
      </c>
      <c r="AE269" s="65" t="s">
        <v>44</v>
      </c>
      <c r="AF269" s="70" t="s">
        <v>44</v>
      </c>
      <c r="AG269" s="58" t="s">
        <v>44</v>
      </c>
      <c r="AH269" s="5" t="s">
        <v>44</v>
      </c>
      <c r="AI269" s="5" t="s">
        <v>44</v>
      </c>
      <c r="AJ269" s="5" t="s">
        <v>44</v>
      </c>
      <c r="AK269" s="5" t="s">
        <v>44</v>
      </c>
      <c r="AL269" s="5" t="s">
        <v>44</v>
      </c>
      <c r="AM269" s="5" t="s">
        <v>44</v>
      </c>
      <c r="AN269" s="5" t="s">
        <v>44</v>
      </c>
      <c r="AO269" s="5" t="s">
        <v>44</v>
      </c>
      <c r="AP269" s="5" t="s">
        <v>44</v>
      </c>
      <c r="AQ269" s="5" t="s">
        <v>44</v>
      </c>
      <c r="AR269" s="5" t="s">
        <v>44</v>
      </c>
      <c r="AS269" s="68" t="s">
        <v>44</v>
      </c>
      <c r="AT269" s="74" t="s">
        <v>44</v>
      </c>
      <c r="AU269" s="68" t="s">
        <v>44</v>
      </c>
      <c r="AV269" s="41" t="s">
        <v>44</v>
      </c>
      <c r="AW269" s="41" t="s">
        <v>44</v>
      </c>
      <c r="AX269" s="41" t="s">
        <v>44</v>
      </c>
      <c r="AY269" s="41" t="s">
        <v>44</v>
      </c>
      <c r="AZ269" s="41" t="s">
        <v>44</v>
      </c>
      <c r="BA269" s="41" t="s">
        <v>44</v>
      </c>
      <c r="BB269" s="41" t="s">
        <v>44</v>
      </c>
      <c r="BC269" s="41" t="s">
        <v>44</v>
      </c>
      <c r="BD269" s="68" t="s">
        <v>44</v>
      </c>
      <c r="BE269" s="74" t="s">
        <v>44</v>
      </c>
      <c r="BF269" s="68" t="s">
        <v>44</v>
      </c>
      <c r="BG269" s="41" t="s">
        <v>44</v>
      </c>
      <c r="BH269" s="41" t="s">
        <v>44</v>
      </c>
      <c r="BI269" s="41" t="s">
        <v>44</v>
      </c>
      <c r="BJ269" s="41" t="s">
        <v>44</v>
      </c>
      <c r="BK269" s="41" t="s">
        <v>44</v>
      </c>
      <c r="BL269" s="41" t="s">
        <v>44</v>
      </c>
      <c r="BM269" s="41" t="s">
        <v>44</v>
      </c>
      <c r="BN269" s="41" t="s">
        <v>44</v>
      </c>
    </row>
    <row r="270" spans="1:66" s="4" customFormat="1" ht="15.75" customHeight="1">
      <c r="A270" s="12">
        <v>251</v>
      </c>
      <c r="B270" s="13" t="s">
        <v>296</v>
      </c>
      <c r="C270" s="61">
        <v>310500</v>
      </c>
      <c r="D270" s="70">
        <v>300000</v>
      </c>
      <c r="E270" s="58">
        <v>309000</v>
      </c>
      <c r="F270" s="5">
        <v>235169.18017199996</v>
      </c>
      <c r="G270" s="5">
        <f t="shared" si="154"/>
        <v>24222.425557715997</v>
      </c>
      <c r="H270" s="5">
        <f t="shared" si="155"/>
        <v>259391.60572971596</v>
      </c>
      <c r="I270" s="2">
        <v>238053.11879645329</v>
      </c>
      <c r="J270" s="2">
        <f t="shared" si="156"/>
        <v>12140.709058619117</v>
      </c>
      <c r="K270" s="2">
        <f t="shared" si="157"/>
        <v>250193.82785507239</v>
      </c>
      <c r="L270" s="5">
        <v>253765.33879637558</v>
      </c>
      <c r="M270" s="5">
        <f t="shared" si="158"/>
        <v>250193.82785507239</v>
      </c>
      <c r="N270" s="48">
        <f t="shared" si="159"/>
        <v>280475.128730194</v>
      </c>
      <c r="O270" s="5">
        <f t="shared" si="160"/>
        <v>21412.113191948629</v>
      </c>
      <c r="P270" s="20">
        <f t="shared" si="161"/>
        <v>7.6342288490564292E-2</v>
      </c>
      <c r="Q270" s="63">
        <v>310500</v>
      </c>
      <c r="R270" s="70">
        <v>300000</v>
      </c>
      <c r="S270" s="58">
        <v>306000</v>
      </c>
      <c r="T270" s="5">
        <v>242223.54331499999</v>
      </c>
      <c r="U270" s="5">
        <f t="shared" si="162"/>
        <v>24949.024961445</v>
      </c>
      <c r="V270" s="5">
        <f t="shared" si="163"/>
        <v>267172.56827644497</v>
      </c>
      <c r="W270" s="2">
        <v>245193.93302156666</v>
      </c>
      <c r="X270" s="2">
        <f t="shared" si="164"/>
        <v>12504.890584099898</v>
      </c>
      <c r="Y270" s="2">
        <f t="shared" si="165"/>
        <v>257698.82360566655</v>
      </c>
      <c r="Z270" s="5">
        <v>261377.4681827891</v>
      </c>
      <c r="AA270" s="5">
        <f t="shared" si="166"/>
        <v>257698.82360566655</v>
      </c>
      <c r="AB270" s="48">
        <f t="shared" si="167"/>
        <v>283791.47667748347</v>
      </c>
      <c r="AC270" s="5">
        <f t="shared" si="168"/>
        <v>18450.291926229747</v>
      </c>
      <c r="AD270" s="20">
        <f t="shared" si="169"/>
        <v>6.5013552000357258E-2</v>
      </c>
      <c r="AE270" s="65" t="s">
        <v>44</v>
      </c>
      <c r="AF270" s="70" t="s">
        <v>44</v>
      </c>
      <c r="AG270" s="58" t="s">
        <v>44</v>
      </c>
      <c r="AH270" s="5" t="s">
        <v>44</v>
      </c>
      <c r="AI270" s="5" t="s">
        <v>44</v>
      </c>
      <c r="AJ270" s="5" t="s">
        <v>44</v>
      </c>
      <c r="AK270" s="5" t="s">
        <v>44</v>
      </c>
      <c r="AL270" s="5" t="s">
        <v>44</v>
      </c>
      <c r="AM270" s="5" t="s">
        <v>44</v>
      </c>
      <c r="AN270" s="5" t="s">
        <v>44</v>
      </c>
      <c r="AO270" s="5" t="s">
        <v>44</v>
      </c>
      <c r="AP270" s="5" t="s">
        <v>44</v>
      </c>
      <c r="AQ270" s="5" t="s">
        <v>44</v>
      </c>
      <c r="AR270" s="5" t="s">
        <v>44</v>
      </c>
      <c r="AS270" s="67">
        <v>312000</v>
      </c>
      <c r="AT270" s="70">
        <v>300000</v>
      </c>
      <c r="AU270" s="58">
        <v>307500</v>
      </c>
      <c r="AV270" s="38">
        <v>281973.02297480166</v>
      </c>
      <c r="AW270" s="38">
        <f t="shared" si="170"/>
        <v>14380.624171714884</v>
      </c>
      <c r="AX270" s="38">
        <f t="shared" si="171"/>
        <v>296353.64714651654</v>
      </c>
      <c r="AY270" s="36">
        <v>313652.96181934699</v>
      </c>
      <c r="AZ270" s="5">
        <f t="shared" si="172"/>
        <v>296353.64714651654</v>
      </c>
      <c r="BA270" s="40">
        <f t="shared" si="173"/>
        <v>305901.32179317268</v>
      </c>
      <c r="BB270" s="5">
        <f>STDEVA(AZ270,BA270)</f>
        <v>6751.2254872134345</v>
      </c>
      <c r="BC270" s="44">
        <f t="shared" si="174"/>
        <v>2.2069945457045465E-2</v>
      </c>
      <c r="BD270" s="72">
        <v>312000</v>
      </c>
      <c r="BE270" s="70">
        <v>300000</v>
      </c>
      <c r="BF270" s="58">
        <v>307500</v>
      </c>
      <c r="BG270" s="38">
        <v>273761.08661592129</v>
      </c>
      <c r="BH270" s="38">
        <f t="shared" si="175"/>
        <v>13961.815417411985</v>
      </c>
      <c r="BI270" s="38">
        <f t="shared" si="176"/>
        <v>287722.90203333326</v>
      </c>
      <c r="BJ270" s="36">
        <v>304518.4065556507</v>
      </c>
      <c r="BK270" s="36">
        <f t="shared" si="177"/>
        <v>287722.90203333326</v>
      </c>
      <c r="BL270" s="40">
        <f t="shared" si="178"/>
        <v>302348.26171779679</v>
      </c>
      <c r="BM270" s="5">
        <f t="shared" si="179"/>
        <v>10341.691010176508</v>
      </c>
      <c r="BN270" s="20">
        <f t="shared" si="180"/>
        <v>3.4204565792507004E-2</v>
      </c>
    </row>
    <row r="271" spans="1:66" s="4" customFormat="1" ht="15.75" customHeight="1">
      <c r="A271" s="12">
        <v>252</v>
      </c>
      <c r="B271" s="13" t="s">
        <v>297</v>
      </c>
      <c r="C271" s="61" t="s">
        <v>44</v>
      </c>
      <c r="D271" s="70" t="s">
        <v>44</v>
      </c>
      <c r="E271" s="58" t="s">
        <v>44</v>
      </c>
      <c r="F271" s="5" t="s">
        <v>44</v>
      </c>
      <c r="G271" s="5" t="s">
        <v>44</v>
      </c>
      <c r="H271" s="5" t="s">
        <v>44</v>
      </c>
      <c r="I271" s="5" t="s">
        <v>44</v>
      </c>
      <c r="J271" s="5" t="s">
        <v>44</v>
      </c>
      <c r="K271" s="5" t="s">
        <v>44</v>
      </c>
      <c r="L271" s="5" t="s">
        <v>44</v>
      </c>
      <c r="M271" s="5" t="s">
        <v>44</v>
      </c>
      <c r="N271" s="5" t="s">
        <v>44</v>
      </c>
      <c r="O271" s="5" t="s">
        <v>44</v>
      </c>
      <c r="P271" s="5" t="s">
        <v>44</v>
      </c>
      <c r="Q271" s="63" t="s">
        <v>44</v>
      </c>
      <c r="R271" s="70" t="s">
        <v>44</v>
      </c>
      <c r="S271" s="58" t="s">
        <v>44</v>
      </c>
      <c r="T271" s="5" t="s">
        <v>44</v>
      </c>
      <c r="U271" s="5" t="s">
        <v>44</v>
      </c>
      <c r="V271" s="5" t="s">
        <v>44</v>
      </c>
      <c r="W271" s="5" t="s">
        <v>44</v>
      </c>
      <c r="X271" s="5" t="s">
        <v>44</v>
      </c>
      <c r="Y271" s="5" t="s">
        <v>44</v>
      </c>
      <c r="Z271" s="5" t="s">
        <v>44</v>
      </c>
      <c r="AA271" s="5" t="s">
        <v>44</v>
      </c>
      <c r="AB271" s="5" t="s">
        <v>44</v>
      </c>
      <c r="AC271" s="5" t="s">
        <v>44</v>
      </c>
      <c r="AD271" s="5" t="s">
        <v>44</v>
      </c>
      <c r="AE271" s="65" t="s">
        <v>44</v>
      </c>
      <c r="AF271" s="70" t="s">
        <v>44</v>
      </c>
      <c r="AG271" s="58" t="s">
        <v>44</v>
      </c>
      <c r="AH271" s="5" t="s">
        <v>44</v>
      </c>
      <c r="AI271" s="5" t="s">
        <v>44</v>
      </c>
      <c r="AJ271" s="5" t="s">
        <v>44</v>
      </c>
      <c r="AK271" s="5" t="s">
        <v>44</v>
      </c>
      <c r="AL271" s="5" t="s">
        <v>44</v>
      </c>
      <c r="AM271" s="5" t="s">
        <v>44</v>
      </c>
      <c r="AN271" s="5" t="s">
        <v>44</v>
      </c>
      <c r="AO271" s="5" t="s">
        <v>44</v>
      </c>
      <c r="AP271" s="5" t="s">
        <v>44</v>
      </c>
      <c r="AQ271" s="5" t="s">
        <v>44</v>
      </c>
      <c r="AR271" s="5" t="s">
        <v>44</v>
      </c>
      <c r="AS271" s="68" t="s">
        <v>44</v>
      </c>
      <c r="AT271" s="74" t="s">
        <v>44</v>
      </c>
      <c r="AU271" s="68" t="s">
        <v>44</v>
      </c>
      <c r="AV271" s="41" t="s">
        <v>44</v>
      </c>
      <c r="AW271" s="41" t="s">
        <v>44</v>
      </c>
      <c r="AX271" s="41" t="s">
        <v>44</v>
      </c>
      <c r="AY271" s="41" t="s">
        <v>44</v>
      </c>
      <c r="AZ271" s="41" t="s">
        <v>44</v>
      </c>
      <c r="BA271" s="41" t="s">
        <v>44</v>
      </c>
      <c r="BB271" s="41" t="s">
        <v>44</v>
      </c>
      <c r="BC271" s="41" t="s">
        <v>44</v>
      </c>
      <c r="BD271" s="68" t="s">
        <v>44</v>
      </c>
      <c r="BE271" s="74" t="s">
        <v>44</v>
      </c>
      <c r="BF271" s="68" t="s">
        <v>44</v>
      </c>
      <c r="BG271" s="41" t="s">
        <v>44</v>
      </c>
      <c r="BH271" s="41" t="s">
        <v>44</v>
      </c>
      <c r="BI271" s="41" t="s">
        <v>44</v>
      </c>
      <c r="BJ271" s="41" t="s">
        <v>44</v>
      </c>
      <c r="BK271" s="41" t="s">
        <v>44</v>
      </c>
      <c r="BL271" s="41" t="s">
        <v>44</v>
      </c>
      <c r="BM271" s="41" t="s">
        <v>44</v>
      </c>
      <c r="BN271" s="41" t="s">
        <v>44</v>
      </c>
    </row>
    <row r="272" spans="1:66" s="4" customFormat="1" ht="15.75" customHeight="1">
      <c r="A272" s="12">
        <v>253</v>
      </c>
      <c r="B272" s="14" t="s">
        <v>298</v>
      </c>
      <c r="C272" s="61" t="s">
        <v>44</v>
      </c>
      <c r="D272" s="70" t="s">
        <v>44</v>
      </c>
      <c r="E272" s="58" t="s">
        <v>44</v>
      </c>
      <c r="F272" s="5" t="s">
        <v>44</v>
      </c>
      <c r="G272" s="5" t="s">
        <v>44</v>
      </c>
      <c r="H272" s="5" t="s">
        <v>44</v>
      </c>
      <c r="I272" s="5" t="s">
        <v>44</v>
      </c>
      <c r="J272" s="5" t="s">
        <v>44</v>
      </c>
      <c r="K272" s="5" t="s">
        <v>44</v>
      </c>
      <c r="L272" s="5" t="s">
        <v>44</v>
      </c>
      <c r="M272" s="5" t="s">
        <v>44</v>
      </c>
      <c r="N272" s="5" t="s">
        <v>44</v>
      </c>
      <c r="O272" s="5" t="s">
        <v>44</v>
      </c>
      <c r="P272" s="5" t="s">
        <v>44</v>
      </c>
      <c r="Q272" s="63" t="s">
        <v>44</v>
      </c>
      <c r="R272" s="70" t="s">
        <v>44</v>
      </c>
      <c r="S272" s="58" t="s">
        <v>44</v>
      </c>
      <c r="T272" s="5" t="s">
        <v>44</v>
      </c>
      <c r="U272" s="5" t="s">
        <v>44</v>
      </c>
      <c r="V272" s="5" t="s">
        <v>44</v>
      </c>
      <c r="W272" s="5" t="s">
        <v>44</v>
      </c>
      <c r="X272" s="5" t="s">
        <v>44</v>
      </c>
      <c r="Y272" s="5" t="s">
        <v>44</v>
      </c>
      <c r="Z272" s="5" t="s">
        <v>44</v>
      </c>
      <c r="AA272" s="5" t="s">
        <v>44</v>
      </c>
      <c r="AB272" s="5" t="s">
        <v>44</v>
      </c>
      <c r="AC272" s="5" t="s">
        <v>44</v>
      </c>
      <c r="AD272" s="5" t="s">
        <v>44</v>
      </c>
      <c r="AE272" s="65" t="s">
        <v>44</v>
      </c>
      <c r="AF272" s="70" t="s">
        <v>44</v>
      </c>
      <c r="AG272" s="58" t="s">
        <v>44</v>
      </c>
      <c r="AH272" s="5" t="s">
        <v>44</v>
      </c>
      <c r="AI272" s="5" t="s">
        <v>44</v>
      </c>
      <c r="AJ272" s="5" t="s">
        <v>44</v>
      </c>
      <c r="AK272" s="5" t="s">
        <v>44</v>
      </c>
      <c r="AL272" s="5" t="s">
        <v>44</v>
      </c>
      <c r="AM272" s="5" t="s">
        <v>44</v>
      </c>
      <c r="AN272" s="5" t="s">
        <v>44</v>
      </c>
      <c r="AO272" s="5" t="s">
        <v>44</v>
      </c>
      <c r="AP272" s="5" t="s">
        <v>44</v>
      </c>
      <c r="AQ272" s="5" t="s">
        <v>44</v>
      </c>
      <c r="AR272" s="5" t="s">
        <v>44</v>
      </c>
      <c r="AS272" s="68" t="s">
        <v>44</v>
      </c>
      <c r="AT272" s="74" t="s">
        <v>44</v>
      </c>
      <c r="AU272" s="68" t="s">
        <v>44</v>
      </c>
      <c r="AV272" s="41" t="s">
        <v>44</v>
      </c>
      <c r="AW272" s="41" t="s">
        <v>44</v>
      </c>
      <c r="AX272" s="41" t="s">
        <v>44</v>
      </c>
      <c r="AY272" s="41" t="s">
        <v>44</v>
      </c>
      <c r="AZ272" s="41" t="s">
        <v>44</v>
      </c>
      <c r="BA272" s="41" t="s">
        <v>44</v>
      </c>
      <c r="BB272" s="41" t="s">
        <v>44</v>
      </c>
      <c r="BC272" s="41" t="s">
        <v>44</v>
      </c>
      <c r="BD272" s="68" t="s">
        <v>44</v>
      </c>
      <c r="BE272" s="74" t="s">
        <v>44</v>
      </c>
      <c r="BF272" s="68" t="s">
        <v>44</v>
      </c>
      <c r="BG272" s="41" t="s">
        <v>44</v>
      </c>
      <c r="BH272" s="41" t="s">
        <v>44</v>
      </c>
      <c r="BI272" s="41" t="s">
        <v>44</v>
      </c>
      <c r="BJ272" s="41" t="s">
        <v>44</v>
      </c>
      <c r="BK272" s="41" t="s">
        <v>44</v>
      </c>
      <c r="BL272" s="41" t="s">
        <v>44</v>
      </c>
      <c r="BM272" s="41" t="s">
        <v>44</v>
      </c>
      <c r="BN272" s="41" t="s">
        <v>44</v>
      </c>
    </row>
    <row r="273" spans="1:66" s="4" customFormat="1" ht="15.75" customHeight="1">
      <c r="A273" s="12">
        <v>254</v>
      </c>
      <c r="B273" s="13" t="s">
        <v>299</v>
      </c>
      <c r="C273" s="61">
        <v>414000</v>
      </c>
      <c r="D273" s="70">
        <v>400000</v>
      </c>
      <c r="E273" s="58">
        <v>412000</v>
      </c>
      <c r="F273" s="5">
        <v>316683.62737199996</v>
      </c>
      <c r="G273" s="5">
        <f t="shared" si="154"/>
        <v>32618.413619315997</v>
      </c>
      <c r="H273" s="5">
        <f t="shared" si="155"/>
        <v>349302.04099131597</v>
      </c>
      <c r="I273" s="2">
        <v>320567.3362417866</v>
      </c>
      <c r="J273" s="2">
        <f t="shared" si="156"/>
        <v>16348.934148331116</v>
      </c>
      <c r="K273" s="2">
        <f t="shared" si="157"/>
        <v>336916.27039011772</v>
      </c>
      <c r="L273" s="5">
        <v>341725.74213575321</v>
      </c>
      <c r="M273" s="5">
        <f t="shared" si="158"/>
        <v>336916.27039011772</v>
      </c>
      <c r="N273" s="48">
        <f t="shared" si="159"/>
        <v>375657.3422528645</v>
      </c>
      <c r="O273" s="5">
        <f t="shared" si="160"/>
        <v>27394.074624583605</v>
      </c>
      <c r="P273" s="20">
        <f t="shared" si="161"/>
        <v>7.2923037948088229E-2</v>
      </c>
      <c r="Q273" s="63">
        <v>414000</v>
      </c>
      <c r="R273" s="70">
        <v>400000</v>
      </c>
      <c r="S273" s="58">
        <v>408000</v>
      </c>
      <c r="T273" s="5">
        <v>347353.43813099997</v>
      </c>
      <c r="U273" s="5">
        <f t="shared" si="162"/>
        <v>35777.404127492999</v>
      </c>
      <c r="V273" s="5">
        <f t="shared" si="163"/>
        <v>383130.84225849295</v>
      </c>
      <c r="W273" s="2">
        <v>351613.07698892662</v>
      </c>
      <c r="X273" s="2">
        <f t="shared" si="164"/>
        <v>17932.266926435255</v>
      </c>
      <c r="Y273" s="2">
        <f t="shared" si="165"/>
        <v>369545.34391536185</v>
      </c>
      <c r="Z273" s="5">
        <v>374820.59490942676</v>
      </c>
      <c r="AA273" s="5">
        <f t="shared" si="166"/>
        <v>369545.34391536185</v>
      </c>
      <c r="AB273" s="48">
        <f t="shared" si="167"/>
        <v>391582.79684721358</v>
      </c>
      <c r="AC273" s="5">
        <f t="shared" si="168"/>
        <v>15582.832408191722</v>
      </c>
      <c r="AD273" s="20">
        <f t="shared" si="169"/>
        <v>3.9794476503194745E-2</v>
      </c>
      <c r="AE273" s="65" t="s">
        <v>44</v>
      </c>
      <c r="AF273" s="70" t="s">
        <v>44</v>
      </c>
      <c r="AG273" s="58" t="s">
        <v>44</v>
      </c>
      <c r="AH273" s="5" t="s">
        <v>44</v>
      </c>
      <c r="AI273" s="5" t="s">
        <v>44</v>
      </c>
      <c r="AJ273" s="5" t="s">
        <v>44</v>
      </c>
      <c r="AK273" s="5" t="s">
        <v>44</v>
      </c>
      <c r="AL273" s="5" t="s">
        <v>44</v>
      </c>
      <c r="AM273" s="5" t="s">
        <v>44</v>
      </c>
      <c r="AN273" s="5" t="s">
        <v>44</v>
      </c>
      <c r="AO273" s="5" t="s">
        <v>44</v>
      </c>
      <c r="AP273" s="5" t="s">
        <v>44</v>
      </c>
      <c r="AQ273" s="5" t="s">
        <v>44</v>
      </c>
      <c r="AR273" s="5" t="s">
        <v>44</v>
      </c>
      <c r="AS273" s="67">
        <v>520000</v>
      </c>
      <c r="AT273" s="70">
        <v>500000</v>
      </c>
      <c r="AU273" s="58">
        <v>512500</v>
      </c>
      <c r="AV273" s="38">
        <v>404355.03853726562</v>
      </c>
      <c r="AW273" s="38">
        <f t="shared" si="170"/>
        <v>20622.106965400544</v>
      </c>
      <c r="AX273" s="38">
        <f t="shared" si="171"/>
        <v>424977.14550266619</v>
      </c>
      <c r="AY273" s="36">
        <v>449784.71389131207</v>
      </c>
      <c r="AZ273" s="5">
        <f t="shared" si="172"/>
        <v>424977.14550266619</v>
      </c>
      <c r="BA273" s="40">
        <f t="shared" si="173"/>
        <v>481452.37187879568</v>
      </c>
      <c r="BB273" s="5">
        <f>STDEVA(AZ273,BA273)</f>
        <v>39934.015539606531</v>
      </c>
      <c r="BC273" s="44">
        <f t="shared" si="174"/>
        <v>8.2944893144403925E-2</v>
      </c>
      <c r="BD273" s="72">
        <v>520000</v>
      </c>
      <c r="BE273" s="70">
        <v>500000</v>
      </c>
      <c r="BF273" s="58">
        <v>512500</v>
      </c>
      <c r="BG273" s="38">
        <v>368652.43667805457</v>
      </c>
      <c r="BH273" s="38">
        <f t="shared" si="175"/>
        <v>18801.274270580783</v>
      </c>
      <c r="BI273" s="38">
        <f t="shared" si="176"/>
        <v>387453.71094863536</v>
      </c>
      <c r="BJ273" s="36">
        <v>410070.89056290389</v>
      </c>
      <c r="BK273" s="36">
        <f t="shared" si="177"/>
        <v>387453.71094863536</v>
      </c>
      <c r="BL273" s="40">
        <f t="shared" si="178"/>
        <v>466004.92030230782</v>
      </c>
      <c r="BM273" s="5">
        <f t="shared" si="179"/>
        <v>55544.092804385953</v>
      </c>
      <c r="BN273" s="20">
        <f t="shared" si="180"/>
        <v>0.11919207369817739</v>
      </c>
    </row>
    <row r="274" spans="1:66" s="4" customFormat="1" ht="15.75" customHeight="1">
      <c r="A274" s="12">
        <v>255</v>
      </c>
      <c r="B274" s="13" t="s">
        <v>300</v>
      </c>
      <c r="C274" s="61" t="s">
        <v>44</v>
      </c>
      <c r="D274" s="70" t="s">
        <v>44</v>
      </c>
      <c r="E274" s="58" t="s">
        <v>44</v>
      </c>
      <c r="F274" s="5" t="s">
        <v>44</v>
      </c>
      <c r="G274" s="5" t="s">
        <v>44</v>
      </c>
      <c r="H274" s="5" t="s">
        <v>44</v>
      </c>
      <c r="I274" s="5" t="s">
        <v>44</v>
      </c>
      <c r="J274" s="5" t="s">
        <v>44</v>
      </c>
      <c r="K274" s="5" t="s">
        <v>44</v>
      </c>
      <c r="L274" s="5" t="s">
        <v>44</v>
      </c>
      <c r="M274" s="5" t="s">
        <v>44</v>
      </c>
      <c r="N274" s="5" t="s">
        <v>44</v>
      </c>
      <c r="O274" s="5" t="s">
        <v>44</v>
      </c>
      <c r="P274" s="5" t="s">
        <v>44</v>
      </c>
      <c r="Q274" s="63" t="s">
        <v>44</v>
      </c>
      <c r="R274" s="70" t="s">
        <v>44</v>
      </c>
      <c r="S274" s="58" t="s">
        <v>44</v>
      </c>
      <c r="T274" s="5" t="s">
        <v>44</v>
      </c>
      <c r="U274" s="5" t="s">
        <v>44</v>
      </c>
      <c r="V274" s="5" t="s">
        <v>44</v>
      </c>
      <c r="W274" s="5" t="s">
        <v>44</v>
      </c>
      <c r="X274" s="5" t="s">
        <v>44</v>
      </c>
      <c r="Y274" s="5" t="s">
        <v>44</v>
      </c>
      <c r="Z274" s="5" t="s">
        <v>44</v>
      </c>
      <c r="AA274" s="5" t="s">
        <v>44</v>
      </c>
      <c r="AB274" s="5" t="s">
        <v>44</v>
      </c>
      <c r="AC274" s="5" t="s">
        <v>44</v>
      </c>
      <c r="AD274" s="5" t="s">
        <v>44</v>
      </c>
      <c r="AE274" s="65" t="s">
        <v>44</v>
      </c>
      <c r="AF274" s="70" t="s">
        <v>44</v>
      </c>
      <c r="AG274" s="58" t="s">
        <v>44</v>
      </c>
      <c r="AH274" s="5" t="s">
        <v>44</v>
      </c>
      <c r="AI274" s="5" t="s">
        <v>44</v>
      </c>
      <c r="AJ274" s="5" t="s">
        <v>44</v>
      </c>
      <c r="AK274" s="5" t="s">
        <v>44</v>
      </c>
      <c r="AL274" s="5" t="s">
        <v>44</v>
      </c>
      <c r="AM274" s="5" t="s">
        <v>44</v>
      </c>
      <c r="AN274" s="5" t="s">
        <v>44</v>
      </c>
      <c r="AO274" s="5" t="s">
        <v>44</v>
      </c>
      <c r="AP274" s="5" t="s">
        <v>44</v>
      </c>
      <c r="AQ274" s="5" t="s">
        <v>44</v>
      </c>
      <c r="AR274" s="5" t="s">
        <v>44</v>
      </c>
      <c r="AS274" s="68" t="s">
        <v>44</v>
      </c>
      <c r="AT274" s="74" t="s">
        <v>44</v>
      </c>
      <c r="AU274" s="68" t="s">
        <v>44</v>
      </c>
      <c r="AV274" s="41" t="s">
        <v>44</v>
      </c>
      <c r="AW274" s="41" t="s">
        <v>44</v>
      </c>
      <c r="AX274" s="41" t="s">
        <v>44</v>
      </c>
      <c r="AY274" s="41" t="s">
        <v>44</v>
      </c>
      <c r="AZ274" s="41" t="s">
        <v>44</v>
      </c>
      <c r="BA274" s="41" t="s">
        <v>44</v>
      </c>
      <c r="BB274" s="41" t="s">
        <v>44</v>
      </c>
      <c r="BC274" s="41" t="s">
        <v>44</v>
      </c>
      <c r="BD274" s="68" t="s">
        <v>44</v>
      </c>
      <c r="BE274" s="74" t="s">
        <v>44</v>
      </c>
      <c r="BF274" s="68" t="s">
        <v>44</v>
      </c>
      <c r="BG274" s="41" t="s">
        <v>44</v>
      </c>
      <c r="BH274" s="41" t="s">
        <v>44</v>
      </c>
      <c r="BI274" s="41" t="s">
        <v>44</v>
      </c>
      <c r="BJ274" s="41" t="s">
        <v>44</v>
      </c>
      <c r="BK274" s="41" t="s">
        <v>44</v>
      </c>
      <c r="BL274" s="41" t="s">
        <v>44</v>
      </c>
      <c r="BM274" s="41" t="s">
        <v>44</v>
      </c>
      <c r="BN274" s="41" t="s">
        <v>44</v>
      </c>
    </row>
    <row r="275" spans="1:66" s="4" customFormat="1" ht="15.75" customHeight="1">
      <c r="A275" s="12">
        <v>256</v>
      </c>
      <c r="B275" s="13" t="s">
        <v>301</v>
      </c>
      <c r="C275" s="61">
        <v>828000</v>
      </c>
      <c r="D275" s="70">
        <v>800000</v>
      </c>
      <c r="E275" s="58">
        <v>824000</v>
      </c>
      <c r="F275" s="5">
        <v>724255.86337199993</v>
      </c>
      <c r="G275" s="5">
        <f t="shared" si="154"/>
        <v>74598.353927315999</v>
      </c>
      <c r="H275" s="5">
        <f t="shared" si="155"/>
        <v>798854.21729931596</v>
      </c>
      <c r="I275" s="2">
        <v>733137.77013511991</v>
      </c>
      <c r="J275" s="2">
        <f t="shared" si="156"/>
        <v>37390.026276891113</v>
      </c>
      <c r="K275" s="2">
        <f t="shared" si="157"/>
        <v>770527.79641201103</v>
      </c>
      <c r="L275" s="5">
        <v>781527.06237734819</v>
      </c>
      <c r="M275" s="5">
        <f t="shared" si="158"/>
        <v>770527.79641201103</v>
      </c>
      <c r="N275" s="48">
        <f t="shared" si="159"/>
        <v>800484.84601477918</v>
      </c>
      <c r="O275" s="5">
        <f t="shared" si="160"/>
        <v>21182.832918459128</v>
      </c>
      <c r="P275" s="20">
        <f t="shared" si="161"/>
        <v>2.6462503348961629E-2</v>
      </c>
      <c r="Q275" s="63">
        <v>828000</v>
      </c>
      <c r="R275" s="70">
        <v>800000</v>
      </c>
      <c r="S275" s="58">
        <v>816000</v>
      </c>
      <c r="T275" s="5">
        <v>754823.78107199993</v>
      </c>
      <c r="U275" s="5">
        <f t="shared" si="162"/>
        <v>77746.849450416004</v>
      </c>
      <c r="V275" s="5">
        <f t="shared" si="163"/>
        <v>832570.63052241597</v>
      </c>
      <c r="W275" s="2">
        <v>764080.43834378675</v>
      </c>
      <c r="X275" s="2">
        <f t="shared" si="164"/>
        <v>38968.102355533119</v>
      </c>
      <c r="Y275" s="2">
        <f t="shared" si="165"/>
        <v>803048.54069931991</v>
      </c>
      <c r="Z275" s="5">
        <v>814512.03951579169</v>
      </c>
      <c r="AA275" s="5">
        <f t="shared" si="166"/>
        <v>800000</v>
      </c>
      <c r="AB275" s="48">
        <f t="shared" si="167"/>
        <v>815688.53512292122</v>
      </c>
      <c r="AC275" s="5">
        <f t="shared" si="168"/>
        <v>11093.469572300924</v>
      </c>
      <c r="AD275" s="20">
        <f t="shared" si="169"/>
        <v>1.3600129331999474E-2</v>
      </c>
      <c r="AE275" s="65" t="s">
        <v>44</v>
      </c>
      <c r="AF275" s="70" t="s">
        <v>44</v>
      </c>
      <c r="AG275" s="58" t="s">
        <v>44</v>
      </c>
      <c r="AH275" s="5" t="s">
        <v>44</v>
      </c>
      <c r="AI275" s="5" t="s">
        <v>44</v>
      </c>
      <c r="AJ275" s="5" t="s">
        <v>44</v>
      </c>
      <c r="AK275" s="5" t="s">
        <v>44</v>
      </c>
      <c r="AL275" s="5" t="s">
        <v>44</v>
      </c>
      <c r="AM275" s="5" t="s">
        <v>44</v>
      </c>
      <c r="AN275" s="5" t="s">
        <v>44</v>
      </c>
      <c r="AO275" s="5" t="s">
        <v>44</v>
      </c>
      <c r="AP275" s="5" t="s">
        <v>44</v>
      </c>
      <c r="AQ275" s="5" t="s">
        <v>44</v>
      </c>
      <c r="AR275" s="5" t="s">
        <v>44</v>
      </c>
      <c r="AS275" s="67">
        <v>1040000</v>
      </c>
      <c r="AT275" s="70">
        <v>1000000</v>
      </c>
      <c r="AU275" s="58">
        <v>1025000</v>
      </c>
      <c r="AV275" s="38">
        <v>878692.50409535482</v>
      </c>
      <c r="AW275" s="38">
        <f t="shared" si="170"/>
        <v>44813.317708863091</v>
      </c>
      <c r="AX275" s="38">
        <f t="shared" si="171"/>
        <v>923505.82180421788</v>
      </c>
      <c r="AY275" s="36">
        <v>977414.44741895003</v>
      </c>
      <c r="AZ275" s="5">
        <f t="shared" si="172"/>
        <v>923505.82180421788</v>
      </c>
      <c r="BA275" s="40">
        <f t="shared" si="173"/>
        <v>993184.05384463375</v>
      </c>
      <c r="BB275" s="5">
        <f>STDEVA(AZ275,BA275)</f>
        <v>49269.950376867826</v>
      </c>
      <c r="BC275" s="44">
        <f t="shared" si="174"/>
        <v>4.9608076354169139E-2</v>
      </c>
      <c r="BD275" s="72">
        <v>1040000</v>
      </c>
      <c r="BE275" s="70">
        <v>1000000</v>
      </c>
      <c r="BF275" s="58">
        <v>1025000</v>
      </c>
      <c r="BG275" s="38">
        <v>843108.43565538793</v>
      </c>
      <c r="BH275" s="38">
        <f t="shared" si="175"/>
        <v>42998.530218424785</v>
      </c>
      <c r="BI275" s="38">
        <f t="shared" si="176"/>
        <v>886106.96587381267</v>
      </c>
      <c r="BJ275" s="36">
        <v>937832.47485281795</v>
      </c>
      <c r="BK275" s="36">
        <f t="shared" si="177"/>
        <v>886106.96587381267</v>
      </c>
      <c r="BL275" s="40">
        <f t="shared" si="178"/>
        <v>977787.88814532605</v>
      </c>
      <c r="BM275" s="5">
        <f t="shared" si="179"/>
        <v>64828.20184362388</v>
      </c>
      <c r="BN275" s="20">
        <f t="shared" si="180"/>
        <v>6.6300884506342583E-2</v>
      </c>
    </row>
    <row r="276" spans="1:66" s="4" customFormat="1" ht="15.75" customHeight="1">
      <c r="A276" s="15" t="s">
        <v>302</v>
      </c>
      <c r="B276" s="16"/>
      <c r="C276" s="61" t="s">
        <v>34</v>
      </c>
      <c r="D276" s="70" t="s">
        <v>34</v>
      </c>
      <c r="E276" s="58" t="s">
        <v>34</v>
      </c>
      <c r="F276" s="5" t="s">
        <v>34</v>
      </c>
      <c r="G276" s="5" t="s">
        <v>34</v>
      </c>
      <c r="H276" s="5" t="s">
        <v>34</v>
      </c>
      <c r="I276" s="5" t="s">
        <v>34</v>
      </c>
      <c r="J276" s="5" t="s">
        <v>34</v>
      </c>
      <c r="K276" s="5" t="s">
        <v>34</v>
      </c>
      <c r="L276" s="5" t="s">
        <v>34</v>
      </c>
      <c r="M276" s="5">
        <f t="shared" si="158"/>
        <v>0</v>
      </c>
      <c r="N276" s="48"/>
      <c r="O276" s="5" t="s">
        <v>34</v>
      </c>
      <c r="P276" s="5" t="s">
        <v>34</v>
      </c>
      <c r="Q276" s="63" t="s">
        <v>34</v>
      </c>
      <c r="R276" s="70" t="s">
        <v>34</v>
      </c>
      <c r="S276" s="58" t="s">
        <v>34</v>
      </c>
      <c r="T276" s="5" t="s">
        <v>34</v>
      </c>
      <c r="U276" s="5" t="s">
        <v>34</v>
      </c>
      <c r="V276" s="5" t="s">
        <v>34</v>
      </c>
      <c r="W276" s="5" t="s">
        <v>34</v>
      </c>
      <c r="X276" s="5" t="s">
        <v>34</v>
      </c>
      <c r="Y276" s="5" t="s">
        <v>34</v>
      </c>
      <c r="Z276" s="5" t="s">
        <v>34</v>
      </c>
      <c r="AA276" s="5">
        <f t="shared" si="166"/>
        <v>0</v>
      </c>
      <c r="AB276" s="48"/>
      <c r="AC276" s="5" t="s">
        <v>34</v>
      </c>
      <c r="AD276" s="5" t="s">
        <v>34</v>
      </c>
      <c r="AE276" s="65" t="s">
        <v>34</v>
      </c>
      <c r="AF276" s="70" t="s">
        <v>34</v>
      </c>
      <c r="AG276" s="58" t="s">
        <v>34</v>
      </c>
      <c r="AH276" s="5" t="s">
        <v>34</v>
      </c>
      <c r="AI276" s="5" t="s">
        <v>34</v>
      </c>
      <c r="AJ276" s="5" t="s">
        <v>34</v>
      </c>
      <c r="AK276" s="5" t="s">
        <v>34</v>
      </c>
      <c r="AL276" s="5" t="s">
        <v>34</v>
      </c>
      <c r="AM276" s="5" t="s">
        <v>34</v>
      </c>
      <c r="AN276" s="5" t="s">
        <v>34</v>
      </c>
      <c r="AO276" s="5">
        <f t="shared" ref="AO276:AO331" si="181">MIN(AJ276,AM276,AN276,AE276:AG276)</f>
        <v>0</v>
      </c>
      <c r="AP276" s="48"/>
      <c r="AQ276" s="5" t="s">
        <v>34</v>
      </c>
      <c r="AR276" s="5" t="s">
        <v>34</v>
      </c>
      <c r="AS276" s="67"/>
      <c r="AT276" s="70">
        <v>1</v>
      </c>
      <c r="AU276" s="58"/>
      <c r="AV276" s="36" t="s">
        <v>34</v>
      </c>
      <c r="AW276" s="36" t="s">
        <v>34</v>
      </c>
      <c r="AX276" s="36" t="s">
        <v>34</v>
      </c>
      <c r="AY276" s="36" t="s">
        <v>34</v>
      </c>
      <c r="AZ276" s="36" t="s">
        <v>34</v>
      </c>
      <c r="BA276" s="36" t="s">
        <v>34</v>
      </c>
      <c r="BB276" s="36" t="s">
        <v>34</v>
      </c>
      <c r="BC276" s="36" t="s">
        <v>34</v>
      </c>
      <c r="BD276" s="72" t="s">
        <v>34</v>
      </c>
      <c r="BE276" s="70" t="s">
        <v>34</v>
      </c>
      <c r="BF276" s="58" t="s">
        <v>34</v>
      </c>
      <c r="BG276" s="36" t="s">
        <v>34</v>
      </c>
      <c r="BH276" s="36" t="s">
        <v>34</v>
      </c>
      <c r="BI276" s="36" t="s">
        <v>34</v>
      </c>
      <c r="BJ276" s="36" t="s">
        <v>34</v>
      </c>
      <c r="BK276" s="36">
        <f t="shared" si="177"/>
        <v>0</v>
      </c>
      <c r="BL276" s="40"/>
      <c r="BM276" s="36" t="s">
        <v>34</v>
      </c>
      <c r="BN276" s="36" t="s">
        <v>34</v>
      </c>
    </row>
    <row r="277" spans="1:66" s="4" customFormat="1" ht="15.75" customHeight="1">
      <c r="A277" s="12">
        <v>257</v>
      </c>
      <c r="B277" s="13" t="s">
        <v>303</v>
      </c>
      <c r="C277" s="61" t="s">
        <v>44</v>
      </c>
      <c r="D277" s="70" t="s">
        <v>44</v>
      </c>
      <c r="E277" s="58" t="s">
        <v>44</v>
      </c>
      <c r="F277" s="5" t="s">
        <v>44</v>
      </c>
      <c r="G277" s="5" t="s">
        <v>44</v>
      </c>
      <c r="H277" s="5" t="s">
        <v>44</v>
      </c>
      <c r="I277" s="5" t="s">
        <v>44</v>
      </c>
      <c r="J277" s="5" t="s">
        <v>44</v>
      </c>
      <c r="K277" s="5" t="s">
        <v>44</v>
      </c>
      <c r="L277" s="5" t="s">
        <v>44</v>
      </c>
      <c r="M277" s="5" t="s">
        <v>44</v>
      </c>
      <c r="N277" s="5" t="s">
        <v>44</v>
      </c>
      <c r="O277" s="5" t="s">
        <v>44</v>
      </c>
      <c r="P277" s="5" t="s">
        <v>44</v>
      </c>
      <c r="Q277" s="63" t="s">
        <v>44</v>
      </c>
      <c r="R277" s="70" t="s">
        <v>44</v>
      </c>
      <c r="S277" s="58" t="s">
        <v>44</v>
      </c>
      <c r="T277" s="5" t="s">
        <v>44</v>
      </c>
      <c r="U277" s="5" t="s">
        <v>44</v>
      </c>
      <c r="V277" s="5" t="s">
        <v>44</v>
      </c>
      <c r="W277" s="5" t="s">
        <v>44</v>
      </c>
      <c r="X277" s="5" t="s">
        <v>44</v>
      </c>
      <c r="Y277" s="5" t="s">
        <v>44</v>
      </c>
      <c r="Z277" s="5" t="s">
        <v>44</v>
      </c>
      <c r="AA277" s="5" t="s">
        <v>44</v>
      </c>
      <c r="AB277" s="5" t="s">
        <v>44</v>
      </c>
      <c r="AC277" s="5" t="s">
        <v>44</v>
      </c>
      <c r="AD277" s="5" t="s">
        <v>44</v>
      </c>
      <c r="AE277" s="65" t="s">
        <v>44</v>
      </c>
      <c r="AF277" s="70" t="s">
        <v>44</v>
      </c>
      <c r="AG277" s="58" t="s">
        <v>44</v>
      </c>
      <c r="AH277" s="5" t="s">
        <v>44</v>
      </c>
      <c r="AI277" s="5" t="s">
        <v>44</v>
      </c>
      <c r="AJ277" s="5" t="s">
        <v>44</v>
      </c>
      <c r="AK277" s="5" t="s">
        <v>44</v>
      </c>
      <c r="AL277" s="5" t="s">
        <v>44</v>
      </c>
      <c r="AM277" s="5" t="s">
        <v>44</v>
      </c>
      <c r="AN277" s="5" t="s">
        <v>44</v>
      </c>
      <c r="AO277" s="5" t="s">
        <v>44</v>
      </c>
      <c r="AP277" s="5" t="s">
        <v>44</v>
      </c>
      <c r="AQ277" s="5" t="s">
        <v>44</v>
      </c>
      <c r="AR277" s="5" t="s">
        <v>44</v>
      </c>
      <c r="AS277" s="68" t="s">
        <v>44</v>
      </c>
      <c r="AT277" s="74" t="s">
        <v>44</v>
      </c>
      <c r="AU277" s="68" t="s">
        <v>44</v>
      </c>
      <c r="AV277" s="41" t="s">
        <v>44</v>
      </c>
      <c r="AW277" s="41" t="s">
        <v>44</v>
      </c>
      <c r="AX277" s="41" t="s">
        <v>44</v>
      </c>
      <c r="AY277" s="41" t="s">
        <v>44</v>
      </c>
      <c r="AZ277" s="41" t="s">
        <v>44</v>
      </c>
      <c r="BA277" s="41" t="s">
        <v>44</v>
      </c>
      <c r="BB277" s="41" t="s">
        <v>44</v>
      </c>
      <c r="BC277" s="41" t="s">
        <v>44</v>
      </c>
      <c r="BD277" s="68" t="s">
        <v>44</v>
      </c>
      <c r="BE277" s="74" t="s">
        <v>44</v>
      </c>
      <c r="BF277" s="68" t="s">
        <v>44</v>
      </c>
      <c r="BG277" s="41" t="s">
        <v>44</v>
      </c>
      <c r="BH277" s="41" t="s">
        <v>44</v>
      </c>
      <c r="BI277" s="41" t="s">
        <v>44</v>
      </c>
      <c r="BJ277" s="41" t="s">
        <v>44</v>
      </c>
      <c r="BK277" s="41" t="s">
        <v>44</v>
      </c>
      <c r="BL277" s="41" t="s">
        <v>44</v>
      </c>
      <c r="BM277" s="41" t="s">
        <v>44</v>
      </c>
      <c r="BN277" s="41" t="s">
        <v>44</v>
      </c>
    </row>
    <row r="278" spans="1:66" s="4" customFormat="1" ht="15.75" customHeight="1">
      <c r="A278" s="12">
        <v>258</v>
      </c>
      <c r="B278" s="13" t="s">
        <v>304</v>
      </c>
      <c r="C278" s="61" t="s">
        <v>44</v>
      </c>
      <c r="D278" s="70" t="s">
        <v>44</v>
      </c>
      <c r="E278" s="58" t="s">
        <v>44</v>
      </c>
      <c r="F278" s="5" t="s">
        <v>44</v>
      </c>
      <c r="G278" s="5" t="s">
        <v>44</v>
      </c>
      <c r="H278" s="5" t="s">
        <v>44</v>
      </c>
      <c r="I278" s="5" t="s">
        <v>44</v>
      </c>
      <c r="J278" s="5" t="s">
        <v>44</v>
      </c>
      <c r="K278" s="5" t="s">
        <v>44</v>
      </c>
      <c r="L278" s="5" t="s">
        <v>44</v>
      </c>
      <c r="M278" s="5" t="s">
        <v>44</v>
      </c>
      <c r="N278" s="5" t="s">
        <v>44</v>
      </c>
      <c r="O278" s="5" t="s">
        <v>44</v>
      </c>
      <c r="P278" s="5" t="s">
        <v>44</v>
      </c>
      <c r="Q278" s="63" t="s">
        <v>44</v>
      </c>
      <c r="R278" s="70" t="s">
        <v>44</v>
      </c>
      <c r="S278" s="58" t="s">
        <v>44</v>
      </c>
      <c r="T278" s="5" t="s">
        <v>44</v>
      </c>
      <c r="U278" s="5" t="s">
        <v>44</v>
      </c>
      <c r="V278" s="5" t="s">
        <v>44</v>
      </c>
      <c r="W278" s="5" t="s">
        <v>44</v>
      </c>
      <c r="X278" s="5" t="s">
        <v>44</v>
      </c>
      <c r="Y278" s="5" t="s">
        <v>44</v>
      </c>
      <c r="Z278" s="5" t="s">
        <v>44</v>
      </c>
      <c r="AA278" s="5" t="s">
        <v>44</v>
      </c>
      <c r="AB278" s="5" t="s">
        <v>44</v>
      </c>
      <c r="AC278" s="5" t="s">
        <v>44</v>
      </c>
      <c r="AD278" s="5" t="s">
        <v>44</v>
      </c>
      <c r="AE278" s="65" t="s">
        <v>44</v>
      </c>
      <c r="AF278" s="70" t="s">
        <v>44</v>
      </c>
      <c r="AG278" s="58" t="s">
        <v>44</v>
      </c>
      <c r="AH278" s="5" t="s">
        <v>44</v>
      </c>
      <c r="AI278" s="5" t="s">
        <v>44</v>
      </c>
      <c r="AJ278" s="5" t="s">
        <v>44</v>
      </c>
      <c r="AK278" s="5" t="s">
        <v>44</v>
      </c>
      <c r="AL278" s="5" t="s">
        <v>44</v>
      </c>
      <c r="AM278" s="5" t="s">
        <v>44</v>
      </c>
      <c r="AN278" s="5" t="s">
        <v>44</v>
      </c>
      <c r="AO278" s="5" t="s">
        <v>44</v>
      </c>
      <c r="AP278" s="5" t="s">
        <v>44</v>
      </c>
      <c r="AQ278" s="5" t="s">
        <v>44</v>
      </c>
      <c r="AR278" s="5" t="s">
        <v>44</v>
      </c>
      <c r="AS278" s="68" t="s">
        <v>44</v>
      </c>
      <c r="AT278" s="74" t="s">
        <v>44</v>
      </c>
      <c r="AU278" s="68" t="s">
        <v>44</v>
      </c>
      <c r="AV278" s="41" t="s">
        <v>44</v>
      </c>
      <c r="AW278" s="41" t="s">
        <v>44</v>
      </c>
      <c r="AX278" s="41" t="s">
        <v>44</v>
      </c>
      <c r="AY278" s="41" t="s">
        <v>44</v>
      </c>
      <c r="AZ278" s="41" t="s">
        <v>44</v>
      </c>
      <c r="BA278" s="41" t="s">
        <v>44</v>
      </c>
      <c r="BB278" s="41" t="s">
        <v>44</v>
      </c>
      <c r="BC278" s="41" t="s">
        <v>44</v>
      </c>
      <c r="BD278" s="68" t="s">
        <v>44</v>
      </c>
      <c r="BE278" s="74" t="s">
        <v>44</v>
      </c>
      <c r="BF278" s="68" t="s">
        <v>44</v>
      </c>
      <c r="BG278" s="41" t="s">
        <v>44</v>
      </c>
      <c r="BH278" s="41" t="s">
        <v>44</v>
      </c>
      <c r="BI278" s="41" t="s">
        <v>44</v>
      </c>
      <c r="BJ278" s="41" t="s">
        <v>44</v>
      </c>
      <c r="BK278" s="41" t="s">
        <v>44</v>
      </c>
      <c r="BL278" s="41" t="s">
        <v>44</v>
      </c>
      <c r="BM278" s="41" t="s">
        <v>44</v>
      </c>
      <c r="BN278" s="41" t="s">
        <v>44</v>
      </c>
    </row>
    <row r="279" spans="1:66" s="4" customFormat="1" ht="15.75" customHeight="1">
      <c r="A279" s="12">
        <v>259</v>
      </c>
      <c r="B279" s="13" t="s">
        <v>305</v>
      </c>
      <c r="C279" s="61" t="s">
        <v>44</v>
      </c>
      <c r="D279" s="70" t="s">
        <v>44</v>
      </c>
      <c r="E279" s="58" t="s">
        <v>44</v>
      </c>
      <c r="F279" s="5" t="s">
        <v>44</v>
      </c>
      <c r="G279" s="5" t="s">
        <v>44</v>
      </c>
      <c r="H279" s="5" t="s">
        <v>44</v>
      </c>
      <c r="I279" s="5" t="s">
        <v>44</v>
      </c>
      <c r="J279" s="5" t="s">
        <v>44</v>
      </c>
      <c r="K279" s="5" t="s">
        <v>44</v>
      </c>
      <c r="L279" s="5" t="s">
        <v>44</v>
      </c>
      <c r="M279" s="5" t="s">
        <v>44</v>
      </c>
      <c r="N279" s="5" t="s">
        <v>44</v>
      </c>
      <c r="O279" s="5" t="s">
        <v>44</v>
      </c>
      <c r="P279" s="5" t="s">
        <v>44</v>
      </c>
      <c r="Q279" s="63" t="s">
        <v>44</v>
      </c>
      <c r="R279" s="70" t="s">
        <v>44</v>
      </c>
      <c r="S279" s="58" t="s">
        <v>44</v>
      </c>
      <c r="T279" s="5" t="s">
        <v>44</v>
      </c>
      <c r="U279" s="5" t="s">
        <v>44</v>
      </c>
      <c r="V279" s="5" t="s">
        <v>44</v>
      </c>
      <c r="W279" s="5" t="s">
        <v>44</v>
      </c>
      <c r="X279" s="5" t="s">
        <v>44</v>
      </c>
      <c r="Y279" s="5" t="s">
        <v>44</v>
      </c>
      <c r="Z279" s="5" t="s">
        <v>44</v>
      </c>
      <c r="AA279" s="5" t="s">
        <v>44</v>
      </c>
      <c r="AB279" s="5" t="s">
        <v>44</v>
      </c>
      <c r="AC279" s="5" t="s">
        <v>44</v>
      </c>
      <c r="AD279" s="5" t="s">
        <v>44</v>
      </c>
      <c r="AE279" s="65" t="s">
        <v>44</v>
      </c>
      <c r="AF279" s="70" t="s">
        <v>44</v>
      </c>
      <c r="AG279" s="58" t="s">
        <v>44</v>
      </c>
      <c r="AH279" s="5" t="s">
        <v>44</v>
      </c>
      <c r="AI279" s="5" t="s">
        <v>44</v>
      </c>
      <c r="AJ279" s="5" t="s">
        <v>44</v>
      </c>
      <c r="AK279" s="5" t="s">
        <v>44</v>
      </c>
      <c r="AL279" s="5" t="s">
        <v>44</v>
      </c>
      <c r="AM279" s="5" t="s">
        <v>44</v>
      </c>
      <c r="AN279" s="5" t="s">
        <v>44</v>
      </c>
      <c r="AO279" s="5" t="s">
        <v>44</v>
      </c>
      <c r="AP279" s="5" t="s">
        <v>44</v>
      </c>
      <c r="AQ279" s="5" t="s">
        <v>44</v>
      </c>
      <c r="AR279" s="5" t="s">
        <v>44</v>
      </c>
      <c r="AS279" s="68" t="s">
        <v>44</v>
      </c>
      <c r="AT279" s="74" t="s">
        <v>44</v>
      </c>
      <c r="AU279" s="68" t="s">
        <v>44</v>
      </c>
      <c r="AV279" s="41" t="s">
        <v>44</v>
      </c>
      <c r="AW279" s="41" t="s">
        <v>44</v>
      </c>
      <c r="AX279" s="41" t="s">
        <v>44</v>
      </c>
      <c r="AY279" s="41" t="s">
        <v>44</v>
      </c>
      <c r="AZ279" s="41" t="s">
        <v>44</v>
      </c>
      <c r="BA279" s="41" t="s">
        <v>44</v>
      </c>
      <c r="BB279" s="41" t="s">
        <v>44</v>
      </c>
      <c r="BC279" s="41" t="s">
        <v>44</v>
      </c>
      <c r="BD279" s="68" t="s">
        <v>44</v>
      </c>
      <c r="BE279" s="74" t="s">
        <v>44</v>
      </c>
      <c r="BF279" s="68" t="s">
        <v>44</v>
      </c>
      <c r="BG279" s="41" t="s">
        <v>44</v>
      </c>
      <c r="BH279" s="41" t="s">
        <v>44</v>
      </c>
      <c r="BI279" s="41" t="s">
        <v>44</v>
      </c>
      <c r="BJ279" s="41" t="s">
        <v>44</v>
      </c>
      <c r="BK279" s="41" t="s">
        <v>44</v>
      </c>
      <c r="BL279" s="41" t="s">
        <v>44</v>
      </c>
      <c r="BM279" s="41" t="s">
        <v>44</v>
      </c>
      <c r="BN279" s="41" t="s">
        <v>44</v>
      </c>
    </row>
    <row r="280" spans="1:66" s="4" customFormat="1" ht="15.75" customHeight="1">
      <c r="A280" s="12">
        <v>260</v>
      </c>
      <c r="B280" s="13" t="s">
        <v>306</v>
      </c>
      <c r="C280" s="61" t="s">
        <v>44</v>
      </c>
      <c r="D280" s="70" t="s">
        <v>44</v>
      </c>
      <c r="E280" s="58" t="s">
        <v>44</v>
      </c>
      <c r="F280" s="5" t="s">
        <v>44</v>
      </c>
      <c r="G280" s="5" t="s">
        <v>44</v>
      </c>
      <c r="H280" s="5" t="s">
        <v>44</v>
      </c>
      <c r="I280" s="5" t="s">
        <v>44</v>
      </c>
      <c r="J280" s="5" t="s">
        <v>44</v>
      </c>
      <c r="K280" s="5" t="s">
        <v>44</v>
      </c>
      <c r="L280" s="5" t="s">
        <v>44</v>
      </c>
      <c r="M280" s="5" t="s">
        <v>44</v>
      </c>
      <c r="N280" s="5" t="s">
        <v>44</v>
      </c>
      <c r="O280" s="5" t="s">
        <v>44</v>
      </c>
      <c r="P280" s="5" t="s">
        <v>44</v>
      </c>
      <c r="Q280" s="63" t="s">
        <v>44</v>
      </c>
      <c r="R280" s="70" t="s">
        <v>44</v>
      </c>
      <c r="S280" s="58" t="s">
        <v>44</v>
      </c>
      <c r="T280" s="5" t="s">
        <v>44</v>
      </c>
      <c r="U280" s="5" t="s">
        <v>44</v>
      </c>
      <c r="V280" s="5" t="s">
        <v>44</v>
      </c>
      <c r="W280" s="5" t="s">
        <v>44</v>
      </c>
      <c r="X280" s="5" t="s">
        <v>44</v>
      </c>
      <c r="Y280" s="5" t="s">
        <v>44</v>
      </c>
      <c r="Z280" s="5" t="s">
        <v>44</v>
      </c>
      <c r="AA280" s="5" t="s">
        <v>44</v>
      </c>
      <c r="AB280" s="5" t="s">
        <v>44</v>
      </c>
      <c r="AC280" s="5" t="s">
        <v>44</v>
      </c>
      <c r="AD280" s="5" t="s">
        <v>44</v>
      </c>
      <c r="AE280" s="65" t="s">
        <v>44</v>
      </c>
      <c r="AF280" s="70" t="s">
        <v>44</v>
      </c>
      <c r="AG280" s="58" t="s">
        <v>44</v>
      </c>
      <c r="AH280" s="5" t="s">
        <v>44</v>
      </c>
      <c r="AI280" s="5" t="s">
        <v>44</v>
      </c>
      <c r="AJ280" s="5" t="s">
        <v>44</v>
      </c>
      <c r="AK280" s="5" t="s">
        <v>44</v>
      </c>
      <c r="AL280" s="5" t="s">
        <v>44</v>
      </c>
      <c r="AM280" s="5" t="s">
        <v>44</v>
      </c>
      <c r="AN280" s="5" t="s">
        <v>44</v>
      </c>
      <c r="AO280" s="5" t="s">
        <v>44</v>
      </c>
      <c r="AP280" s="5" t="s">
        <v>44</v>
      </c>
      <c r="AQ280" s="5" t="s">
        <v>44</v>
      </c>
      <c r="AR280" s="5" t="s">
        <v>44</v>
      </c>
      <c r="AS280" s="68" t="s">
        <v>44</v>
      </c>
      <c r="AT280" s="74" t="s">
        <v>44</v>
      </c>
      <c r="AU280" s="68" t="s">
        <v>44</v>
      </c>
      <c r="AV280" s="41" t="s">
        <v>44</v>
      </c>
      <c r="AW280" s="41" t="s">
        <v>44</v>
      </c>
      <c r="AX280" s="41" t="s">
        <v>44</v>
      </c>
      <c r="AY280" s="41" t="s">
        <v>44</v>
      </c>
      <c r="AZ280" s="41" t="s">
        <v>44</v>
      </c>
      <c r="BA280" s="41" t="s">
        <v>44</v>
      </c>
      <c r="BB280" s="41" t="s">
        <v>44</v>
      </c>
      <c r="BC280" s="41" t="s">
        <v>44</v>
      </c>
      <c r="BD280" s="68" t="s">
        <v>44</v>
      </c>
      <c r="BE280" s="74" t="s">
        <v>44</v>
      </c>
      <c r="BF280" s="68" t="s">
        <v>44</v>
      </c>
      <c r="BG280" s="41" t="s">
        <v>44</v>
      </c>
      <c r="BH280" s="41" t="s">
        <v>44</v>
      </c>
      <c r="BI280" s="41" t="s">
        <v>44</v>
      </c>
      <c r="BJ280" s="41" t="s">
        <v>44</v>
      </c>
      <c r="BK280" s="41" t="s">
        <v>44</v>
      </c>
      <c r="BL280" s="41" t="s">
        <v>44</v>
      </c>
      <c r="BM280" s="41" t="s">
        <v>44</v>
      </c>
      <c r="BN280" s="41" t="s">
        <v>44</v>
      </c>
    </row>
    <row r="281" spans="1:66" s="4" customFormat="1" ht="15.75" customHeight="1">
      <c r="A281" s="12">
        <v>261</v>
      </c>
      <c r="B281" s="13" t="s">
        <v>307</v>
      </c>
      <c r="C281" s="61" t="s">
        <v>44</v>
      </c>
      <c r="D281" s="70" t="s">
        <v>44</v>
      </c>
      <c r="E281" s="58" t="s">
        <v>44</v>
      </c>
      <c r="F281" s="5" t="s">
        <v>44</v>
      </c>
      <c r="G281" s="5" t="s">
        <v>44</v>
      </c>
      <c r="H281" s="5" t="s">
        <v>44</v>
      </c>
      <c r="I281" s="5" t="s">
        <v>44</v>
      </c>
      <c r="J281" s="5" t="s">
        <v>44</v>
      </c>
      <c r="K281" s="5" t="s">
        <v>44</v>
      </c>
      <c r="L281" s="5" t="s">
        <v>44</v>
      </c>
      <c r="M281" s="5" t="s">
        <v>44</v>
      </c>
      <c r="N281" s="5" t="s">
        <v>44</v>
      </c>
      <c r="O281" s="5" t="s">
        <v>44</v>
      </c>
      <c r="P281" s="5" t="s">
        <v>44</v>
      </c>
      <c r="Q281" s="63" t="s">
        <v>44</v>
      </c>
      <c r="R281" s="70" t="s">
        <v>44</v>
      </c>
      <c r="S281" s="58" t="s">
        <v>44</v>
      </c>
      <c r="T281" s="5" t="s">
        <v>44</v>
      </c>
      <c r="U281" s="5" t="s">
        <v>44</v>
      </c>
      <c r="V281" s="5" t="s">
        <v>44</v>
      </c>
      <c r="W281" s="5" t="s">
        <v>44</v>
      </c>
      <c r="X281" s="5" t="s">
        <v>44</v>
      </c>
      <c r="Y281" s="5" t="s">
        <v>44</v>
      </c>
      <c r="Z281" s="5" t="s">
        <v>44</v>
      </c>
      <c r="AA281" s="5" t="s">
        <v>44</v>
      </c>
      <c r="AB281" s="5" t="s">
        <v>44</v>
      </c>
      <c r="AC281" s="5" t="s">
        <v>44</v>
      </c>
      <c r="AD281" s="5" t="s">
        <v>44</v>
      </c>
      <c r="AE281" s="65" t="s">
        <v>44</v>
      </c>
      <c r="AF281" s="70" t="s">
        <v>44</v>
      </c>
      <c r="AG281" s="58" t="s">
        <v>44</v>
      </c>
      <c r="AH281" s="5" t="s">
        <v>44</v>
      </c>
      <c r="AI281" s="5" t="s">
        <v>44</v>
      </c>
      <c r="AJ281" s="5" t="s">
        <v>44</v>
      </c>
      <c r="AK281" s="5" t="s">
        <v>44</v>
      </c>
      <c r="AL281" s="5" t="s">
        <v>44</v>
      </c>
      <c r="AM281" s="5" t="s">
        <v>44</v>
      </c>
      <c r="AN281" s="5" t="s">
        <v>44</v>
      </c>
      <c r="AO281" s="5" t="s">
        <v>44</v>
      </c>
      <c r="AP281" s="5" t="s">
        <v>44</v>
      </c>
      <c r="AQ281" s="5" t="s">
        <v>44</v>
      </c>
      <c r="AR281" s="5" t="s">
        <v>44</v>
      </c>
      <c r="AS281" s="68" t="s">
        <v>44</v>
      </c>
      <c r="AT281" s="74" t="s">
        <v>44</v>
      </c>
      <c r="AU281" s="68" t="s">
        <v>44</v>
      </c>
      <c r="AV281" s="41" t="s">
        <v>44</v>
      </c>
      <c r="AW281" s="41" t="s">
        <v>44</v>
      </c>
      <c r="AX281" s="41" t="s">
        <v>44</v>
      </c>
      <c r="AY281" s="41" t="s">
        <v>44</v>
      </c>
      <c r="AZ281" s="41" t="s">
        <v>44</v>
      </c>
      <c r="BA281" s="41" t="s">
        <v>44</v>
      </c>
      <c r="BB281" s="41" t="s">
        <v>44</v>
      </c>
      <c r="BC281" s="41" t="s">
        <v>44</v>
      </c>
      <c r="BD281" s="68" t="s">
        <v>44</v>
      </c>
      <c r="BE281" s="74" t="s">
        <v>44</v>
      </c>
      <c r="BF281" s="68" t="s">
        <v>44</v>
      </c>
      <c r="BG281" s="41" t="s">
        <v>44</v>
      </c>
      <c r="BH281" s="41" t="s">
        <v>44</v>
      </c>
      <c r="BI281" s="41" t="s">
        <v>44</v>
      </c>
      <c r="BJ281" s="41" t="s">
        <v>44</v>
      </c>
      <c r="BK281" s="41" t="s">
        <v>44</v>
      </c>
      <c r="BL281" s="41" t="s">
        <v>44</v>
      </c>
      <c r="BM281" s="41" t="s">
        <v>44</v>
      </c>
      <c r="BN281" s="41" t="s">
        <v>44</v>
      </c>
    </row>
    <row r="282" spans="1:66" s="4" customFormat="1" ht="15.75" customHeight="1">
      <c r="A282" s="12">
        <v>262</v>
      </c>
      <c r="B282" s="13" t="s">
        <v>308</v>
      </c>
      <c r="C282" s="61" t="s">
        <v>44</v>
      </c>
      <c r="D282" s="70" t="s">
        <v>44</v>
      </c>
      <c r="E282" s="58" t="s">
        <v>44</v>
      </c>
      <c r="F282" s="5" t="s">
        <v>44</v>
      </c>
      <c r="G282" s="5" t="s">
        <v>44</v>
      </c>
      <c r="H282" s="5" t="s">
        <v>44</v>
      </c>
      <c r="I282" s="5" t="s">
        <v>44</v>
      </c>
      <c r="J282" s="5" t="s">
        <v>44</v>
      </c>
      <c r="K282" s="5" t="s">
        <v>44</v>
      </c>
      <c r="L282" s="5" t="s">
        <v>44</v>
      </c>
      <c r="M282" s="5" t="s">
        <v>44</v>
      </c>
      <c r="N282" s="5" t="s">
        <v>44</v>
      </c>
      <c r="O282" s="5" t="s">
        <v>44</v>
      </c>
      <c r="P282" s="5" t="s">
        <v>44</v>
      </c>
      <c r="Q282" s="63" t="s">
        <v>44</v>
      </c>
      <c r="R282" s="70" t="s">
        <v>44</v>
      </c>
      <c r="S282" s="58" t="s">
        <v>44</v>
      </c>
      <c r="T282" s="5" t="s">
        <v>44</v>
      </c>
      <c r="U282" s="5" t="s">
        <v>44</v>
      </c>
      <c r="V282" s="5" t="s">
        <v>44</v>
      </c>
      <c r="W282" s="5" t="s">
        <v>44</v>
      </c>
      <c r="X282" s="5" t="s">
        <v>44</v>
      </c>
      <c r="Y282" s="5" t="s">
        <v>44</v>
      </c>
      <c r="Z282" s="5" t="s">
        <v>44</v>
      </c>
      <c r="AA282" s="5" t="s">
        <v>44</v>
      </c>
      <c r="AB282" s="5" t="s">
        <v>44</v>
      </c>
      <c r="AC282" s="5" t="s">
        <v>44</v>
      </c>
      <c r="AD282" s="5" t="s">
        <v>44</v>
      </c>
      <c r="AE282" s="65" t="s">
        <v>44</v>
      </c>
      <c r="AF282" s="70" t="s">
        <v>44</v>
      </c>
      <c r="AG282" s="58" t="s">
        <v>44</v>
      </c>
      <c r="AH282" s="5" t="s">
        <v>44</v>
      </c>
      <c r="AI282" s="5" t="s">
        <v>44</v>
      </c>
      <c r="AJ282" s="5" t="s">
        <v>44</v>
      </c>
      <c r="AK282" s="5" t="s">
        <v>44</v>
      </c>
      <c r="AL282" s="5" t="s">
        <v>44</v>
      </c>
      <c r="AM282" s="5" t="s">
        <v>44</v>
      </c>
      <c r="AN282" s="5" t="s">
        <v>44</v>
      </c>
      <c r="AO282" s="5" t="s">
        <v>44</v>
      </c>
      <c r="AP282" s="5" t="s">
        <v>44</v>
      </c>
      <c r="AQ282" s="5" t="s">
        <v>44</v>
      </c>
      <c r="AR282" s="5" t="s">
        <v>44</v>
      </c>
      <c r="AS282" s="68" t="s">
        <v>44</v>
      </c>
      <c r="AT282" s="74" t="s">
        <v>44</v>
      </c>
      <c r="AU282" s="68" t="s">
        <v>44</v>
      </c>
      <c r="AV282" s="41" t="s">
        <v>44</v>
      </c>
      <c r="AW282" s="41" t="s">
        <v>44</v>
      </c>
      <c r="AX282" s="41" t="s">
        <v>44</v>
      </c>
      <c r="AY282" s="41" t="s">
        <v>44</v>
      </c>
      <c r="AZ282" s="41" t="s">
        <v>44</v>
      </c>
      <c r="BA282" s="41" t="s">
        <v>44</v>
      </c>
      <c r="BB282" s="41" t="s">
        <v>44</v>
      </c>
      <c r="BC282" s="41" t="s">
        <v>44</v>
      </c>
      <c r="BD282" s="68" t="s">
        <v>44</v>
      </c>
      <c r="BE282" s="74" t="s">
        <v>44</v>
      </c>
      <c r="BF282" s="68" t="s">
        <v>44</v>
      </c>
      <c r="BG282" s="41" t="s">
        <v>44</v>
      </c>
      <c r="BH282" s="41" t="s">
        <v>44</v>
      </c>
      <c r="BI282" s="41" t="s">
        <v>44</v>
      </c>
      <c r="BJ282" s="41" t="s">
        <v>44</v>
      </c>
      <c r="BK282" s="41" t="s">
        <v>44</v>
      </c>
      <c r="BL282" s="41" t="s">
        <v>44</v>
      </c>
      <c r="BM282" s="41" t="s">
        <v>44</v>
      </c>
      <c r="BN282" s="41" t="s">
        <v>44</v>
      </c>
    </row>
    <row r="283" spans="1:66" s="4" customFormat="1" ht="15.75" customHeight="1">
      <c r="A283" s="12">
        <v>263</v>
      </c>
      <c r="B283" s="13" t="s">
        <v>309</v>
      </c>
      <c r="C283" s="61" t="s">
        <v>44</v>
      </c>
      <c r="D283" s="70" t="s">
        <v>44</v>
      </c>
      <c r="E283" s="58" t="s">
        <v>44</v>
      </c>
      <c r="F283" s="5" t="s">
        <v>44</v>
      </c>
      <c r="G283" s="5" t="s">
        <v>44</v>
      </c>
      <c r="H283" s="5" t="s">
        <v>44</v>
      </c>
      <c r="I283" s="5" t="s">
        <v>44</v>
      </c>
      <c r="J283" s="5" t="s">
        <v>44</v>
      </c>
      <c r="K283" s="5" t="s">
        <v>44</v>
      </c>
      <c r="L283" s="5" t="s">
        <v>44</v>
      </c>
      <c r="M283" s="5" t="s">
        <v>44</v>
      </c>
      <c r="N283" s="5" t="s">
        <v>44</v>
      </c>
      <c r="O283" s="5" t="s">
        <v>44</v>
      </c>
      <c r="P283" s="5" t="s">
        <v>44</v>
      </c>
      <c r="Q283" s="63" t="s">
        <v>44</v>
      </c>
      <c r="R283" s="70" t="s">
        <v>44</v>
      </c>
      <c r="S283" s="58" t="s">
        <v>44</v>
      </c>
      <c r="T283" s="5" t="s">
        <v>44</v>
      </c>
      <c r="U283" s="5" t="s">
        <v>44</v>
      </c>
      <c r="V283" s="5" t="s">
        <v>44</v>
      </c>
      <c r="W283" s="5" t="s">
        <v>44</v>
      </c>
      <c r="X283" s="5" t="s">
        <v>44</v>
      </c>
      <c r="Y283" s="5" t="s">
        <v>44</v>
      </c>
      <c r="Z283" s="5" t="s">
        <v>44</v>
      </c>
      <c r="AA283" s="5" t="s">
        <v>44</v>
      </c>
      <c r="AB283" s="5" t="s">
        <v>44</v>
      </c>
      <c r="AC283" s="5" t="s">
        <v>44</v>
      </c>
      <c r="AD283" s="5" t="s">
        <v>44</v>
      </c>
      <c r="AE283" s="65" t="s">
        <v>44</v>
      </c>
      <c r="AF283" s="70" t="s">
        <v>44</v>
      </c>
      <c r="AG283" s="58" t="s">
        <v>44</v>
      </c>
      <c r="AH283" s="5" t="s">
        <v>44</v>
      </c>
      <c r="AI283" s="5" t="s">
        <v>44</v>
      </c>
      <c r="AJ283" s="5" t="s">
        <v>44</v>
      </c>
      <c r="AK283" s="5" t="s">
        <v>44</v>
      </c>
      <c r="AL283" s="5" t="s">
        <v>44</v>
      </c>
      <c r="AM283" s="5" t="s">
        <v>44</v>
      </c>
      <c r="AN283" s="5" t="s">
        <v>44</v>
      </c>
      <c r="AO283" s="5" t="s">
        <v>44</v>
      </c>
      <c r="AP283" s="5" t="s">
        <v>44</v>
      </c>
      <c r="AQ283" s="5" t="s">
        <v>44</v>
      </c>
      <c r="AR283" s="5" t="s">
        <v>44</v>
      </c>
      <c r="AS283" s="68" t="s">
        <v>44</v>
      </c>
      <c r="AT283" s="74" t="s">
        <v>44</v>
      </c>
      <c r="AU283" s="68" t="s">
        <v>44</v>
      </c>
      <c r="AV283" s="41" t="s">
        <v>44</v>
      </c>
      <c r="AW283" s="41" t="s">
        <v>44</v>
      </c>
      <c r="AX283" s="41" t="s">
        <v>44</v>
      </c>
      <c r="AY283" s="41" t="s">
        <v>44</v>
      </c>
      <c r="AZ283" s="41" t="s">
        <v>44</v>
      </c>
      <c r="BA283" s="41" t="s">
        <v>44</v>
      </c>
      <c r="BB283" s="41" t="s">
        <v>44</v>
      </c>
      <c r="BC283" s="41" t="s">
        <v>44</v>
      </c>
      <c r="BD283" s="68" t="s">
        <v>44</v>
      </c>
      <c r="BE283" s="74" t="s">
        <v>44</v>
      </c>
      <c r="BF283" s="68" t="s">
        <v>44</v>
      </c>
      <c r="BG283" s="41" t="s">
        <v>44</v>
      </c>
      <c r="BH283" s="41" t="s">
        <v>44</v>
      </c>
      <c r="BI283" s="41" t="s">
        <v>44</v>
      </c>
      <c r="BJ283" s="41" t="s">
        <v>44</v>
      </c>
      <c r="BK283" s="41" t="s">
        <v>44</v>
      </c>
      <c r="BL283" s="41" t="s">
        <v>44</v>
      </c>
      <c r="BM283" s="41" t="s">
        <v>44</v>
      </c>
      <c r="BN283" s="41" t="s">
        <v>44</v>
      </c>
    </row>
    <row r="284" spans="1:66" s="4" customFormat="1" ht="15.75" customHeight="1">
      <c r="A284" s="12">
        <v>264</v>
      </c>
      <c r="B284" s="13" t="s">
        <v>310</v>
      </c>
      <c r="C284" s="61" t="s">
        <v>44</v>
      </c>
      <c r="D284" s="70" t="s">
        <v>44</v>
      </c>
      <c r="E284" s="58" t="s">
        <v>44</v>
      </c>
      <c r="F284" s="5" t="s">
        <v>44</v>
      </c>
      <c r="G284" s="5" t="s">
        <v>44</v>
      </c>
      <c r="H284" s="5" t="s">
        <v>44</v>
      </c>
      <c r="I284" s="5" t="s">
        <v>44</v>
      </c>
      <c r="J284" s="5" t="s">
        <v>44</v>
      </c>
      <c r="K284" s="5" t="s">
        <v>44</v>
      </c>
      <c r="L284" s="5" t="s">
        <v>44</v>
      </c>
      <c r="M284" s="5" t="s">
        <v>44</v>
      </c>
      <c r="N284" s="5" t="s">
        <v>44</v>
      </c>
      <c r="O284" s="5" t="s">
        <v>44</v>
      </c>
      <c r="P284" s="5" t="s">
        <v>44</v>
      </c>
      <c r="Q284" s="63" t="s">
        <v>44</v>
      </c>
      <c r="R284" s="70" t="s">
        <v>44</v>
      </c>
      <c r="S284" s="58" t="s">
        <v>44</v>
      </c>
      <c r="T284" s="5" t="s">
        <v>44</v>
      </c>
      <c r="U284" s="5" t="s">
        <v>44</v>
      </c>
      <c r="V284" s="5" t="s">
        <v>44</v>
      </c>
      <c r="W284" s="5" t="s">
        <v>44</v>
      </c>
      <c r="X284" s="5" t="s">
        <v>44</v>
      </c>
      <c r="Y284" s="5" t="s">
        <v>44</v>
      </c>
      <c r="Z284" s="5" t="s">
        <v>44</v>
      </c>
      <c r="AA284" s="5" t="s">
        <v>44</v>
      </c>
      <c r="AB284" s="5" t="s">
        <v>44</v>
      </c>
      <c r="AC284" s="5" t="s">
        <v>44</v>
      </c>
      <c r="AD284" s="5" t="s">
        <v>44</v>
      </c>
      <c r="AE284" s="65" t="s">
        <v>44</v>
      </c>
      <c r="AF284" s="70" t="s">
        <v>44</v>
      </c>
      <c r="AG284" s="58" t="s">
        <v>44</v>
      </c>
      <c r="AH284" s="5" t="s">
        <v>44</v>
      </c>
      <c r="AI284" s="5" t="s">
        <v>44</v>
      </c>
      <c r="AJ284" s="5" t="s">
        <v>44</v>
      </c>
      <c r="AK284" s="5" t="s">
        <v>44</v>
      </c>
      <c r="AL284" s="5" t="s">
        <v>44</v>
      </c>
      <c r="AM284" s="5" t="s">
        <v>44</v>
      </c>
      <c r="AN284" s="5" t="s">
        <v>44</v>
      </c>
      <c r="AO284" s="5" t="s">
        <v>44</v>
      </c>
      <c r="AP284" s="5" t="s">
        <v>44</v>
      </c>
      <c r="AQ284" s="5" t="s">
        <v>44</v>
      </c>
      <c r="AR284" s="5" t="s">
        <v>44</v>
      </c>
      <c r="AS284" s="68" t="s">
        <v>44</v>
      </c>
      <c r="AT284" s="74" t="s">
        <v>44</v>
      </c>
      <c r="AU284" s="68" t="s">
        <v>44</v>
      </c>
      <c r="AV284" s="41" t="s">
        <v>44</v>
      </c>
      <c r="AW284" s="41" t="s">
        <v>44</v>
      </c>
      <c r="AX284" s="41" t="s">
        <v>44</v>
      </c>
      <c r="AY284" s="41" t="s">
        <v>44</v>
      </c>
      <c r="AZ284" s="41" t="s">
        <v>44</v>
      </c>
      <c r="BA284" s="41" t="s">
        <v>44</v>
      </c>
      <c r="BB284" s="41" t="s">
        <v>44</v>
      </c>
      <c r="BC284" s="41" t="s">
        <v>44</v>
      </c>
      <c r="BD284" s="68" t="s">
        <v>44</v>
      </c>
      <c r="BE284" s="74" t="s">
        <v>44</v>
      </c>
      <c r="BF284" s="68" t="s">
        <v>44</v>
      </c>
      <c r="BG284" s="41" t="s">
        <v>44</v>
      </c>
      <c r="BH284" s="41" t="s">
        <v>44</v>
      </c>
      <c r="BI284" s="41" t="s">
        <v>44</v>
      </c>
      <c r="BJ284" s="41" t="s">
        <v>44</v>
      </c>
      <c r="BK284" s="41" t="s">
        <v>44</v>
      </c>
      <c r="BL284" s="41" t="s">
        <v>44</v>
      </c>
      <c r="BM284" s="41" t="s">
        <v>44</v>
      </c>
      <c r="BN284" s="41" t="s">
        <v>44</v>
      </c>
    </row>
    <row r="285" spans="1:66" s="4" customFormat="1" ht="15.75" customHeight="1">
      <c r="A285" s="12">
        <v>265</v>
      </c>
      <c r="B285" s="13" t="s">
        <v>311</v>
      </c>
      <c r="C285" s="61">
        <v>621000</v>
      </c>
      <c r="D285" s="70">
        <v>600000</v>
      </c>
      <c r="E285" s="58">
        <v>618000</v>
      </c>
      <c r="F285" s="5">
        <v>490003.72073100007</v>
      </c>
      <c r="G285" s="5">
        <f t="shared" si="154"/>
        <v>50470.383235293011</v>
      </c>
      <c r="H285" s="5">
        <f t="shared" si="155"/>
        <v>540474.10396629304</v>
      </c>
      <c r="I285" s="2">
        <v>496012.95751825999</v>
      </c>
      <c r="J285" s="2">
        <f t="shared" si="156"/>
        <v>25296.660833431259</v>
      </c>
      <c r="K285" s="2">
        <f t="shared" si="157"/>
        <v>521309.61835169123</v>
      </c>
      <c r="L285" s="5">
        <v>528751.30075333768</v>
      </c>
      <c r="M285" s="5">
        <f t="shared" si="158"/>
        <v>521309.61835169123</v>
      </c>
      <c r="N285" s="48">
        <f t="shared" si="159"/>
        <v>571589.17051188706</v>
      </c>
      <c r="O285" s="5">
        <f t="shared" si="160"/>
        <v>35553.0122874972</v>
      </c>
      <c r="P285" s="20">
        <f t="shared" si="161"/>
        <v>6.2200290211337765E-2</v>
      </c>
      <c r="Q285" s="63" t="s">
        <v>44</v>
      </c>
      <c r="R285" s="70" t="s">
        <v>44</v>
      </c>
      <c r="S285" s="58" t="s">
        <v>44</v>
      </c>
      <c r="T285" s="5" t="s">
        <v>44</v>
      </c>
      <c r="U285" s="5" t="s">
        <v>44</v>
      </c>
      <c r="V285" s="5" t="s">
        <v>44</v>
      </c>
      <c r="W285" s="5" t="s">
        <v>44</v>
      </c>
      <c r="X285" s="5" t="s">
        <v>44</v>
      </c>
      <c r="Y285" s="5" t="s">
        <v>44</v>
      </c>
      <c r="Z285" s="5" t="s">
        <v>44</v>
      </c>
      <c r="AA285" s="5" t="s">
        <v>44</v>
      </c>
      <c r="AB285" s="5" t="s">
        <v>44</v>
      </c>
      <c r="AC285" s="5" t="s">
        <v>44</v>
      </c>
      <c r="AD285" s="5" t="s">
        <v>44</v>
      </c>
      <c r="AE285" s="65" t="s">
        <v>44</v>
      </c>
      <c r="AF285" s="70" t="s">
        <v>44</v>
      </c>
      <c r="AG285" s="58" t="s">
        <v>44</v>
      </c>
      <c r="AH285" s="5" t="s">
        <v>44</v>
      </c>
      <c r="AI285" s="5" t="s">
        <v>44</v>
      </c>
      <c r="AJ285" s="5" t="s">
        <v>44</v>
      </c>
      <c r="AK285" s="5" t="s">
        <v>44</v>
      </c>
      <c r="AL285" s="5" t="s">
        <v>44</v>
      </c>
      <c r="AM285" s="5" t="s">
        <v>44</v>
      </c>
      <c r="AN285" s="5" t="s">
        <v>44</v>
      </c>
      <c r="AO285" s="5" t="s">
        <v>44</v>
      </c>
      <c r="AP285" s="5" t="s">
        <v>44</v>
      </c>
      <c r="AQ285" s="5" t="s">
        <v>44</v>
      </c>
      <c r="AR285" s="5" t="s">
        <v>44</v>
      </c>
      <c r="AS285" s="68" t="s">
        <v>44</v>
      </c>
      <c r="AT285" s="74" t="s">
        <v>44</v>
      </c>
      <c r="AU285" s="68" t="s">
        <v>44</v>
      </c>
      <c r="AV285" s="41" t="s">
        <v>44</v>
      </c>
      <c r="AW285" s="41" t="s">
        <v>44</v>
      </c>
      <c r="AX285" s="41" t="s">
        <v>44</v>
      </c>
      <c r="AY285" s="41" t="s">
        <v>44</v>
      </c>
      <c r="AZ285" s="41" t="s">
        <v>44</v>
      </c>
      <c r="BA285" s="41" t="s">
        <v>44</v>
      </c>
      <c r="BB285" s="41" t="s">
        <v>44</v>
      </c>
      <c r="BC285" s="41" t="s">
        <v>44</v>
      </c>
      <c r="BD285" s="72">
        <v>728000</v>
      </c>
      <c r="BE285" s="70">
        <v>700000</v>
      </c>
      <c r="BF285" s="58">
        <v>717500</v>
      </c>
      <c r="BG285" s="38">
        <v>610000</v>
      </c>
      <c r="BH285" s="38">
        <f t="shared" si="175"/>
        <v>31109.999999999996</v>
      </c>
      <c r="BI285" s="38">
        <f t="shared" si="176"/>
        <v>641110</v>
      </c>
      <c r="BJ285" s="36">
        <v>655600.4779708361</v>
      </c>
      <c r="BK285" s="36">
        <f t="shared" si="177"/>
        <v>641110</v>
      </c>
      <c r="BL285" s="40">
        <f t="shared" si="178"/>
        <v>688442.09559416724</v>
      </c>
      <c r="BM285" s="5">
        <f t="shared" si="179"/>
        <v>33468.845762405566</v>
      </c>
      <c r="BN285" s="20">
        <f t="shared" si="180"/>
        <v>4.8615338859428585E-2</v>
      </c>
    </row>
    <row r="286" spans="1:66" s="4" customFormat="1" ht="15.75" customHeight="1">
      <c r="A286" s="12">
        <v>266</v>
      </c>
      <c r="B286" s="13" t="s">
        <v>312</v>
      </c>
      <c r="C286" s="61" t="s">
        <v>44</v>
      </c>
      <c r="D286" s="70" t="s">
        <v>44</v>
      </c>
      <c r="E286" s="58" t="s">
        <v>44</v>
      </c>
      <c r="F286" s="5" t="s">
        <v>44</v>
      </c>
      <c r="G286" s="5" t="s">
        <v>44</v>
      </c>
      <c r="H286" s="5" t="s">
        <v>44</v>
      </c>
      <c r="I286" s="5" t="s">
        <v>44</v>
      </c>
      <c r="J286" s="5" t="s">
        <v>44</v>
      </c>
      <c r="K286" s="5" t="s">
        <v>44</v>
      </c>
      <c r="L286" s="5" t="s">
        <v>44</v>
      </c>
      <c r="M286" s="5" t="s">
        <v>44</v>
      </c>
      <c r="N286" s="5" t="s">
        <v>44</v>
      </c>
      <c r="O286" s="5" t="s">
        <v>44</v>
      </c>
      <c r="P286" s="5" t="s">
        <v>44</v>
      </c>
      <c r="Q286" s="63" t="s">
        <v>44</v>
      </c>
      <c r="R286" s="70" t="s">
        <v>44</v>
      </c>
      <c r="S286" s="58" t="s">
        <v>44</v>
      </c>
      <c r="T286" s="5" t="s">
        <v>44</v>
      </c>
      <c r="U286" s="5" t="s">
        <v>44</v>
      </c>
      <c r="V286" s="5" t="s">
        <v>44</v>
      </c>
      <c r="W286" s="5" t="s">
        <v>44</v>
      </c>
      <c r="X286" s="5" t="s">
        <v>44</v>
      </c>
      <c r="Y286" s="5" t="s">
        <v>44</v>
      </c>
      <c r="Z286" s="5" t="s">
        <v>44</v>
      </c>
      <c r="AA286" s="5" t="s">
        <v>44</v>
      </c>
      <c r="AB286" s="5" t="s">
        <v>44</v>
      </c>
      <c r="AC286" s="5" t="s">
        <v>44</v>
      </c>
      <c r="AD286" s="5" t="s">
        <v>44</v>
      </c>
      <c r="AE286" s="65" t="s">
        <v>44</v>
      </c>
      <c r="AF286" s="70" t="s">
        <v>44</v>
      </c>
      <c r="AG286" s="58" t="s">
        <v>44</v>
      </c>
      <c r="AH286" s="5" t="s">
        <v>44</v>
      </c>
      <c r="AI286" s="5" t="s">
        <v>44</v>
      </c>
      <c r="AJ286" s="5" t="s">
        <v>44</v>
      </c>
      <c r="AK286" s="5" t="s">
        <v>44</v>
      </c>
      <c r="AL286" s="5" t="s">
        <v>44</v>
      </c>
      <c r="AM286" s="5" t="s">
        <v>44</v>
      </c>
      <c r="AN286" s="5" t="s">
        <v>44</v>
      </c>
      <c r="AO286" s="5" t="s">
        <v>44</v>
      </c>
      <c r="AP286" s="5" t="s">
        <v>44</v>
      </c>
      <c r="AQ286" s="5" t="s">
        <v>44</v>
      </c>
      <c r="AR286" s="5" t="s">
        <v>44</v>
      </c>
      <c r="AS286" s="68" t="s">
        <v>44</v>
      </c>
      <c r="AT286" s="74" t="s">
        <v>44</v>
      </c>
      <c r="AU286" s="68" t="s">
        <v>44</v>
      </c>
      <c r="AV286" s="41" t="s">
        <v>44</v>
      </c>
      <c r="AW286" s="41" t="s">
        <v>44</v>
      </c>
      <c r="AX286" s="41" t="s">
        <v>44</v>
      </c>
      <c r="AY286" s="41" t="s">
        <v>44</v>
      </c>
      <c r="AZ286" s="41" t="s">
        <v>44</v>
      </c>
      <c r="BA286" s="41" t="s">
        <v>44</v>
      </c>
      <c r="BB286" s="41" t="s">
        <v>44</v>
      </c>
      <c r="BC286" s="41" t="s">
        <v>44</v>
      </c>
      <c r="BD286" s="68" t="s">
        <v>44</v>
      </c>
      <c r="BE286" s="74" t="s">
        <v>44</v>
      </c>
      <c r="BF286" s="68" t="s">
        <v>44</v>
      </c>
      <c r="BG286" s="41" t="s">
        <v>44</v>
      </c>
      <c r="BH286" s="41" t="s">
        <v>44</v>
      </c>
      <c r="BI286" s="41" t="s">
        <v>44</v>
      </c>
      <c r="BJ286" s="41" t="s">
        <v>44</v>
      </c>
      <c r="BK286" s="41" t="s">
        <v>44</v>
      </c>
      <c r="BL286" s="41" t="s">
        <v>44</v>
      </c>
      <c r="BM286" s="41" t="s">
        <v>44</v>
      </c>
      <c r="BN286" s="41" t="s">
        <v>44</v>
      </c>
    </row>
    <row r="287" spans="1:66" s="4" customFormat="1" ht="15.75" customHeight="1">
      <c r="A287" s="12">
        <v>267</v>
      </c>
      <c r="B287" s="13" t="s">
        <v>313</v>
      </c>
      <c r="C287" s="61" t="s">
        <v>44</v>
      </c>
      <c r="D287" s="70" t="s">
        <v>44</v>
      </c>
      <c r="E287" s="58" t="s">
        <v>44</v>
      </c>
      <c r="F287" s="5" t="s">
        <v>44</v>
      </c>
      <c r="G287" s="5" t="s">
        <v>44</v>
      </c>
      <c r="H287" s="5" t="s">
        <v>44</v>
      </c>
      <c r="I287" s="5" t="s">
        <v>44</v>
      </c>
      <c r="J287" s="5" t="s">
        <v>44</v>
      </c>
      <c r="K287" s="5" t="s">
        <v>44</v>
      </c>
      <c r="L287" s="5" t="s">
        <v>44</v>
      </c>
      <c r="M287" s="5" t="s">
        <v>44</v>
      </c>
      <c r="N287" s="5" t="s">
        <v>44</v>
      </c>
      <c r="O287" s="5" t="s">
        <v>44</v>
      </c>
      <c r="P287" s="5" t="s">
        <v>44</v>
      </c>
      <c r="Q287" s="63" t="s">
        <v>44</v>
      </c>
      <c r="R287" s="70" t="s">
        <v>44</v>
      </c>
      <c r="S287" s="58" t="s">
        <v>44</v>
      </c>
      <c r="T287" s="5" t="s">
        <v>44</v>
      </c>
      <c r="U287" s="5" t="s">
        <v>44</v>
      </c>
      <c r="V287" s="5" t="s">
        <v>44</v>
      </c>
      <c r="W287" s="5" t="s">
        <v>44</v>
      </c>
      <c r="X287" s="5" t="s">
        <v>44</v>
      </c>
      <c r="Y287" s="5" t="s">
        <v>44</v>
      </c>
      <c r="Z287" s="5" t="s">
        <v>44</v>
      </c>
      <c r="AA287" s="5" t="s">
        <v>44</v>
      </c>
      <c r="AB287" s="5" t="s">
        <v>44</v>
      </c>
      <c r="AC287" s="5" t="s">
        <v>44</v>
      </c>
      <c r="AD287" s="5" t="s">
        <v>44</v>
      </c>
      <c r="AE287" s="65" t="s">
        <v>44</v>
      </c>
      <c r="AF287" s="70" t="s">
        <v>44</v>
      </c>
      <c r="AG287" s="58" t="s">
        <v>44</v>
      </c>
      <c r="AH287" s="5" t="s">
        <v>44</v>
      </c>
      <c r="AI287" s="5" t="s">
        <v>44</v>
      </c>
      <c r="AJ287" s="5" t="s">
        <v>44</v>
      </c>
      <c r="AK287" s="5" t="s">
        <v>44</v>
      </c>
      <c r="AL287" s="5" t="s">
        <v>44</v>
      </c>
      <c r="AM287" s="5" t="s">
        <v>44</v>
      </c>
      <c r="AN287" s="5" t="s">
        <v>44</v>
      </c>
      <c r="AO287" s="5" t="s">
        <v>44</v>
      </c>
      <c r="AP287" s="5" t="s">
        <v>44</v>
      </c>
      <c r="AQ287" s="5" t="s">
        <v>44</v>
      </c>
      <c r="AR287" s="5" t="s">
        <v>44</v>
      </c>
      <c r="AS287" s="68" t="s">
        <v>44</v>
      </c>
      <c r="AT287" s="74" t="s">
        <v>44</v>
      </c>
      <c r="AU287" s="68" t="s">
        <v>44</v>
      </c>
      <c r="AV287" s="41" t="s">
        <v>44</v>
      </c>
      <c r="AW287" s="41" t="s">
        <v>44</v>
      </c>
      <c r="AX287" s="41" t="s">
        <v>44</v>
      </c>
      <c r="AY287" s="41" t="s">
        <v>44</v>
      </c>
      <c r="AZ287" s="41" t="s">
        <v>44</v>
      </c>
      <c r="BA287" s="41" t="s">
        <v>44</v>
      </c>
      <c r="BB287" s="41" t="s">
        <v>44</v>
      </c>
      <c r="BC287" s="41" t="s">
        <v>44</v>
      </c>
      <c r="BD287" s="68" t="s">
        <v>44</v>
      </c>
      <c r="BE287" s="74" t="s">
        <v>44</v>
      </c>
      <c r="BF287" s="68" t="s">
        <v>44</v>
      </c>
      <c r="BG287" s="41" t="s">
        <v>44</v>
      </c>
      <c r="BH287" s="41" t="s">
        <v>44</v>
      </c>
      <c r="BI287" s="41" t="s">
        <v>44</v>
      </c>
      <c r="BJ287" s="41" t="s">
        <v>44</v>
      </c>
      <c r="BK287" s="41" t="s">
        <v>44</v>
      </c>
      <c r="BL287" s="41" t="s">
        <v>44</v>
      </c>
      <c r="BM287" s="41" t="s">
        <v>44</v>
      </c>
      <c r="BN287" s="41" t="s">
        <v>44</v>
      </c>
    </row>
    <row r="288" spans="1:66" s="4" customFormat="1" ht="15.75" customHeight="1">
      <c r="A288" s="12">
        <v>268</v>
      </c>
      <c r="B288" s="13" t="s">
        <v>314</v>
      </c>
      <c r="C288" s="61" t="s">
        <v>44</v>
      </c>
      <c r="D288" s="70" t="s">
        <v>44</v>
      </c>
      <c r="E288" s="58" t="s">
        <v>44</v>
      </c>
      <c r="F288" s="5" t="s">
        <v>44</v>
      </c>
      <c r="G288" s="5" t="s">
        <v>44</v>
      </c>
      <c r="H288" s="5" t="s">
        <v>44</v>
      </c>
      <c r="I288" s="5" t="s">
        <v>44</v>
      </c>
      <c r="J288" s="5" t="s">
        <v>44</v>
      </c>
      <c r="K288" s="5" t="s">
        <v>44</v>
      </c>
      <c r="L288" s="5" t="s">
        <v>44</v>
      </c>
      <c r="M288" s="5" t="s">
        <v>44</v>
      </c>
      <c r="N288" s="5" t="s">
        <v>44</v>
      </c>
      <c r="O288" s="5" t="s">
        <v>44</v>
      </c>
      <c r="P288" s="5" t="s">
        <v>44</v>
      </c>
      <c r="Q288" s="63" t="s">
        <v>44</v>
      </c>
      <c r="R288" s="70" t="s">
        <v>44</v>
      </c>
      <c r="S288" s="58" t="s">
        <v>44</v>
      </c>
      <c r="T288" s="5" t="s">
        <v>44</v>
      </c>
      <c r="U288" s="5" t="s">
        <v>44</v>
      </c>
      <c r="V288" s="5" t="s">
        <v>44</v>
      </c>
      <c r="W288" s="5" t="s">
        <v>44</v>
      </c>
      <c r="X288" s="5" t="s">
        <v>44</v>
      </c>
      <c r="Y288" s="5" t="s">
        <v>44</v>
      </c>
      <c r="Z288" s="5" t="s">
        <v>44</v>
      </c>
      <c r="AA288" s="5" t="s">
        <v>44</v>
      </c>
      <c r="AB288" s="5" t="s">
        <v>44</v>
      </c>
      <c r="AC288" s="5" t="s">
        <v>44</v>
      </c>
      <c r="AD288" s="5" t="s">
        <v>44</v>
      </c>
      <c r="AE288" s="65" t="s">
        <v>44</v>
      </c>
      <c r="AF288" s="70" t="s">
        <v>44</v>
      </c>
      <c r="AG288" s="58" t="s">
        <v>44</v>
      </c>
      <c r="AH288" s="5" t="s">
        <v>44</v>
      </c>
      <c r="AI288" s="5" t="s">
        <v>44</v>
      </c>
      <c r="AJ288" s="5" t="s">
        <v>44</v>
      </c>
      <c r="AK288" s="5" t="s">
        <v>44</v>
      </c>
      <c r="AL288" s="5" t="s">
        <v>44</v>
      </c>
      <c r="AM288" s="5" t="s">
        <v>44</v>
      </c>
      <c r="AN288" s="5" t="s">
        <v>44</v>
      </c>
      <c r="AO288" s="5" t="s">
        <v>44</v>
      </c>
      <c r="AP288" s="5" t="s">
        <v>44</v>
      </c>
      <c r="AQ288" s="5" t="s">
        <v>44</v>
      </c>
      <c r="AR288" s="5" t="s">
        <v>44</v>
      </c>
      <c r="AS288" s="68" t="s">
        <v>44</v>
      </c>
      <c r="AT288" s="74" t="s">
        <v>44</v>
      </c>
      <c r="AU288" s="68" t="s">
        <v>44</v>
      </c>
      <c r="AV288" s="41" t="s">
        <v>44</v>
      </c>
      <c r="AW288" s="41" t="s">
        <v>44</v>
      </c>
      <c r="AX288" s="41" t="s">
        <v>44</v>
      </c>
      <c r="AY288" s="41" t="s">
        <v>44</v>
      </c>
      <c r="AZ288" s="41" t="s">
        <v>44</v>
      </c>
      <c r="BA288" s="41" t="s">
        <v>44</v>
      </c>
      <c r="BB288" s="41" t="s">
        <v>44</v>
      </c>
      <c r="BC288" s="41" t="s">
        <v>44</v>
      </c>
      <c r="BD288" s="68" t="s">
        <v>44</v>
      </c>
      <c r="BE288" s="74" t="s">
        <v>44</v>
      </c>
      <c r="BF288" s="68" t="s">
        <v>44</v>
      </c>
      <c r="BG288" s="41" t="s">
        <v>44</v>
      </c>
      <c r="BH288" s="41" t="s">
        <v>44</v>
      </c>
      <c r="BI288" s="41" t="s">
        <v>44</v>
      </c>
      <c r="BJ288" s="41" t="s">
        <v>44</v>
      </c>
      <c r="BK288" s="41" t="s">
        <v>44</v>
      </c>
      <c r="BL288" s="41" t="s">
        <v>44</v>
      </c>
      <c r="BM288" s="41" t="s">
        <v>44</v>
      </c>
      <c r="BN288" s="41" t="s">
        <v>44</v>
      </c>
    </row>
    <row r="289" spans="1:66" s="4" customFormat="1" ht="15.75" customHeight="1">
      <c r="A289" s="12">
        <v>269</v>
      </c>
      <c r="B289" s="13" t="s">
        <v>315</v>
      </c>
      <c r="C289" s="61" t="s">
        <v>44</v>
      </c>
      <c r="D289" s="70" t="s">
        <v>44</v>
      </c>
      <c r="E289" s="58" t="s">
        <v>44</v>
      </c>
      <c r="F289" s="5" t="s">
        <v>44</v>
      </c>
      <c r="G289" s="5" t="s">
        <v>44</v>
      </c>
      <c r="H289" s="5" t="s">
        <v>44</v>
      </c>
      <c r="I289" s="5" t="s">
        <v>44</v>
      </c>
      <c r="J289" s="5" t="s">
        <v>44</v>
      </c>
      <c r="K289" s="5" t="s">
        <v>44</v>
      </c>
      <c r="L289" s="5" t="s">
        <v>44</v>
      </c>
      <c r="M289" s="5" t="s">
        <v>44</v>
      </c>
      <c r="N289" s="5" t="s">
        <v>44</v>
      </c>
      <c r="O289" s="5" t="s">
        <v>44</v>
      </c>
      <c r="P289" s="5" t="s">
        <v>44</v>
      </c>
      <c r="Q289" s="63" t="s">
        <v>44</v>
      </c>
      <c r="R289" s="70" t="s">
        <v>44</v>
      </c>
      <c r="S289" s="58" t="s">
        <v>44</v>
      </c>
      <c r="T289" s="5" t="s">
        <v>44</v>
      </c>
      <c r="U289" s="5" t="s">
        <v>44</v>
      </c>
      <c r="V289" s="5" t="s">
        <v>44</v>
      </c>
      <c r="W289" s="5" t="s">
        <v>44</v>
      </c>
      <c r="X289" s="5" t="s">
        <v>44</v>
      </c>
      <c r="Y289" s="5" t="s">
        <v>44</v>
      </c>
      <c r="Z289" s="5" t="s">
        <v>44</v>
      </c>
      <c r="AA289" s="5" t="s">
        <v>44</v>
      </c>
      <c r="AB289" s="5" t="s">
        <v>44</v>
      </c>
      <c r="AC289" s="5" t="s">
        <v>44</v>
      </c>
      <c r="AD289" s="5" t="s">
        <v>44</v>
      </c>
      <c r="AE289" s="65" t="s">
        <v>44</v>
      </c>
      <c r="AF289" s="70" t="s">
        <v>44</v>
      </c>
      <c r="AG289" s="58" t="s">
        <v>44</v>
      </c>
      <c r="AH289" s="5" t="s">
        <v>44</v>
      </c>
      <c r="AI289" s="5" t="s">
        <v>44</v>
      </c>
      <c r="AJ289" s="5" t="s">
        <v>44</v>
      </c>
      <c r="AK289" s="5" t="s">
        <v>44</v>
      </c>
      <c r="AL289" s="5" t="s">
        <v>44</v>
      </c>
      <c r="AM289" s="5" t="s">
        <v>44</v>
      </c>
      <c r="AN289" s="5" t="s">
        <v>44</v>
      </c>
      <c r="AO289" s="5" t="s">
        <v>44</v>
      </c>
      <c r="AP289" s="5" t="s">
        <v>44</v>
      </c>
      <c r="AQ289" s="5" t="s">
        <v>44</v>
      </c>
      <c r="AR289" s="5" t="s">
        <v>44</v>
      </c>
      <c r="AS289" s="68" t="s">
        <v>44</v>
      </c>
      <c r="AT289" s="74" t="s">
        <v>44</v>
      </c>
      <c r="AU289" s="68" t="s">
        <v>44</v>
      </c>
      <c r="AV289" s="41" t="s">
        <v>44</v>
      </c>
      <c r="AW289" s="41" t="s">
        <v>44</v>
      </c>
      <c r="AX289" s="41" t="s">
        <v>44</v>
      </c>
      <c r="AY289" s="41" t="s">
        <v>44</v>
      </c>
      <c r="AZ289" s="41" t="s">
        <v>44</v>
      </c>
      <c r="BA289" s="41" t="s">
        <v>44</v>
      </c>
      <c r="BB289" s="41" t="s">
        <v>44</v>
      </c>
      <c r="BC289" s="41" t="s">
        <v>44</v>
      </c>
      <c r="BD289" s="68" t="s">
        <v>44</v>
      </c>
      <c r="BE289" s="74" t="s">
        <v>44</v>
      </c>
      <c r="BF289" s="68" t="s">
        <v>44</v>
      </c>
      <c r="BG289" s="41" t="s">
        <v>44</v>
      </c>
      <c r="BH289" s="41" t="s">
        <v>44</v>
      </c>
      <c r="BI289" s="41" t="s">
        <v>44</v>
      </c>
      <c r="BJ289" s="41" t="s">
        <v>44</v>
      </c>
      <c r="BK289" s="41" t="s">
        <v>44</v>
      </c>
      <c r="BL289" s="41" t="s">
        <v>44</v>
      </c>
      <c r="BM289" s="41" t="s">
        <v>44</v>
      </c>
      <c r="BN289" s="41" t="s">
        <v>44</v>
      </c>
    </row>
    <row r="290" spans="1:66" s="4" customFormat="1" ht="15.75" customHeight="1">
      <c r="A290" s="12">
        <v>270</v>
      </c>
      <c r="B290" s="13" t="s">
        <v>316</v>
      </c>
      <c r="C290" s="61" t="s">
        <v>44</v>
      </c>
      <c r="D290" s="70" t="s">
        <v>44</v>
      </c>
      <c r="E290" s="58" t="s">
        <v>44</v>
      </c>
      <c r="F290" s="5" t="s">
        <v>44</v>
      </c>
      <c r="G290" s="5" t="s">
        <v>44</v>
      </c>
      <c r="H290" s="5" t="s">
        <v>44</v>
      </c>
      <c r="I290" s="5" t="s">
        <v>44</v>
      </c>
      <c r="J290" s="5" t="s">
        <v>44</v>
      </c>
      <c r="K290" s="5" t="s">
        <v>44</v>
      </c>
      <c r="L290" s="5" t="s">
        <v>44</v>
      </c>
      <c r="M290" s="5" t="s">
        <v>44</v>
      </c>
      <c r="N290" s="5" t="s">
        <v>44</v>
      </c>
      <c r="O290" s="5" t="s">
        <v>44</v>
      </c>
      <c r="P290" s="5" t="s">
        <v>44</v>
      </c>
      <c r="Q290" s="63" t="s">
        <v>44</v>
      </c>
      <c r="R290" s="70" t="s">
        <v>44</v>
      </c>
      <c r="S290" s="58" t="s">
        <v>44</v>
      </c>
      <c r="T290" s="5" t="s">
        <v>44</v>
      </c>
      <c r="U290" s="5" t="s">
        <v>44</v>
      </c>
      <c r="V290" s="5" t="s">
        <v>44</v>
      </c>
      <c r="W290" s="5" t="s">
        <v>44</v>
      </c>
      <c r="X290" s="5" t="s">
        <v>44</v>
      </c>
      <c r="Y290" s="5" t="s">
        <v>44</v>
      </c>
      <c r="Z290" s="5" t="s">
        <v>44</v>
      </c>
      <c r="AA290" s="5" t="s">
        <v>44</v>
      </c>
      <c r="AB290" s="5" t="s">
        <v>44</v>
      </c>
      <c r="AC290" s="5" t="s">
        <v>44</v>
      </c>
      <c r="AD290" s="5" t="s">
        <v>44</v>
      </c>
      <c r="AE290" s="65" t="s">
        <v>44</v>
      </c>
      <c r="AF290" s="70" t="s">
        <v>44</v>
      </c>
      <c r="AG290" s="58" t="s">
        <v>44</v>
      </c>
      <c r="AH290" s="5" t="s">
        <v>44</v>
      </c>
      <c r="AI290" s="5" t="s">
        <v>44</v>
      </c>
      <c r="AJ290" s="5" t="s">
        <v>44</v>
      </c>
      <c r="AK290" s="5" t="s">
        <v>44</v>
      </c>
      <c r="AL290" s="5" t="s">
        <v>44</v>
      </c>
      <c r="AM290" s="5" t="s">
        <v>44</v>
      </c>
      <c r="AN290" s="5" t="s">
        <v>44</v>
      </c>
      <c r="AO290" s="5" t="s">
        <v>44</v>
      </c>
      <c r="AP290" s="5" t="s">
        <v>44</v>
      </c>
      <c r="AQ290" s="5" t="s">
        <v>44</v>
      </c>
      <c r="AR290" s="5" t="s">
        <v>44</v>
      </c>
      <c r="AS290" s="68" t="s">
        <v>44</v>
      </c>
      <c r="AT290" s="74" t="s">
        <v>44</v>
      </c>
      <c r="AU290" s="68" t="s">
        <v>44</v>
      </c>
      <c r="AV290" s="41" t="s">
        <v>44</v>
      </c>
      <c r="AW290" s="41" t="s">
        <v>44</v>
      </c>
      <c r="AX290" s="41" t="s">
        <v>44</v>
      </c>
      <c r="AY290" s="41" t="s">
        <v>44</v>
      </c>
      <c r="AZ290" s="41" t="s">
        <v>44</v>
      </c>
      <c r="BA290" s="41" t="s">
        <v>44</v>
      </c>
      <c r="BB290" s="41" t="s">
        <v>44</v>
      </c>
      <c r="BC290" s="41" t="s">
        <v>44</v>
      </c>
      <c r="BD290" s="68" t="s">
        <v>44</v>
      </c>
      <c r="BE290" s="74" t="s">
        <v>44</v>
      </c>
      <c r="BF290" s="68" t="s">
        <v>44</v>
      </c>
      <c r="BG290" s="41" t="s">
        <v>44</v>
      </c>
      <c r="BH290" s="41" t="s">
        <v>44</v>
      </c>
      <c r="BI290" s="41" t="s">
        <v>44</v>
      </c>
      <c r="BJ290" s="41" t="s">
        <v>44</v>
      </c>
      <c r="BK290" s="41" t="s">
        <v>44</v>
      </c>
      <c r="BL290" s="41" t="s">
        <v>44</v>
      </c>
      <c r="BM290" s="41" t="s">
        <v>44</v>
      </c>
      <c r="BN290" s="41" t="s">
        <v>44</v>
      </c>
    </row>
    <row r="291" spans="1:66" s="4" customFormat="1" ht="15.75" customHeight="1">
      <c r="A291" s="12">
        <v>271</v>
      </c>
      <c r="B291" s="13" t="s">
        <v>317</v>
      </c>
      <c r="C291" s="61" t="s">
        <v>44</v>
      </c>
      <c r="D291" s="70" t="s">
        <v>44</v>
      </c>
      <c r="E291" s="58" t="s">
        <v>44</v>
      </c>
      <c r="F291" s="5" t="s">
        <v>44</v>
      </c>
      <c r="G291" s="5" t="s">
        <v>44</v>
      </c>
      <c r="H291" s="5" t="s">
        <v>44</v>
      </c>
      <c r="I291" s="5" t="s">
        <v>44</v>
      </c>
      <c r="J291" s="5" t="s">
        <v>44</v>
      </c>
      <c r="K291" s="5" t="s">
        <v>44</v>
      </c>
      <c r="L291" s="5" t="s">
        <v>44</v>
      </c>
      <c r="M291" s="5" t="s">
        <v>44</v>
      </c>
      <c r="N291" s="5" t="s">
        <v>44</v>
      </c>
      <c r="O291" s="5" t="s">
        <v>44</v>
      </c>
      <c r="P291" s="5" t="s">
        <v>44</v>
      </c>
      <c r="Q291" s="63" t="s">
        <v>44</v>
      </c>
      <c r="R291" s="70" t="s">
        <v>44</v>
      </c>
      <c r="S291" s="58" t="s">
        <v>44</v>
      </c>
      <c r="T291" s="5" t="s">
        <v>44</v>
      </c>
      <c r="U291" s="5" t="s">
        <v>44</v>
      </c>
      <c r="V291" s="5" t="s">
        <v>44</v>
      </c>
      <c r="W291" s="5" t="s">
        <v>44</v>
      </c>
      <c r="X291" s="5" t="s">
        <v>44</v>
      </c>
      <c r="Y291" s="5" t="s">
        <v>44</v>
      </c>
      <c r="Z291" s="5" t="s">
        <v>44</v>
      </c>
      <c r="AA291" s="5" t="s">
        <v>44</v>
      </c>
      <c r="AB291" s="5" t="s">
        <v>44</v>
      </c>
      <c r="AC291" s="5" t="s">
        <v>44</v>
      </c>
      <c r="AD291" s="5" t="s">
        <v>44</v>
      </c>
      <c r="AE291" s="65" t="s">
        <v>44</v>
      </c>
      <c r="AF291" s="70" t="s">
        <v>44</v>
      </c>
      <c r="AG291" s="58" t="s">
        <v>44</v>
      </c>
      <c r="AH291" s="5" t="s">
        <v>44</v>
      </c>
      <c r="AI291" s="5" t="s">
        <v>44</v>
      </c>
      <c r="AJ291" s="5" t="s">
        <v>44</v>
      </c>
      <c r="AK291" s="5" t="s">
        <v>44</v>
      </c>
      <c r="AL291" s="5" t="s">
        <v>44</v>
      </c>
      <c r="AM291" s="5" t="s">
        <v>44</v>
      </c>
      <c r="AN291" s="5" t="s">
        <v>44</v>
      </c>
      <c r="AO291" s="5" t="s">
        <v>44</v>
      </c>
      <c r="AP291" s="5" t="s">
        <v>44</v>
      </c>
      <c r="AQ291" s="5" t="s">
        <v>44</v>
      </c>
      <c r="AR291" s="5" t="s">
        <v>44</v>
      </c>
      <c r="AS291" s="68" t="s">
        <v>44</v>
      </c>
      <c r="AT291" s="74" t="s">
        <v>44</v>
      </c>
      <c r="AU291" s="68" t="s">
        <v>44</v>
      </c>
      <c r="AV291" s="41" t="s">
        <v>44</v>
      </c>
      <c r="AW291" s="41" t="s">
        <v>44</v>
      </c>
      <c r="AX291" s="41" t="s">
        <v>44</v>
      </c>
      <c r="AY291" s="41" t="s">
        <v>44</v>
      </c>
      <c r="AZ291" s="41" t="s">
        <v>44</v>
      </c>
      <c r="BA291" s="41" t="s">
        <v>44</v>
      </c>
      <c r="BB291" s="41" t="s">
        <v>44</v>
      </c>
      <c r="BC291" s="41" t="s">
        <v>44</v>
      </c>
      <c r="BD291" s="68" t="s">
        <v>44</v>
      </c>
      <c r="BE291" s="74" t="s">
        <v>44</v>
      </c>
      <c r="BF291" s="68" t="s">
        <v>44</v>
      </c>
      <c r="BG291" s="41" t="s">
        <v>44</v>
      </c>
      <c r="BH291" s="41" t="s">
        <v>44</v>
      </c>
      <c r="BI291" s="41" t="s">
        <v>44</v>
      </c>
      <c r="BJ291" s="41" t="s">
        <v>44</v>
      </c>
      <c r="BK291" s="41" t="s">
        <v>44</v>
      </c>
      <c r="BL291" s="41" t="s">
        <v>44</v>
      </c>
      <c r="BM291" s="41" t="s">
        <v>44</v>
      </c>
      <c r="BN291" s="41" t="s">
        <v>44</v>
      </c>
    </row>
    <row r="292" spans="1:66" s="4" customFormat="1" ht="15.75" customHeight="1">
      <c r="A292" s="12">
        <v>272</v>
      </c>
      <c r="B292" s="13" t="s">
        <v>318</v>
      </c>
      <c r="C292" s="61" t="s">
        <v>44</v>
      </c>
      <c r="D292" s="70" t="s">
        <v>44</v>
      </c>
      <c r="E292" s="58" t="s">
        <v>44</v>
      </c>
      <c r="F292" s="5" t="s">
        <v>44</v>
      </c>
      <c r="G292" s="5" t="s">
        <v>44</v>
      </c>
      <c r="H292" s="5" t="s">
        <v>44</v>
      </c>
      <c r="I292" s="5" t="s">
        <v>44</v>
      </c>
      <c r="J292" s="5" t="s">
        <v>44</v>
      </c>
      <c r="K292" s="5" t="s">
        <v>44</v>
      </c>
      <c r="L292" s="5" t="s">
        <v>44</v>
      </c>
      <c r="M292" s="5" t="s">
        <v>44</v>
      </c>
      <c r="N292" s="5" t="s">
        <v>44</v>
      </c>
      <c r="O292" s="5" t="s">
        <v>44</v>
      </c>
      <c r="P292" s="5" t="s">
        <v>44</v>
      </c>
      <c r="Q292" s="63" t="s">
        <v>44</v>
      </c>
      <c r="R292" s="70" t="s">
        <v>44</v>
      </c>
      <c r="S292" s="58" t="s">
        <v>44</v>
      </c>
      <c r="T292" s="5" t="s">
        <v>44</v>
      </c>
      <c r="U292" s="5" t="s">
        <v>44</v>
      </c>
      <c r="V292" s="5" t="s">
        <v>44</v>
      </c>
      <c r="W292" s="5" t="s">
        <v>44</v>
      </c>
      <c r="X292" s="5" t="s">
        <v>44</v>
      </c>
      <c r="Y292" s="5" t="s">
        <v>44</v>
      </c>
      <c r="Z292" s="5" t="s">
        <v>44</v>
      </c>
      <c r="AA292" s="5" t="s">
        <v>44</v>
      </c>
      <c r="AB292" s="5" t="s">
        <v>44</v>
      </c>
      <c r="AC292" s="5" t="s">
        <v>44</v>
      </c>
      <c r="AD292" s="5" t="s">
        <v>44</v>
      </c>
      <c r="AE292" s="65" t="s">
        <v>44</v>
      </c>
      <c r="AF292" s="70" t="s">
        <v>44</v>
      </c>
      <c r="AG292" s="58" t="s">
        <v>44</v>
      </c>
      <c r="AH292" s="5" t="s">
        <v>44</v>
      </c>
      <c r="AI292" s="5" t="s">
        <v>44</v>
      </c>
      <c r="AJ292" s="5" t="s">
        <v>44</v>
      </c>
      <c r="AK292" s="5" t="s">
        <v>44</v>
      </c>
      <c r="AL292" s="5" t="s">
        <v>44</v>
      </c>
      <c r="AM292" s="5" t="s">
        <v>44</v>
      </c>
      <c r="AN292" s="5" t="s">
        <v>44</v>
      </c>
      <c r="AO292" s="5" t="s">
        <v>44</v>
      </c>
      <c r="AP292" s="5" t="s">
        <v>44</v>
      </c>
      <c r="AQ292" s="5" t="s">
        <v>44</v>
      </c>
      <c r="AR292" s="5" t="s">
        <v>44</v>
      </c>
      <c r="AS292" s="68" t="s">
        <v>44</v>
      </c>
      <c r="AT292" s="74" t="s">
        <v>44</v>
      </c>
      <c r="AU292" s="68" t="s">
        <v>44</v>
      </c>
      <c r="AV292" s="41" t="s">
        <v>44</v>
      </c>
      <c r="AW292" s="41" t="s">
        <v>44</v>
      </c>
      <c r="AX292" s="41" t="s">
        <v>44</v>
      </c>
      <c r="AY292" s="41" t="s">
        <v>44</v>
      </c>
      <c r="AZ292" s="41" t="s">
        <v>44</v>
      </c>
      <c r="BA292" s="41" t="s">
        <v>44</v>
      </c>
      <c r="BB292" s="41" t="s">
        <v>44</v>
      </c>
      <c r="BC292" s="41" t="s">
        <v>44</v>
      </c>
      <c r="BD292" s="68" t="s">
        <v>44</v>
      </c>
      <c r="BE292" s="74" t="s">
        <v>44</v>
      </c>
      <c r="BF292" s="68" t="s">
        <v>44</v>
      </c>
      <c r="BG292" s="41" t="s">
        <v>44</v>
      </c>
      <c r="BH292" s="41" t="s">
        <v>44</v>
      </c>
      <c r="BI292" s="41" t="s">
        <v>44</v>
      </c>
      <c r="BJ292" s="41" t="s">
        <v>44</v>
      </c>
      <c r="BK292" s="41" t="s">
        <v>44</v>
      </c>
      <c r="BL292" s="41" t="s">
        <v>44</v>
      </c>
      <c r="BM292" s="41" t="s">
        <v>44</v>
      </c>
      <c r="BN292" s="41" t="s">
        <v>44</v>
      </c>
    </row>
    <row r="293" spans="1:66" s="4" customFormat="1" ht="15.75" customHeight="1">
      <c r="A293" s="12">
        <v>273</v>
      </c>
      <c r="B293" s="13" t="s">
        <v>319</v>
      </c>
      <c r="C293" s="61" t="s">
        <v>44</v>
      </c>
      <c r="D293" s="70" t="s">
        <v>44</v>
      </c>
      <c r="E293" s="58" t="s">
        <v>44</v>
      </c>
      <c r="F293" s="5" t="s">
        <v>44</v>
      </c>
      <c r="G293" s="5" t="s">
        <v>44</v>
      </c>
      <c r="H293" s="5" t="s">
        <v>44</v>
      </c>
      <c r="I293" s="5" t="s">
        <v>44</v>
      </c>
      <c r="J293" s="5" t="s">
        <v>44</v>
      </c>
      <c r="K293" s="5" t="s">
        <v>44</v>
      </c>
      <c r="L293" s="5" t="s">
        <v>44</v>
      </c>
      <c r="M293" s="5" t="s">
        <v>44</v>
      </c>
      <c r="N293" s="5" t="s">
        <v>44</v>
      </c>
      <c r="O293" s="5" t="s">
        <v>44</v>
      </c>
      <c r="P293" s="5" t="s">
        <v>44</v>
      </c>
      <c r="Q293" s="63" t="s">
        <v>44</v>
      </c>
      <c r="R293" s="70" t="s">
        <v>44</v>
      </c>
      <c r="S293" s="58" t="s">
        <v>44</v>
      </c>
      <c r="T293" s="5" t="s">
        <v>44</v>
      </c>
      <c r="U293" s="5" t="s">
        <v>44</v>
      </c>
      <c r="V293" s="5" t="s">
        <v>44</v>
      </c>
      <c r="W293" s="5" t="s">
        <v>44</v>
      </c>
      <c r="X293" s="5" t="s">
        <v>44</v>
      </c>
      <c r="Y293" s="5" t="s">
        <v>44</v>
      </c>
      <c r="Z293" s="5" t="s">
        <v>44</v>
      </c>
      <c r="AA293" s="5" t="s">
        <v>44</v>
      </c>
      <c r="AB293" s="5" t="s">
        <v>44</v>
      </c>
      <c r="AC293" s="5" t="s">
        <v>44</v>
      </c>
      <c r="AD293" s="5" t="s">
        <v>44</v>
      </c>
      <c r="AE293" s="65" t="s">
        <v>44</v>
      </c>
      <c r="AF293" s="70" t="s">
        <v>44</v>
      </c>
      <c r="AG293" s="58" t="s">
        <v>44</v>
      </c>
      <c r="AH293" s="5" t="s">
        <v>44</v>
      </c>
      <c r="AI293" s="5" t="s">
        <v>44</v>
      </c>
      <c r="AJ293" s="5" t="s">
        <v>44</v>
      </c>
      <c r="AK293" s="5" t="s">
        <v>44</v>
      </c>
      <c r="AL293" s="5" t="s">
        <v>44</v>
      </c>
      <c r="AM293" s="5" t="s">
        <v>44</v>
      </c>
      <c r="AN293" s="5" t="s">
        <v>44</v>
      </c>
      <c r="AO293" s="5" t="s">
        <v>44</v>
      </c>
      <c r="AP293" s="5" t="s">
        <v>44</v>
      </c>
      <c r="AQ293" s="5" t="s">
        <v>44</v>
      </c>
      <c r="AR293" s="5" t="s">
        <v>44</v>
      </c>
      <c r="AS293" s="68" t="s">
        <v>44</v>
      </c>
      <c r="AT293" s="74" t="s">
        <v>44</v>
      </c>
      <c r="AU293" s="68" t="s">
        <v>44</v>
      </c>
      <c r="AV293" s="41" t="s">
        <v>44</v>
      </c>
      <c r="AW293" s="41" t="s">
        <v>44</v>
      </c>
      <c r="AX293" s="41" t="s">
        <v>44</v>
      </c>
      <c r="AY293" s="41" t="s">
        <v>44</v>
      </c>
      <c r="AZ293" s="41" t="s">
        <v>44</v>
      </c>
      <c r="BA293" s="41" t="s">
        <v>44</v>
      </c>
      <c r="BB293" s="41" t="s">
        <v>44</v>
      </c>
      <c r="BC293" s="41" t="s">
        <v>44</v>
      </c>
      <c r="BD293" s="68" t="s">
        <v>44</v>
      </c>
      <c r="BE293" s="74" t="s">
        <v>44</v>
      </c>
      <c r="BF293" s="68" t="s">
        <v>44</v>
      </c>
      <c r="BG293" s="41" t="s">
        <v>44</v>
      </c>
      <c r="BH293" s="41" t="s">
        <v>44</v>
      </c>
      <c r="BI293" s="41" t="s">
        <v>44</v>
      </c>
      <c r="BJ293" s="41" t="s">
        <v>44</v>
      </c>
      <c r="BK293" s="41" t="s">
        <v>44</v>
      </c>
      <c r="BL293" s="41" t="s">
        <v>44</v>
      </c>
      <c r="BM293" s="41" t="s">
        <v>44</v>
      </c>
      <c r="BN293" s="41" t="s">
        <v>44</v>
      </c>
    </row>
    <row r="294" spans="1:66" s="4" customFormat="1" ht="15.75" customHeight="1">
      <c r="A294" s="12">
        <v>274</v>
      </c>
      <c r="B294" s="13" t="s">
        <v>320</v>
      </c>
      <c r="C294" s="61" t="s">
        <v>44</v>
      </c>
      <c r="D294" s="70" t="s">
        <v>44</v>
      </c>
      <c r="E294" s="58" t="s">
        <v>44</v>
      </c>
      <c r="F294" s="5" t="s">
        <v>44</v>
      </c>
      <c r="G294" s="5" t="s">
        <v>44</v>
      </c>
      <c r="H294" s="5" t="s">
        <v>44</v>
      </c>
      <c r="I294" s="5" t="s">
        <v>44</v>
      </c>
      <c r="J294" s="5" t="s">
        <v>44</v>
      </c>
      <c r="K294" s="5" t="s">
        <v>44</v>
      </c>
      <c r="L294" s="5" t="s">
        <v>44</v>
      </c>
      <c r="M294" s="5" t="s">
        <v>44</v>
      </c>
      <c r="N294" s="5" t="s">
        <v>44</v>
      </c>
      <c r="O294" s="5" t="s">
        <v>44</v>
      </c>
      <c r="P294" s="5" t="s">
        <v>44</v>
      </c>
      <c r="Q294" s="63" t="s">
        <v>44</v>
      </c>
      <c r="R294" s="70" t="s">
        <v>44</v>
      </c>
      <c r="S294" s="58" t="s">
        <v>44</v>
      </c>
      <c r="T294" s="5" t="s">
        <v>44</v>
      </c>
      <c r="U294" s="5" t="s">
        <v>44</v>
      </c>
      <c r="V294" s="5" t="s">
        <v>44</v>
      </c>
      <c r="W294" s="5" t="s">
        <v>44</v>
      </c>
      <c r="X294" s="5" t="s">
        <v>44</v>
      </c>
      <c r="Y294" s="5" t="s">
        <v>44</v>
      </c>
      <c r="Z294" s="5" t="s">
        <v>44</v>
      </c>
      <c r="AA294" s="5" t="s">
        <v>44</v>
      </c>
      <c r="AB294" s="5" t="s">
        <v>44</v>
      </c>
      <c r="AC294" s="5" t="s">
        <v>44</v>
      </c>
      <c r="AD294" s="5" t="s">
        <v>44</v>
      </c>
      <c r="AE294" s="65" t="s">
        <v>44</v>
      </c>
      <c r="AF294" s="70" t="s">
        <v>44</v>
      </c>
      <c r="AG294" s="58" t="s">
        <v>44</v>
      </c>
      <c r="AH294" s="5" t="s">
        <v>44</v>
      </c>
      <c r="AI294" s="5" t="s">
        <v>44</v>
      </c>
      <c r="AJ294" s="5" t="s">
        <v>44</v>
      </c>
      <c r="AK294" s="5" t="s">
        <v>44</v>
      </c>
      <c r="AL294" s="5" t="s">
        <v>44</v>
      </c>
      <c r="AM294" s="5" t="s">
        <v>44</v>
      </c>
      <c r="AN294" s="5" t="s">
        <v>44</v>
      </c>
      <c r="AO294" s="5" t="s">
        <v>44</v>
      </c>
      <c r="AP294" s="5" t="s">
        <v>44</v>
      </c>
      <c r="AQ294" s="5" t="s">
        <v>44</v>
      </c>
      <c r="AR294" s="5" t="s">
        <v>44</v>
      </c>
      <c r="AS294" s="68" t="s">
        <v>44</v>
      </c>
      <c r="AT294" s="74" t="s">
        <v>44</v>
      </c>
      <c r="AU294" s="68" t="s">
        <v>44</v>
      </c>
      <c r="AV294" s="41" t="s">
        <v>44</v>
      </c>
      <c r="AW294" s="41" t="s">
        <v>44</v>
      </c>
      <c r="AX294" s="41" t="s">
        <v>44</v>
      </c>
      <c r="AY294" s="41" t="s">
        <v>44</v>
      </c>
      <c r="AZ294" s="41" t="s">
        <v>44</v>
      </c>
      <c r="BA294" s="41" t="s">
        <v>44</v>
      </c>
      <c r="BB294" s="41" t="s">
        <v>44</v>
      </c>
      <c r="BC294" s="41" t="s">
        <v>44</v>
      </c>
      <c r="BD294" s="68" t="s">
        <v>44</v>
      </c>
      <c r="BE294" s="74" t="s">
        <v>44</v>
      </c>
      <c r="BF294" s="68" t="s">
        <v>44</v>
      </c>
      <c r="BG294" s="41" t="s">
        <v>44</v>
      </c>
      <c r="BH294" s="41" t="s">
        <v>44</v>
      </c>
      <c r="BI294" s="41" t="s">
        <v>44</v>
      </c>
      <c r="BJ294" s="41" t="s">
        <v>44</v>
      </c>
      <c r="BK294" s="41" t="s">
        <v>44</v>
      </c>
      <c r="BL294" s="41" t="s">
        <v>44</v>
      </c>
      <c r="BM294" s="41" t="s">
        <v>44</v>
      </c>
      <c r="BN294" s="41" t="s">
        <v>44</v>
      </c>
    </row>
    <row r="295" spans="1:66" s="4" customFormat="1" ht="15.75" customHeight="1">
      <c r="A295" s="12">
        <v>275</v>
      </c>
      <c r="B295" s="13" t="s">
        <v>321</v>
      </c>
      <c r="C295" s="61" t="s">
        <v>44</v>
      </c>
      <c r="D295" s="70" t="s">
        <v>44</v>
      </c>
      <c r="E295" s="58" t="s">
        <v>44</v>
      </c>
      <c r="F295" s="5" t="s">
        <v>44</v>
      </c>
      <c r="G295" s="5" t="s">
        <v>44</v>
      </c>
      <c r="H295" s="5" t="s">
        <v>44</v>
      </c>
      <c r="I295" s="5" t="s">
        <v>44</v>
      </c>
      <c r="J295" s="5" t="s">
        <v>44</v>
      </c>
      <c r="K295" s="5" t="s">
        <v>44</v>
      </c>
      <c r="L295" s="5" t="s">
        <v>44</v>
      </c>
      <c r="M295" s="5" t="s">
        <v>44</v>
      </c>
      <c r="N295" s="5" t="s">
        <v>44</v>
      </c>
      <c r="O295" s="5" t="s">
        <v>44</v>
      </c>
      <c r="P295" s="5" t="s">
        <v>44</v>
      </c>
      <c r="Q295" s="63" t="s">
        <v>44</v>
      </c>
      <c r="R295" s="70" t="s">
        <v>44</v>
      </c>
      <c r="S295" s="58" t="s">
        <v>44</v>
      </c>
      <c r="T295" s="5" t="s">
        <v>44</v>
      </c>
      <c r="U295" s="5" t="s">
        <v>44</v>
      </c>
      <c r="V295" s="5" t="s">
        <v>44</v>
      </c>
      <c r="W295" s="5" t="s">
        <v>44</v>
      </c>
      <c r="X295" s="5" t="s">
        <v>44</v>
      </c>
      <c r="Y295" s="5" t="s">
        <v>44</v>
      </c>
      <c r="Z295" s="5" t="s">
        <v>44</v>
      </c>
      <c r="AA295" s="5" t="s">
        <v>44</v>
      </c>
      <c r="AB295" s="5" t="s">
        <v>44</v>
      </c>
      <c r="AC295" s="5" t="s">
        <v>44</v>
      </c>
      <c r="AD295" s="5" t="s">
        <v>44</v>
      </c>
      <c r="AE295" s="65" t="s">
        <v>44</v>
      </c>
      <c r="AF295" s="70" t="s">
        <v>44</v>
      </c>
      <c r="AG295" s="58" t="s">
        <v>44</v>
      </c>
      <c r="AH295" s="5" t="s">
        <v>44</v>
      </c>
      <c r="AI295" s="5" t="s">
        <v>44</v>
      </c>
      <c r="AJ295" s="5" t="s">
        <v>44</v>
      </c>
      <c r="AK295" s="5" t="s">
        <v>44</v>
      </c>
      <c r="AL295" s="5" t="s">
        <v>44</v>
      </c>
      <c r="AM295" s="5" t="s">
        <v>44</v>
      </c>
      <c r="AN295" s="5" t="s">
        <v>44</v>
      </c>
      <c r="AO295" s="5" t="s">
        <v>44</v>
      </c>
      <c r="AP295" s="5" t="s">
        <v>44</v>
      </c>
      <c r="AQ295" s="5" t="s">
        <v>44</v>
      </c>
      <c r="AR295" s="5" t="s">
        <v>44</v>
      </c>
      <c r="AS295" s="68" t="s">
        <v>44</v>
      </c>
      <c r="AT295" s="74" t="s">
        <v>44</v>
      </c>
      <c r="AU295" s="68" t="s">
        <v>44</v>
      </c>
      <c r="AV295" s="41" t="s">
        <v>44</v>
      </c>
      <c r="AW295" s="41" t="s">
        <v>44</v>
      </c>
      <c r="AX295" s="41" t="s">
        <v>44</v>
      </c>
      <c r="AY295" s="41" t="s">
        <v>44</v>
      </c>
      <c r="AZ295" s="41" t="s">
        <v>44</v>
      </c>
      <c r="BA295" s="41" t="s">
        <v>44</v>
      </c>
      <c r="BB295" s="41" t="s">
        <v>44</v>
      </c>
      <c r="BC295" s="41" t="s">
        <v>44</v>
      </c>
      <c r="BD295" s="68" t="s">
        <v>44</v>
      </c>
      <c r="BE295" s="74" t="s">
        <v>44</v>
      </c>
      <c r="BF295" s="68" t="s">
        <v>44</v>
      </c>
      <c r="BG295" s="41" t="s">
        <v>44</v>
      </c>
      <c r="BH295" s="41" t="s">
        <v>44</v>
      </c>
      <c r="BI295" s="41" t="s">
        <v>44</v>
      </c>
      <c r="BJ295" s="41" t="s">
        <v>44</v>
      </c>
      <c r="BK295" s="41" t="s">
        <v>44</v>
      </c>
      <c r="BL295" s="41" t="s">
        <v>44</v>
      </c>
      <c r="BM295" s="41" t="s">
        <v>44</v>
      </c>
      <c r="BN295" s="41" t="s">
        <v>44</v>
      </c>
    </row>
    <row r="296" spans="1:66" s="4" customFormat="1" ht="15.75" customHeight="1">
      <c r="A296" s="12">
        <v>276</v>
      </c>
      <c r="B296" s="13" t="s">
        <v>322</v>
      </c>
      <c r="C296" s="61" t="s">
        <v>44</v>
      </c>
      <c r="D296" s="70" t="s">
        <v>44</v>
      </c>
      <c r="E296" s="58" t="s">
        <v>44</v>
      </c>
      <c r="F296" s="5" t="s">
        <v>44</v>
      </c>
      <c r="G296" s="5" t="s">
        <v>44</v>
      </c>
      <c r="H296" s="5" t="s">
        <v>44</v>
      </c>
      <c r="I296" s="5" t="s">
        <v>44</v>
      </c>
      <c r="J296" s="5" t="s">
        <v>44</v>
      </c>
      <c r="K296" s="5" t="s">
        <v>44</v>
      </c>
      <c r="L296" s="5" t="s">
        <v>44</v>
      </c>
      <c r="M296" s="5" t="s">
        <v>44</v>
      </c>
      <c r="N296" s="5" t="s">
        <v>44</v>
      </c>
      <c r="O296" s="5" t="s">
        <v>44</v>
      </c>
      <c r="P296" s="5" t="s">
        <v>44</v>
      </c>
      <c r="Q296" s="63" t="s">
        <v>44</v>
      </c>
      <c r="R296" s="70" t="s">
        <v>44</v>
      </c>
      <c r="S296" s="58" t="s">
        <v>44</v>
      </c>
      <c r="T296" s="5" t="s">
        <v>44</v>
      </c>
      <c r="U296" s="5" t="s">
        <v>44</v>
      </c>
      <c r="V296" s="5" t="s">
        <v>44</v>
      </c>
      <c r="W296" s="5" t="s">
        <v>44</v>
      </c>
      <c r="X296" s="5" t="s">
        <v>44</v>
      </c>
      <c r="Y296" s="5" t="s">
        <v>44</v>
      </c>
      <c r="Z296" s="5" t="s">
        <v>44</v>
      </c>
      <c r="AA296" s="5" t="s">
        <v>44</v>
      </c>
      <c r="AB296" s="5" t="s">
        <v>44</v>
      </c>
      <c r="AC296" s="5" t="s">
        <v>44</v>
      </c>
      <c r="AD296" s="5" t="s">
        <v>44</v>
      </c>
      <c r="AE296" s="65" t="s">
        <v>44</v>
      </c>
      <c r="AF296" s="70" t="s">
        <v>44</v>
      </c>
      <c r="AG296" s="58" t="s">
        <v>44</v>
      </c>
      <c r="AH296" s="5" t="s">
        <v>44</v>
      </c>
      <c r="AI296" s="5" t="s">
        <v>44</v>
      </c>
      <c r="AJ296" s="5" t="s">
        <v>44</v>
      </c>
      <c r="AK296" s="5" t="s">
        <v>44</v>
      </c>
      <c r="AL296" s="5" t="s">
        <v>44</v>
      </c>
      <c r="AM296" s="5" t="s">
        <v>44</v>
      </c>
      <c r="AN296" s="5" t="s">
        <v>44</v>
      </c>
      <c r="AO296" s="5" t="s">
        <v>44</v>
      </c>
      <c r="AP296" s="5" t="s">
        <v>44</v>
      </c>
      <c r="AQ296" s="5" t="s">
        <v>44</v>
      </c>
      <c r="AR296" s="5" t="s">
        <v>44</v>
      </c>
      <c r="AS296" s="68" t="s">
        <v>44</v>
      </c>
      <c r="AT296" s="74" t="s">
        <v>44</v>
      </c>
      <c r="AU296" s="68" t="s">
        <v>44</v>
      </c>
      <c r="AV296" s="41" t="s">
        <v>44</v>
      </c>
      <c r="AW296" s="41" t="s">
        <v>44</v>
      </c>
      <c r="AX296" s="41" t="s">
        <v>44</v>
      </c>
      <c r="AY296" s="41" t="s">
        <v>44</v>
      </c>
      <c r="AZ296" s="41" t="s">
        <v>44</v>
      </c>
      <c r="BA296" s="41" t="s">
        <v>44</v>
      </c>
      <c r="BB296" s="41" t="s">
        <v>44</v>
      </c>
      <c r="BC296" s="41" t="s">
        <v>44</v>
      </c>
      <c r="BD296" s="68" t="s">
        <v>44</v>
      </c>
      <c r="BE296" s="74" t="s">
        <v>44</v>
      </c>
      <c r="BF296" s="68" t="s">
        <v>44</v>
      </c>
      <c r="BG296" s="41" t="s">
        <v>44</v>
      </c>
      <c r="BH296" s="41" t="s">
        <v>44</v>
      </c>
      <c r="BI296" s="41" t="s">
        <v>44</v>
      </c>
      <c r="BJ296" s="41" t="s">
        <v>44</v>
      </c>
      <c r="BK296" s="41" t="s">
        <v>44</v>
      </c>
      <c r="BL296" s="41" t="s">
        <v>44</v>
      </c>
      <c r="BM296" s="41" t="s">
        <v>44</v>
      </c>
      <c r="BN296" s="41" t="s">
        <v>44</v>
      </c>
    </row>
    <row r="297" spans="1:66" s="4" customFormat="1" ht="15.75" customHeight="1">
      <c r="A297" s="12">
        <v>277</v>
      </c>
      <c r="B297" s="13" t="s">
        <v>323</v>
      </c>
      <c r="C297" s="61" t="s">
        <v>44</v>
      </c>
      <c r="D297" s="70" t="s">
        <v>44</v>
      </c>
      <c r="E297" s="58" t="s">
        <v>44</v>
      </c>
      <c r="F297" s="5" t="s">
        <v>44</v>
      </c>
      <c r="G297" s="5" t="s">
        <v>44</v>
      </c>
      <c r="H297" s="5" t="s">
        <v>44</v>
      </c>
      <c r="I297" s="5" t="s">
        <v>44</v>
      </c>
      <c r="J297" s="5" t="s">
        <v>44</v>
      </c>
      <c r="K297" s="5" t="s">
        <v>44</v>
      </c>
      <c r="L297" s="5" t="s">
        <v>44</v>
      </c>
      <c r="M297" s="5" t="s">
        <v>44</v>
      </c>
      <c r="N297" s="5" t="s">
        <v>44</v>
      </c>
      <c r="O297" s="5" t="s">
        <v>44</v>
      </c>
      <c r="P297" s="5" t="s">
        <v>44</v>
      </c>
      <c r="Q297" s="63" t="s">
        <v>44</v>
      </c>
      <c r="R297" s="70" t="s">
        <v>44</v>
      </c>
      <c r="S297" s="58" t="s">
        <v>44</v>
      </c>
      <c r="T297" s="5" t="s">
        <v>44</v>
      </c>
      <c r="U297" s="5" t="s">
        <v>44</v>
      </c>
      <c r="V297" s="5" t="s">
        <v>44</v>
      </c>
      <c r="W297" s="5" t="s">
        <v>44</v>
      </c>
      <c r="X297" s="5" t="s">
        <v>44</v>
      </c>
      <c r="Y297" s="5" t="s">
        <v>44</v>
      </c>
      <c r="Z297" s="5" t="s">
        <v>44</v>
      </c>
      <c r="AA297" s="5" t="s">
        <v>44</v>
      </c>
      <c r="AB297" s="5" t="s">
        <v>44</v>
      </c>
      <c r="AC297" s="5" t="s">
        <v>44</v>
      </c>
      <c r="AD297" s="5" t="s">
        <v>44</v>
      </c>
      <c r="AE297" s="65" t="s">
        <v>44</v>
      </c>
      <c r="AF297" s="70" t="s">
        <v>44</v>
      </c>
      <c r="AG297" s="58" t="s">
        <v>44</v>
      </c>
      <c r="AH297" s="5" t="s">
        <v>44</v>
      </c>
      <c r="AI297" s="5" t="s">
        <v>44</v>
      </c>
      <c r="AJ297" s="5" t="s">
        <v>44</v>
      </c>
      <c r="AK297" s="5" t="s">
        <v>44</v>
      </c>
      <c r="AL297" s="5" t="s">
        <v>44</v>
      </c>
      <c r="AM297" s="5" t="s">
        <v>44</v>
      </c>
      <c r="AN297" s="5" t="s">
        <v>44</v>
      </c>
      <c r="AO297" s="5" t="s">
        <v>44</v>
      </c>
      <c r="AP297" s="5" t="s">
        <v>44</v>
      </c>
      <c r="AQ297" s="5" t="s">
        <v>44</v>
      </c>
      <c r="AR297" s="5" t="s">
        <v>44</v>
      </c>
      <c r="AS297" s="68" t="s">
        <v>44</v>
      </c>
      <c r="AT297" s="74" t="s">
        <v>44</v>
      </c>
      <c r="AU297" s="68" t="s">
        <v>44</v>
      </c>
      <c r="AV297" s="41" t="s">
        <v>44</v>
      </c>
      <c r="AW297" s="41" t="s">
        <v>44</v>
      </c>
      <c r="AX297" s="41" t="s">
        <v>44</v>
      </c>
      <c r="AY297" s="41" t="s">
        <v>44</v>
      </c>
      <c r="AZ297" s="41" t="s">
        <v>44</v>
      </c>
      <c r="BA297" s="41" t="s">
        <v>44</v>
      </c>
      <c r="BB297" s="41" t="s">
        <v>44</v>
      </c>
      <c r="BC297" s="41" t="s">
        <v>44</v>
      </c>
      <c r="BD297" s="68" t="s">
        <v>44</v>
      </c>
      <c r="BE297" s="74" t="s">
        <v>44</v>
      </c>
      <c r="BF297" s="68" t="s">
        <v>44</v>
      </c>
      <c r="BG297" s="41" t="s">
        <v>44</v>
      </c>
      <c r="BH297" s="41" t="s">
        <v>44</v>
      </c>
      <c r="BI297" s="41" t="s">
        <v>44</v>
      </c>
      <c r="BJ297" s="41" t="s">
        <v>44</v>
      </c>
      <c r="BK297" s="41" t="s">
        <v>44</v>
      </c>
      <c r="BL297" s="41" t="s">
        <v>44</v>
      </c>
      <c r="BM297" s="41" t="s">
        <v>44</v>
      </c>
      <c r="BN297" s="41" t="s">
        <v>44</v>
      </c>
    </row>
    <row r="298" spans="1:66" s="4" customFormat="1" ht="15.75" customHeight="1">
      <c r="A298" s="12">
        <v>278</v>
      </c>
      <c r="B298" s="13" t="s">
        <v>324</v>
      </c>
      <c r="C298" s="61" t="s">
        <v>44</v>
      </c>
      <c r="D298" s="70" t="s">
        <v>44</v>
      </c>
      <c r="E298" s="58" t="s">
        <v>44</v>
      </c>
      <c r="F298" s="5" t="s">
        <v>44</v>
      </c>
      <c r="G298" s="5" t="s">
        <v>44</v>
      </c>
      <c r="H298" s="5" t="s">
        <v>44</v>
      </c>
      <c r="I298" s="5" t="s">
        <v>44</v>
      </c>
      <c r="J298" s="5" t="s">
        <v>44</v>
      </c>
      <c r="K298" s="5" t="s">
        <v>44</v>
      </c>
      <c r="L298" s="5" t="s">
        <v>44</v>
      </c>
      <c r="M298" s="5" t="s">
        <v>44</v>
      </c>
      <c r="N298" s="5" t="s">
        <v>44</v>
      </c>
      <c r="O298" s="5" t="s">
        <v>44</v>
      </c>
      <c r="P298" s="5" t="s">
        <v>44</v>
      </c>
      <c r="Q298" s="63" t="s">
        <v>44</v>
      </c>
      <c r="R298" s="70" t="s">
        <v>44</v>
      </c>
      <c r="S298" s="58" t="s">
        <v>44</v>
      </c>
      <c r="T298" s="5" t="s">
        <v>44</v>
      </c>
      <c r="U298" s="5" t="s">
        <v>44</v>
      </c>
      <c r="V298" s="5" t="s">
        <v>44</v>
      </c>
      <c r="W298" s="5" t="s">
        <v>44</v>
      </c>
      <c r="X298" s="5" t="s">
        <v>44</v>
      </c>
      <c r="Y298" s="5" t="s">
        <v>44</v>
      </c>
      <c r="Z298" s="5" t="s">
        <v>44</v>
      </c>
      <c r="AA298" s="5" t="s">
        <v>44</v>
      </c>
      <c r="AB298" s="5" t="s">
        <v>44</v>
      </c>
      <c r="AC298" s="5" t="s">
        <v>44</v>
      </c>
      <c r="AD298" s="5" t="s">
        <v>44</v>
      </c>
      <c r="AE298" s="65" t="s">
        <v>44</v>
      </c>
      <c r="AF298" s="70" t="s">
        <v>44</v>
      </c>
      <c r="AG298" s="58" t="s">
        <v>44</v>
      </c>
      <c r="AH298" s="5" t="s">
        <v>44</v>
      </c>
      <c r="AI298" s="5" t="s">
        <v>44</v>
      </c>
      <c r="AJ298" s="5" t="s">
        <v>44</v>
      </c>
      <c r="AK298" s="5" t="s">
        <v>44</v>
      </c>
      <c r="AL298" s="5" t="s">
        <v>44</v>
      </c>
      <c r="AM298" s="5" t="s">
        <v>44</v>
      </c>
      <c r="AN298" s="5" t="s">
        <v>44</v>
      </c>
      <c r="AO298" s="5" t="s">
        <v>44</v>
      </c>
      <c r="AP298" s="5" t="s">
        <v>44</v>
      </c>
      <c r="AQ298" s="5" t="s">
        <v>44</v>
      </c>
      <c r="AR298" s="5" t="s">
        <v>44</v>
      </c>
      <c r="AS298" s="68" t="s">
        <v>44</v>
      </c>
      <c r="AT298" s="74" t="s">
        <v>44</v>
      </c>
      <c r="AU298" s="68" t="s">
        <v>44</v>
      </c>
      <c r="AV298" s="41" t="s">
        <v>44</v>
      </c>
      <c r="AW298" s="41" t="s">
        <v>44</v>
      </c>
      <c r="AX298" s="41" t="s">
        <v>44</v>
      </c>
      <c r="AY298" s="41" t="s">
        <v>44</v>
      </c>
      <c r="AZ298" s="41" t="s">
        <v>44</v>
      </c>
      <c r="BA298" s="41" t="s">
        <v>44</v>
      </c>
      <c r="BB298" s="41" t="s">
        <v>44</v>
      </c>
      <c r="BC298" s="41" t="s">
        <v>44</v>
      </c>
      <c r="BD298" s="68" t="s">
        <v>44</v>
      </c>
      <c r="BE298" s="74" t="s">
        <v>44</v>
      </c>
      <c r="BF298" s="68" t="s">
        <v>44</v>
      </c>
      <c r="BG298" s="41" t="s">
        <v>44</v>
      </c>
      <c r="BH298" s="41" t="s">
        <v>44</v>
      </c>
      <c r="BI298" s="41" t="s">
        <v>44</v>
      </c>
      <c r="BJ298" s="41" t="s">
        <v>44</v>
      </c>
      <c r="BK298" s="41" t="s">
        <v>44</v>
      </c>
      <c r="BL298" s="41" t="s">
        <v>44</v>
      </c>
      <c r="BM298" s="41" t="s">
        <v>44</v>
      </c>
      <c r="BN298" s="41" t="s">
        <v>44</v>
      </c>
    </row>
    <row r="299" spans="1:66" s="4" customFormat="1" ht="15.75" customHeight="1">
      <c r="A299" s="12">
        <v>279</v>
      </c>
      <c r="B299" s="13" t="s">
        <v>325</v>
      </c>
      <c r="C299" s="61" t="s">
        <v>44</v>
      </c>
      <c r="D299" s="70" t="s">
        <v>44</v>
      </c>
      <c r="E299" s="58" t="s">
        <v>44</v>
      </c>
      <c r="F299" s="5" t="s">
        <v>44</v>
      </c>
      <c r="G299" s="5" t="s">
        <v>44</v>
      </c>
      <c r="H299" s="5" t="s">
        <v>44</v>
      </c>
      <c r="I299" s="5" t="s">
        <v>44</v>
      </c>
      <c r="J299" s="5" t="s">
        <v>44</v>
      </c>
      <c r="K299" s="5" t="s">
        <v>44</v>
      </c>
      <c r="L299" s="5" t="s">
        <v>44</v>
      </c>
      <c r="M299" s="5" t="s">
        <v>44</v>
      </c>
      <c r="N299" s="5" t="s">
        <v>44</v>
      </c>
      <c r="O299" s="5" t="s">
        <v>44</v>
      </c>
      <c r="P299" s="5" t="s">
        <v>44</v>
      </c>
      <c r="Q299" s="63" t="s">
        <v>44</v>
      </c>
      <c r="R299" s="70" t="s">
        <v>44</v>
      </c>
      <c r="S299" s="58" t="s">
        <v>44</v>
      </c>
      <c r="T299" s="5" t="s">
        <v>44</v>
      </c>
      <c r="U299" s="5" t="s">
        <v>44</v>
      </c>
      <c r="V299" s="5" t="s">
        <v>44</v>
      </c>
      <c r="W299" s="5" t="s">
        <v>44</v>
      </c>
      <c r="X299" s="5" t="s">
        <v>44</v>
      </c>
      <c r="Y299" s="5" t="s">
        <v>44</v>
      </c>
      <c r="Z299" s="5" t="s">
        <v>44</v>
      </c>
      <c r="AA299" s="5" t="s">
        <v>44</v>
      </c>
      <c r="AB299" s="5" t="s">
        <v>44</v>
      </c>
      <c r="AC299" s="5" t="s">
        <v>44</v>
      </c>
      <c r="AD299" s="5" t="s">
        <v>44</v>
      </c>
      <c r="AE299" s="65" t="s">
        <v>44</v>
      </c>
      <c r="AF299" s="70" t="s">
        <v>44</v>
      </c>
      <c r="AG299" s="58" t="s">
        <v>44</v>
      </c>
      <c r="AH299" s="5" t="s">
        <v>44</v>
      </c>
      <c r="AI299" s="5" t="s">
        <v>44</v>
      </c>
      <c r="AJ299" s="5" t="s">
        <v>44</v>
      </c>
      <c r="AK299" s="5" t="s">
        <v>44</v>
      </c>
      <c r="AL299" s="5" t="s">
        <v>44</v>
      </c>
      <c r="AM299" s="5" t="s">
        <v>44</v>
      </c>
      <c r="AN299" s="5" t="s">
        <v>44</v>
      </c>
      <c r="AO299" s="5" t="s">
        <v>44</v>
      </c>
      <c r="AP299" s="5" t="s">
        <v>44</v>
      </c>
      <c r="AQ299" s="5" t="s">
        <v>44</v>
      </c>
      <c r="AR299" s="5" t="s">
        <v>44</v>
      </c>
      <c r="AS299" s="68" t="s">
        <v>44</v>
      </c>
      <c r="AT299" s="74" t="s">
        <v>44</v>
      </c>
      <c r="AU299" s="68" t="s">
        <v>44</v>
      </c>
      <c r="AV299" s="41" t="s">
        <v>44</v>
      </c>
      <c r="AW299" s="41" t="s">
        <v>44</v>
      </c>
      <c r="AX299" s="41" t="s">
        <v>44</v>
      </c>
      <c r="AY299" s="41" t="s">
        <v>44</v>
      </c>
      <c r="AZ299" s="41" t="s">
        <v>44</v>
      </c>
      <c r="BA299" s="41" t="s">
        <v>44</v>
      </c>
      <c r="BB299" s="41" t="s">
        <v>44</v>
      </c>
      <c r="BC299" s="41" t="s">
        <v>44</v>
      </c>
      <c r="BD299" s="68" t="s">
        <v>44</v>
      </c>
      <c r="BE299" s="74" t="s">
        <v>44</v>
      </c>
      <c r="BF299" s="68" t="s">
        <v>44</v>
      </c>
      <c r="BG299" s="41" t="s">
        <v>44</v>
      </c>
      <c r="BH299" s="41" t="s">
        <v>44</v>
      </c>
      <c r="BI299" s="41" t="s">
        <v>44</v>
      </c>
      <c r="BJ299" s="41" t="s">
        <v>44</v>
      </c>
      <c r="BK299" s="41" t="s">
        <v>44</v>
      </c>
      <c r="BL299" s="41" t="s">
        <v>44</v>
      </c>
      <c r="BM299" s="41" t="s">
        <v>44</v>
      </c>
      <c r="BN299" s="41" t="s">
        <v>44</v>
      </c>
    </row>
    <row r="300" spans="1:66" s="4" customFormat="1" ht="15.75" customHeight="1">
      <c r="A300" s="12">
        <v>280</v>
      </c>
      <c r="B300" s="13" t="s">
        <v>326</v>
      </c>
      <c r="C300" s="61">
        <v>124200</v>
      </c>
      <c r="D300" s="70">
        <v>120000</v>
      </c>
      <c r="E300" s="58">
        <v>123600</v>
      </c>
      <c r="F300" s="5">
        <v>67045.632822000014</v>
      </c>
      <c r="G300" s="5">
        <f t="shared" si="154"/>
        <v>6905.7001806660019</v>
      </c>
      <c r="H300" s="5">
        <f t="shared" si="155"/>
        <v>73951.333002666011</v>
      </c>
      <c r="I300" s="2">
        <v>67867.790315453341</v>
      </c>
      <c r="J300" s="2">
        <f t="shared" si="156"/>
        <v>3461.25730608812</v>
      </c>
      <c r="K300" s="2">
        <f t="shared" si="157"/>
        <v>71329.047621541467</v>
      </c>
      <c r="L300" s="5">
        <v>72347.268079644215</v>
      </c>
      <c r="M300" s="5">
        <f t="shared" si="158"/>
        <v>71329.047621541467</v>
      </c>
      <c r="N300" s="48">
        <f t="shared" si="159"/>
        <v>97571.274783975285</v>
      </c>
      <c r="O300" s="5">
        <f t="shared" si="160"/>
        <v>18556.056779994753</v>
      </c>
      <c r="P300" s="20">
        <f t="shared" si="161"/>
        <v>0.19017950540339076</v>
      </c>
      <c r="Q300" s="63">
        <v>124200</v>
      </c>
      <c r="R300" s="70">
        <v>120000</v>
      </c>
      <c r="S300" s="58">
        <v>122400</v>
      </c>
      <c r="T300" s="5">
        <v>97409.764404000001</v>
      </c>
      <c r="U300" s="5">
        <f t="shared" si="162"/>
        <v>10033.205733612001</v>
      </c>
      <c r="V300" s="5">
        <f t="shared" si="163"/>
        <v>107442.97013761201</v>
      </c>
      <c r="W300" s="2">
        <v>98604.313447173336</v>
      </c>
      <c r="X300" s="2">
        <f t="shared" si="164"/>
        <v>5028.8199858058397</v>
      </c>
      <c r="Y300" s="2">
        <f t="shared" si="165"/>
        <v>103633.13343297917</v>
      </c>
      <c r="Z300" s="5">
        <v>105112.49394762711</v>
      </c>
      <c r="AA300" s="5">
        <f t="shared" si="166"/>
        <v>103633.13343297917</v>
      </c>
      <c r="AB300" s="48">
        <f t="shared" si="167"/>
        <v>113798.09958636972</v>
      </c>
      <c r="AC300" s="5">
        <f t="shared" si="168"/>
        <v>7187.7164975941905</v>
      </c>
      <c r="AD300" s="20">
        <f t="shared" si="169"/>
        <v>6.3162008185724622E-2</v>
      </c>
      <c r="AE300" s="65" t="s">
        <v>44</v>
      </c>
      <c r="AF300" s="70" t="s">
        <v>44</v>
      </c>
      <c r="AG300" s="58" t="s">
        <v>44</v>
      </c>
      <c r="AH300" s="5" t="s">
        <v>44</v>
      </c>
      <c r="AI300" s="5" t="s">
        <v>44</v>
      </c>
      <c r="AJ300" s="5" t="s">
        <v>44</v>
      </c>
      <c r="AK300" s="5" t="s">
        <v>44</v>
      </c>
      <c r="AL300" s="5" t="s">
        <v>44</v>
      </c>
      <c r="AM300" s="5" t="s">
        <v>44</v>
      </c>
      <c r="AN300" s="5" t="s">
        <v>44</v>
      </c>
      <c r="AO300" s="5" t="s">
        <v>44</v>
      </c>
      <c r="AP300" s="5" t="s">
        <v>44</v>
      </c>
      <c r="AQ300" s="5" t="s">
        <v>44</v>
      </c>
      <c r="AR300" s="5" t="s">
        <v>44</v>
      </c>
      <c r="AS300" s="67">
        <v>260000</v>
      </c>
      <c r="AT300" s="70">
        <v>250000</v>
      </c>
      <c r="AU300" s="58">
        <v>256250</v>
      </c>
      <c r="AV300" s="38">
        <v>113394.96046424934</v>
      </c>
      <c r="AW300" s="38">
        <f t="shared" si="170"/>
        <v>5783.1429836767156</v>
      </c>
      <c r="AX300" s="38">
        <f t="shared" si="171"/>
        <v>119178.10344792606</v>
      </c>
      <c r="AY300" s="36">
        <v>126134.99273715254</v>
      </c>
      <c r="AZ300" s="5">
        <f t="shared" si="172"/>
        <v>119178.10344792606</v>
      </c>
      <c r="BA300" s="40">
        <f t="shared" si="173"/>
        <v>202312.61923701572</v>
      </c>
      <c r="BB300" s="5">
        <f>STDEVA(AZ300,BA300)</f>
        <v>58784.979865125366</v>
      </c>
      <c r="BC300" s="43">
        <f t="shared" si="174"/>
        <v>0.29056506750207645</v>
      </c>
      <c r="BD300" s="72">
        <v>260000</v>
      </c>
      <c r="BE300" s="70">
        <v>250000</v>
      </c>
      <c r="BF300" s="58">
        <v>256250</v>
      </c>
      <c r="BG300" s="38">
        <v>78047.958862771338</v>
      </c>
      <c r="BH300" s="38">
        <f t="shared" si="175"/>
        <v>3980.4459020013378</v>
      </c>
      <c r="BI300" s="38">
        <f t="shared" si="176"/>
        <v>82028.404764772669</v>
      </c>
      <c r="BJ300" s="36">
        <v>86816.72169557304</v>
      </c>
      <c r="BK300" s="36">
        <f t="shared" si="177"/>
        <v>82028.404764772669</v>
      </c>
      <c r="BL300" s="40">
        <f t="shared" si="178"/>
        <v>187019.02529206913</v>
      </c>
      <c r="BM300" s="5">
        <f t="shared" si="179"/>
        <v>74239.579735834835</v>
      </c>
      <c r="BN300" s="20">
        <f t="shared" si="180"/>
        <v>0.39696271339182887</v>
      </c>
    </row>
    <row r="301" spans="1:66" s="4" customFormat="1" ht="15.75" customHeight="1">
      <c r="A301" s="12">
        <v>281</v>
      </c>
      <c r="B301" s="13" t="s">
        <v>327</v>
      </c>
      <c r="C301" s="61">
        <v>124200</v>
      </c>
      <c r="D301" s="70">
        <v>120000</v>
      </c>
      <c r="E301" s="58">
        <v>123600</v>
      </c>
      <c r="F301" s="5">
        <v>45851.876550000001</v>
      </c>
      <c r="G301" s="5">
        <f t="shared" si="154"/>
        <v>4722.7432846500005</v>
      </c>
      <c r="H301" s="5">
        <f t="shared" si="155"/>
        <v>50574.619834650002</v>
      </c>
      <c r="I301" s="2">
        <v>46414.328979666658</v>
      </c>
      <c r="J301" s="2">
        <f t="shared" si="156"/>
        <v>2367.1307779629992</v>
      </c>
      <c r="K301" s="2">
        <f t="shared" si="157"/>
        <v>48781.459757629658</v>
      </c>
      <c r="L301" s="5">
        <v>49477.813935311598</v>
      </c>
      <c r="M301" s="5">
        <f t="shared" si="158"/>
        <v>48781.459757629658</v>
      </c>
      <c r="N301" s="48">
        <f t="shared" si="159"/>
        <v>86105.648921265209</v>
      </c>
      <c r="O301" s="5">
        <f t="shared" si="160"/>
        <v>26392.187259896164</v>
      </c>
      <c r="P301" s="20">
        <f t="shared" si="161"/>
        <v>0.30650935903205506</v>
      </c>
      <c r="Q301" s="63">
        <v>124200</v>
      </c>
      <c r="R301" s="70">
        <v>120000</v>
      </c>
      <c r="S301" s="58">
        <v>122400</v>
      </c>
      <c r="T301" s="5">
        <v>45851.876550000001</v>
      </c>
      <c r="U301" s="5">
        <f t="shared" si="162"/>
        <v>4722.7432846500005</v>
      </c>
      <c r="V301" s="5">
        <f t="shared" si="163"/>
        <v>50574.619834650002</v>
      </c>
      <c r="W301" s="2">
        <v>46414.328979666658</v>
      </c>
      <c r="X301" s="2">
        <f t="shared" si="164"/>
        <v>2367.1307779629992</v>
      </c>
      <c r="Y301" s="2">
        <f t="shared" si="165"/>
        <v>48781.459757629658</v>
      </c>
      <c r="Z301" s="5">
        <v>49477.813935311598</v>
      </c>
      <c r="AA301" s="5">
        <f t="shared" si="166"/>
        <v>48781.459757629658</v>
      </c>
      <c r="AB301" s="48">
        <f t="shared" si="167"/>
        <v>85905.648921265209</v>
      </c>
      <c r="AC301" s="5">
        <f t="shared" si="168"/>
        <v>26250.765903658848</v>
      </c>
      <c r="AD301" s="20">
        <f t="shared" si="169"/>
        <v>0.30557671390991259</v>
      </c>
      <c r="AE301" s="65" t="s">
        <v>44</v>
      </c>
      <c r="AF301" s="70" t="s">
        <v>44</v>
      </c>
      <c r="AG301" s="58" t="s">
        <v>44</v>
      </c>
      <c r="AH301" s="5" t="s">
        <v>44</v>
      </c>
      <c r="AI301" s="5" t="s">
        <v>44</v>
      </c>
      <c r="AJ301" s="5" t="s">
        <v>44</v>
      </c>
      <c r="AK301" s="5" t="s">
        <v>44</v>
      </c>
      <c r="AL301" s="5" t="s">
        <v>44</v>
      </c>
      <c r="AM301" s="5" t="s">
        <v>44</v>
      </c>
      <c r="AN301" s="5" t="s">
        <v>44</v>
      </c>
      <c r="AO301" s="5" t="s">
        <v>44</v>
      </c>
      <c r="AP301" s="5" t="s">
        <v>44</v>
      </c>
      <c r="AQ301" s="5" t="s">
        <v>44</v>
      </c>
      <c r="AR301" s="5" t="s">
        <v>44</v>
      </c>
      <c r="AS301" s="67">
        <v>72800</v>
      </c>
      <c r="AT301" s="70">
        <v>70000</v>
      </c>
      <c r="AU301" s="58">
        <v>71750</v>
      </c>
      <c r="AV301" s="38">
        <v>53376.478326616656</v>
      </c>
      <c r="AW301" s="38">
        <f t="shared" si="170"/>
        <v>2722.2003946574491</v>
      </c>
      <c r="AX301" s="38">
        <f t="shared" si="171"/>
        <v>56098.678721274104</v>
      </c>
      <c r="AY301" s="36">
        <v>59373.376722373912</v>
      </c>
      <c r="AZ301" s="5">
        <f t="shared" si="172"/>
        <v>56098.678721274104</v>
      </c>
      <c r="BA301" s="40">
        <f t="shared" si="173"/>
        <v>66004.411088729597</v>
      </c>
      <c r="BB301" s="5">
        <f>STDEVA(AZ301,BA301)</f>
        <v>7004.4105296468533</v>
      </c>
      <c r="BC301" s="42">
        <f t="shared" si="174"/>
        <v>0.1061203397486698</v>
      </c>
      <c r="BD301" s="72">
        <v>72800</v>
      </c>
      <c r="BE301" s="70">
        <v>70000</v>
      </c>
      <c r="BF301" s="58">
        <v>71750</v>
      </c>
      <c r="BG301" s="38">
        <v>53376.478326616656</v>
      </c>
      <c r="BH301" s="38">
        <f t="shared" si="175"/>
        <v>2722.2003946574491</v>
      </c>
      <c r="BI301" s="38">
        <f t="shared" si="176"/>
        <v>56098.678721274104</v>
      </c>
      <c r="BJ301" s="36">
        <v>59373.376722373912</v>
      </c>
      <c r="BK301" s="36">
        <f t="shared" si="177"/>
        <v>56098.678721274104</v>
      </c>
      <c r="BL301" s="40">
        <f t="shared" si="178"/>
        <v>66004.411088729597</v>
      </c>
      <c r="BM301" s="5">
        <f t="shared" si="179"/>
        <v>7004.4105296468533</v>
      </c>
      <c r="BN301" s="20">
        <f t="shared" si="180"/>
        <v>0.1061203397486698</v>
      </c>
    </row>
    <row r="302" spans="1:66" s="4" customFormat="1" ht="15.75" customHeight="1">
      <c r="A302" s="12">
        <v>282</v>
      </c>
      <c r="B302" s="13" t="s">
        <v>328</v>
      </c>
      <c r="C302" s="61" t="s">
        <v>44</v>
      </c>
      <c r="D302" s="70" t="s">
        <v>44</v>
      </c>
      <c r="E302" s="58" t="s">
        <v>44</v>
      </c>
      <c r="F302" s="5" t="s">
        <v>44</v>
      </c>
      <c r="G302" s="5" t="s">
        <v>44</v>
      </c>
      <c r="H302" s="5" t="s">
        <v>44</v>
      </c>
      <c r="I302" s="5" t="s">
        <v>44</v>
      </c>
      <c r="J302" s="5" t="s">
        <v>44</v>
      </c>
      <c r="K302" s="5" t="s">
        <v>44</v>
      </c>
      <c r="L302" s="5" t="s">
        <v>44</v>
      </c>
      <c r="M302" s="5" t="s">
        <v>44</v>
      </c>
      <c r="N302" s="5" t="s">
        <v>44</v>
      </c>
      <c r="O302" s="5" t="s">
        <v>44</v>
      </c>
      <c r="P302" s="5" t="s">
        <v>44</v>
      </c>
      <c r="Q302" s="63" t="s">
        <v>44</v>
      </c>
      <c r="R302" s="70" t="s">
        <v>44</v>
      </c>
      <c r="S302" s="58" t="s">
        <v>44</v>
      </c>
      <c r="T302" s="5" t="s">
        <v>44</v>
      </c>
      <c r="U302" s="5" t="s">
        <v>44</v>
      </c>
      <c r="V302" s="5" t="s">
        <v>44</v>
      </c>
      <c r="W302" s="5" t="s">
        <v>44</v>
      </c>
      <c r="X302" s="5" t="s">
        <v>44</v>
      </c>
      <c r="Y302" s="5" t="s">
        <v>44</v>
      </c>
      <c r="Z302" s="5" t="s">
        <v>44</v>
      </c>
      <c r="AA302" s="5" t="s">
        <v>44</v>
      </c>
      <c r="AB302" s="5" t="s">
        <v>44</v>
      </c>
      <c r="AC302" s="5" t="s">
        <v>44</v>
      </c>
      <c r="AD302" s="5" t="s">
        <v>44</v>
      </c>
      <c r="AE302" s="65" t="s">
        <v>44</v>
      </c>
      <c r="AF302" s="70" t="s">
        <v>44</v>
      </c>
      <c r="AG302" s="58" t="s">
        <v>44</v>
      </c>
      <c r="AH302" s="5" t="s">
        <v>44</v>
      </c>
      <c r="AI302" s="5" t="s">
        <v>44</v>
      </c>
      <c r="AJ302" s="5" t="s">
        <v>44</v>
      </c>
      <c r="AK302" s="5" t="s">
        <v>44</v>
      </c>
      <c r="AL302" s="5" t="s">
        <v>44</v>
      </c>
      <c r="AM302" s="5" t="s">
        <v>44</v>
      </c>
      <c r="AN302" s="5" t="s">
        <v>44</v>
      </c>
      <c r="AO302" s="5" t="s">
        <v>44</v>
      </c>
      <c r="AP302" s="5" t="s">
        <v>44</v>
      </c>
      <c r="AQ302" s="5" t="s">
        <v>44</v>
      </c>
      <c r="AR302" s="5" t="s">
        <v>44</v>
      </c>
      <c r="AS302" s="68" t="s">
        <v>44</v>
      </c>
      <c r="AT302" s="74" t="s">
        <v>44</v>
      </c>
      <c r="AU302" s="68" t="s">
        <v>44</v>
      </c>
      <c r="AV302" s="41" t="s">
        <v>44</v>
      </c>
      <c r="AW302" s="41" t="s">
        <v>44</v>
      </c>
      <c r="AX302" s="41" t="s">
        <v>44</v>
      </c>
      <c r="AY302" s="41" t="s">
        <v>44</v>
      </c>
      <c r="AZ302" s="41" t="s">
        <v>44</v>
      </c>
      <c r="BA302" s="41" t="s">
        <v>44</v>
      </c>
      <c r="BB302" s="41" t="s">
        <v>44</v>
      </c>
      <c r="BC302" s="41" t="s">
        <v>44</v>
      </c>
      <c r="BD302" s="68" t="s">
        <v>44</v>
      </c>
      <c r="BE302" s="74" t="s">
        <v>44</v>
      </c>
      <c r="BF302" s="68" t="s">
        <v>44</v>
      </c>
      <c r="BG302" s="41" t="s">
        <v>44</v>
      </c>
      <c r="BH302" s="41" t="s">
        <v>44</v>
      </c>
      <c r="BI302" s="41" t="s">
        <v>44</v>
      </c>
      <c r="BJ302" s="41" t="s">
        <v>44</v>
      </c>
      <c r="BK302" s="41" t="s">
        <v>44</v>
      </c>
      <c r="BL302" s="41" t="s">
        <v>44</v>
      </c>
      <c r="BM302" s="41" t="s">
        <v>44</v>
      </c>
      <c r="BN302" s="41" t="s">
        <v>44</v>
      </c>
    </row>
    <row r="303" spans="1:66" s="4" customFormat="1" ht="15.75" customHeight="1">
      <c r="A303" s="12">
        <v>283</v>
      </c>
      <c r="B303" s="13" t="s">
        <v>329</v>
      </c>
      <c r="C303" s="61" t="s">
        <v>44</v>
      </c>
      <c r="D303" s="70" t="s">
        <v>44</v>
      </c>
      <c r="E303" s="58" t="s">
        <v>44</v>
      </c>
      <c r="F303" s="5" t="s">
        <v>44</v>
      </c>
      <c r="G303" s="5" t="s">
        <v>44</v>
      </c>
      <c r="H303" s="5" t="s">
        <v>44</v>
      </c>
      <c r="I303" s="5" t="s">
        <v>44</v>
      </c>
      <c r="J303" s="5" t="s">
        <v>44</v>
      </c>
      <c r="K303" s="5" t="s">
        <v>44</v>
      </c>
      <c r="L303" s="5" t="s">
        <v>44</v>
      </c>
      <c r="M303" s="5" t="s">
        <v>44</v>
      </c>
      <c r="N303" s="5" t="s">
        <v>44</v>
      </c>
      <c r="O303" s="5" t="s">
        <v>44</v>
      </c>
      <c r="P303" s="5" t="s">
        <v>44</v>
      </c>
      <c r="Q303" s="63" t="s">
        <v>44</v>
      </c>
      <c r="R303" s="70" t="s">
        <v>44</v>
      </c>
      <c r="S303" s="58" t="s">
        <v>44</v>
      </c>
      <c r="T303" s="5" t="s">
        <v>44</v>
      </c>
      <c r="U303" s="5" t="s">
        <v>44</v>
      </c>
      <c r="V303" s="5" t="s">
        <v>44</v>
      </c>
      <c r="W303" s="5" t="s">
        <v>44</v>
      </c>
      <c r="X303" s="5" t="s">
        <v>44</v>
      </c>
      <c r="Y303" s="5" t="s">
        <v>44</v>
      </c>
      <c r="Z303" s="5" t="s">
        <v>44</v>
      </c>
      <c r="AA303" s="5" t="s">
        <v>44</v>
      </c>
      <c r="AB303" s="5" t="s">
        <v>44</v>
      </c>
      <c r="AC303" s="5" t="s">
        <v>44</v>
      </c>
      <c r="AD303" s="5" t="s">
        <v>44</v>
      </c>
      <c r="AE303" s="65" t="s">
        <v>44</v>
      </c>
      <c r="AF303" s="70" t="s">
        <v>44</v>
      </c>
      <c r="AG303" s="58" t="s">
        <v>44</v>
      </c>
      <c r="AH303" s="5" t="s">
        <v>44</v>
      </c>
      <c r="AI303" s="5" t="s">
        <v>44</v>
      </c>
      <c r="AJ303" s="5" t="s">
        <v>44</v>
      </c>
      <c r="AK303" s="5" t="s">
        <v>44</v>
      </c>
      <c r="AL303" s="5" t="s">
        <v>44</v>
      </c>
      <c r="AM303" s="5" t="s">
        <v>44</v>
      </c>
      <c r="AN303" s="5" t="s">
        <v>44</v>
      </c>
      <c r="AO303" s="5" t="s">
        <v>44</v>
      </c>
      <c r="AP303" s="5" t="s">
        <v>44</v>
      </c>
      <c r="AQ303" s="5" t="s">
        <v>44</v>
      </c>
      <c r="AR303" s="5" t="s">
        <v>44</v>
      </c>
      <c r="AS303" s="68" t="s">
        <v>44</v>
      </c>
      <c r="AT303" s="74" t="s">
        <v>44</v>
      </c>
      <c r="AU303" s="68" t="s">
        <v>44</v>
      </c>
      <c r="AV303" s="41" t="s">
        <v>44</v>
      </c>
      <c r="AW303" s="41" t="s">
        <v>44</v>
      </c>
      <c r="AX303" s="41" t="s">
        <v>44</v>
      </c>
      <c r="AY303" s="41" t="s">
        <v>44</v>
      </c>
      <c r="AZ303" s="41" t="s">
        <v>44</v>
      </c>
      <c r="BA303" s="41" t="s">
        <v>44</v>
      </c>
      <c r="BB303" s="41" t="s">
        <v>44</v>
      </c>
      <c r="BC303" s="41" t="s">
        <v>44</v>
      </c>
      <c r="BD303" s="68" t="s">
        <v>44</v>
      </c>
      <c r="BE303" s="74" t="s">
        <v>44</v>
      </c>
      <c r="BF303" s="68" t="s">
        <v>44</v>
      </c>
      <c r="BG303" s="41" t="s">
        <v>44</v>
      </c>
      <c r="BH303" s="41" t="s">
        <v>44</v>
      </c>
      <c r="BI303" s="41" t="s">
        <v>44</v>
      </c>
      <c r="BJ303" s="41" t="s">
        <v>44</v>
      </c>
      <c r="BK303" s="41" t="s">
        <v>44</v>
      </c>
      <c r="BL303" s="41" t="s">
        <v>44</v>
      </c>
      <c r="BM303" s="41" t="s">
        <v>44</v>
      </c>
      <c r="BN303" s="41" t="s">
        <v>44</v>
      </c>
    </row>
    <row r="304" spans="1:66" s="4" customFormat="1" ht="15.75" customHeight="1">
      <c r="A304" s="12">
        <v>284</v>
      </c>
      <c r="B304" s="13" t="s">
        <v>330</v>
      </c>
      <c r="C304" s="61" t="s">
        <v>44</v>
      </c>
      <c r="D304" s="70" t="s">
        <v>44</v>
      </c>
      <c r="E304" s="58" t="s">
        <v>44</v>
      </c>
      <c r="F304" s="5" t="s">
        <v>44</v>
      </c>
      <c r="G304" s="5" t="s">
        <v>44</v>
      </c>
      <c r="H304" s="5" t="s">
        <v>44</v>
      </c>
      <c r="I304" s="5" t="s">
        <v>44</v>
      </c>
      <c r="J304" s="5" t="s">
        <v>44</v>
      </c>
      <c r="K304" s="5" t="s">
        <v>44</v>
      </c>
      <c r="L304" s="5" t="s">
        <v>44</v>
      </c>
      <c r="M304" s="5" t="s">
        <v>44</v>
      </c>
      <c r="N304" s="5" t="s">
        <v>44</v>
      </c>
      <c r="O304" s="5" t="s">
        <v>44</v>
      </c>
      <c r="P304" s="5" t="s">
        <v>44</v>
      </c>
      <c r="Q304" s="63" t="s">
        <v>44</v>
      </c>
      <c r="R304" s="70" t="s">
        <v>44</v>
      </c>
      <c r="S304" s="58" t="s">
        <v>44</v>
      </c>
      <c r="T304" s="5" t="s">
        <v>44</v>
      </c>
      <c r="U304" s="5" t="s">
        <v>44</v>
      </c>
      <c r="V304" s="5" t="s">
        <v>44</v>
      </c>
      <c r="W304" s="5" t="s">
        <v>44</v>
      </c>
      <c r="X304" s="5" t="s">
        <v>44</v>
      </c>
      <c r="Y304" s="5" t="s">
        <v>44</v>
      </c>
      <c r="Z304" s="5" t="s">
        <v>44</v>
      </c>
      <c r="AA304" s="5" t="s">
        <v>44</v>
      </c>
      <c r="AB304" s="5" t="s">
        <v>44</v>
      </c>
      <c r="AC304" s="5" t="s">
        <v>44</v>
      </c>
      <c r="AD304" s="5" t="s">
        <v>44</v>
      </c>
      <c r="AE304" s="65" t="s">
        <v>44</v>
      </c>
      <c r="AF304" s="70" t="s">
        <v>44</v>
      </c>
      <c r="AG304" s="58" t="s">
        <v>44</v>
      </c>
      <c r="AH304" s="5" t="s">
        <v>44</v>
      </c>
      <c r="AI304" s="5" t="s">
        <v>44</v>
      </c>
      <c r="AJ304" s="5" t="s">
        <v>44</v>
      </c>
      <c r="AK304" s="5" t="s">
        <v>44</v>
      </c>
      <c r="AL304" s="5" t="s">
        <v>44</v>
      </c>
      <c r="AM304" s="5" t="s">
        <v>44</v>
      </c>
      <c r="AN304" s="5" t="s">
        <v>44</v>
      </c>
      <c r="AO304" s="5" t="s">
        <v>44</v>
      </c>
      <c r="AP304" s="5" t="s">
        <v>44</v>
      </c>
      <c r="AQ304" s="5" t="s">
        <v>44</v>
      </c>
      <c r="AR304" s="5" t="s">
        <v>44</v>
      </c>
      <c r="AS304" s="68" t="s">
        <v>44</v>
      </c>
      <c r="AT304" s="74" t="s">
        <v>44</v>
      </c>
      <c r="AU304" s="68" t="s">
        <v>44</v>
      </c>
      <c r="AV304" s="41" t="s">
        <v>44</v>
      </c>
      <c r="AW304" s="41" t="s">
        <v>44</v>
      </c>
      <c r="AX304" s="41" t="s">
        <v>44</v>
      </c>
      <c r="AY304" s="41" t="s">
        <v>44</v>
      </c>
      <c r="AZ304" s="41" t="s">
        <v>44</v>
      </c>
      <c r="BA304" s="41" t="s">
        <v>44</v>
      </c>
      <c r="BB304" s="41" t="s">
        <v>44</v>
      </c>
      <c r="BC304" s="41" t="s">
        <v>44</v>
      </c>
      <c r="BD304" s="68" t="s">
        <v>44</v>
      </c>
      <c r="BE304" s="74" t="s">
        <v>44</v>
      </c>
      <c r="BF304" s="68" t="s">
        <v>44</v>
      </c>
      <c r="BG304" s="41" t="s">
        <v>44</v>
      </c>
      <c r="BH304" s="41" t="s">
        <v>44</v>
      </c>
      <c r="BI304" s="41" t="s">
        <v>44</v>
      </c>
      <c r="BJ304" s="41" t="s">
        <v>44</v>
      </c>
      <c r="BK304" s="41" t="s">
        <v>44</v>
      </c>
      <c r="BL304" s="41" t="s">
        <v>44</v>
      </c>
      <c r="BM304" s="41" t="s">
        <v>44</v>
      </c>
      <c r="BN304" s="41" t="s">
        <v>44</v>
      </c>
    </row>
    <row r="305" spans="1:66" s="4" customFormat="1" ht="15.75" customHeight="1">
      <c r="A305" s="12">
        <v>285</v>
      </c>
      <c r="B305" s="13" t="s">
        <v>331</v>
      </c>
      <c r="C305" s="61" t="s">
        <v>44</v>
      </c>
      <c r="D305" s="70" t="s">
        <v>44</v>
      </c>
      <c r="E305" s="58" t="s">
        <v>44</v>
      </c>
      <c r="F305" s="5" t="s">
        <v>44</v>
      </c>
      <c r="G305" s="5" t="s">
        <v>44</v>
      </c>
      <c r="H305" s="5" t="s">
        <v>44</v>
      </c>
      <c r="I305" s="5" t="s">
        <v>44</v>
      </c>
      <c r="J305" s="5" t="s">
        <v>44</v>
      </c>
      <c r="K305" s="5" t="s">
        <v>44</v>
      </c>
      <c r="L305" s="5" t="s">
        <v>44</v>
      </c>
      <c r="M305" s="5" t="s">
        <v>44</v>
      </c>
      <c r="N305" s="5" t="s">
        <v>44</v>
      </c>
      <c r="O305" s="5" t="s">
        <v>44</v>
      </c>
      <c r="P305" s="5" t="s">
        <v>44</v>
      </c>
      <c r="Q305" s="63" t="s">
        <v>44</v>
      </c>
      <c r="R305" s="70" t="s">
        <v>44</v>
      </c>
      <c r="S305" s="58" t="s">
        <v>44</v>
      </c>
      <c r="T305" s="5" t="s">
        <v>44</v>
      </c>
      <c r="U305" s="5" t="s">
        <v>44</v>
      </c>
      <c r="V305" s="5" t="s">
        <v>44</v>
      </c>
      <c r="W305" s="5" t="s">
        <v>44</v>
      </c>
      <c r="X305" s="5" t="s">
        <v>44</v>
      </c>
      <c r="Y305" s="5" t="s">
        <v>44</v>
      </c>
      <c r="Z305" s="5" t="s">
        <v>44</v>
      </c>
      <c r="AA305" s="5" t="s">
        <v>44</v>
      </c>
      <c r="AB305" s="5" t="s">
        <v>44</v>
      </c>
      <c r="AC305" s="5" t="s">
        <v>44</v>
      </c>
      <c r="AD305" s="5" t="s">
        <v>44</v>
      </c>
      <c r="AE305" s="65" t="s">
        <v>44</v>
      </c>
      <c r="AF305" s="70" t="s">
        <v>44</v>
      </c>
      <c r="AG305" s="58" t="s">
        <v>44</v>
      </c>
      <c r="AH305" s="5" t="s">
        <v>44</v>
      </c>
      <c r="AI305" s="5" t="s">
        <v>44</v>
      </c>
      <c r="AJ305" s="5" t="s">
        <v>44</v>
      </c>
      <c r="AK305" s="5" t="s">
        <v>44</v>
      </c>
      <c r="AL305" s="5" t="s">
        <v>44</v>
      </c>
      <c r="AM305" s="5" t="s">
        <v>44</v>
      </c>
      <c r="AN305" s="5" t="s">
        <v>44</v>
      </c>
      <c r="AO305" s="5" t="s">
        <v>44</v>
      </c>
      <c r="AP305" s="5" t="s">
        <v>44</v>
      </c>
      <c r="AQ305" s="5" t="s">
        <v>44</v>
      </c>
      <c r="AR305" s="5" t="s">
        <v>44</v>
      </c>
      <c r="AS305" s="68" t="s">
        <v>44</v>
      </c>
      <c r="AT305" s="74" t="s">
        <v>44</v>
      </c>
      <c r="AU305" s="68" t="s">
        <v>44</v>
      </c>
      <c r="AV305" s="41" t="s">
        <v>44</v>
      </c>
      <c r="AW305" s="41" t="s">
        <v>44</v>
      </c>
      <c r="AX305" s="41" t="s">
        <v>44</v>
      </c>
      <c r="AY305" s="41" t="s">
        <v>44</v>
      </c>
      <c r="AZ305" s="41" t="s">
        <v>44</v>
      </c>
      <c r="BA305" s="41" t="s">
        <v>44</v>
      </c>
      <c r="BB305" s="41" t="s">
        <v>44</v>
      </c>
      <c r="BC305" s="41" t="s">
        <v>44</v>
      </c>
      <c r="BD305" s="68" t="s">
        <v>44</v>
      </c>
      <c r="BE305" s="74" t="s">
        <v>44</v>
      </c>
      <c r="BF305" s="68" t="s">
        <v>44</v>
      </c>
      <c r="BG305" s="41" t="s">
        <v>44</v>
      </c>
      <c r="BH305" s="41" t="s">
        <v>44</v>
      </c>
      <c r="BI305" s="41" t="s">
        <v>44</v>
      </c>
      <c r="BJ305" s="41" t="s">
        <v>44</v>
      </c>
      <c r="BK305" s="41" t="s">
        <v>44</v>
      </c>
      <c r="BL305" s="41" t="s">
        <v>44</v>
      </c>
      <c r="BM305" s="41" t="s">
        <v>44</v>
      </c>
      <c r="BN305" s="41" t="s">
        <v>44</v>
      </c>
    </row>
    <row r="306" spans="1:66" s="4" customFormat="1" ht="15.75" customHeight="1">
      <c r="A306" s="12">
        <v>286</v>
      </c>
      <c r="B306" s="13" t="s">
        <v>332</v>
      </c>
      <c r="C306" s="61" t="s">
        <v>44</v>
      </c>
      <c r="D306" s="70" t="s">
        <v>44</v>
      </c>
      <c r="E306" s="58" t="s">
        <v>44</v>
      </c>
      <c r="F306" s="5" t="s">
        <v>44</v>
      </c>
      <c r="G306" s="5" t="s">
        <v>44</v>
      </c>
      <c r="H306" s="5" t="s">
        <v>44</v>
      </c>
      <c r="I306" s="5" t="s">
        <v>44</v>
      </c>
      <c r="J306" s="5" t="s">
        <v>44</v>
      </c>
      <c r="K306" s="5" t="s">
        <v>44</v>
      </c>
      <c r="L306" s="5" t="s">
        <v>44</v>
      </c>
      <c r="M306" s="5" t="s">
        <v>44</v>
      </c>
      <c r="N306" s="5" t="s">
        <v>44</v>
      </c>
      <c r="O306" s="5" t="s">
        <v>44</v>
      </c>
      <c r="P306" s="5" t="s">
        <v>44</v>
      </c>
      <c r="Q306" s="63" t="s">
        <v>44</v>
      </c>
      <c r="R306" s="70" t="s">
        <v>44</v>
      </c>
      <c r="S306" s="58" t="s">
        <v>44</v>
      </c>
      <c r="T306" s="5" t="s">
        <v>44</v>
      </c>
      <c r="U306" s="5" t="s">
        <v>44</v>
      </c>
      <c r="V306" s="5" t="s">
        <v>44</v>
      </c>
      <c r="W306" s="5" t="s">
        <v>44</v>
      </c>
      <c r="X306" s="5" t="s">
        <v>44</v>
      </c>
      <c r="Y306" s="5" t="s">
        <v>44</v>
      </c>
      <c r="Z306" s="5" t="s">
        <v>44</v>
      </c>
      <c r="AA306" s="5" t="s">
        <v>44</v>
      </c>
      <c r="AB306" s="5" t="s">
        <v>44</v>
      </c>
      <c r="AC306" s="5" t="s">
        <v>44</v>
      </c>
      <c r="AD306" s="5" t="s">
        <v>44</v>
      </c>
      <c r="AE306" s="65" t="s">
        <v>44</v>
      </c>
      <c r="AF306" s="70" t="s">
        <v>44</v>
      </c>
      <c r="AG306" s="58" t="s">
        <v>44</v>
      </c>
      <c r="AH306" s="5" t="s">
        <v>44</v>
      </c>
      <c r="AI306" s="5" t="s">
        <v>44</v>
      </c>
      <c r="AJ306" s="5" t="s">
        <v>44</v>
      </c>
      <c r="AK306" s="5" t="s">
        <v>44</v>
      </c>
      <c r="AL306" s="5" t="s">
        <v>44</v>
      </c>
      <c r="AM306" s="5" t="s">
        <v>44</v>
      </c>
      <c r="AN306" s="5" t="s">
        <v>44</v>
      </c>
      <c r="AO306" s="5" t="s">
        <v>44</v>
      </c>
      <c r="AP306" s="5" t="s">
        <v>44</v>
      </c>
      <c r="AQ306" s="5" t="s">
        <v>44</v>
      </c>
      <c r="AR306" s="5" t="s">
        <v>44</v>
      </c>
      <c r="AS306" s="68" t="s">
        <v>44</v>
      </c>
      <c r="AT306" s="74" t="s">
        <v>44</v>
      </c>
      <c r="AU306" s="68" t="s">
        <v>44</v>
      </c>
      <c r="AV306" s="41" t="s">
        <v>44</v>
      </c>
      <c r="AW306" s="41" t="s">
        <v>44</v>
      </c>
      <c r="AX306" s="41" t="s">
        <v>44</v>
      </c>
      <c r="AY306" s="41" t="s">
        <v>44</v>
      </c>
      <c r="AZ306" s="41" t="s">
        <v>44</v>
      </c>
      <c r="BA306" s="41" t="s">
        <v>44</v>
      </c>
      <c r="BB306" s="41" t="s">
        <v>44</v>
      </c>
      <c r="BC306" s="41" t="s">
        <v>44</v>
      </c>
      <c r="BD306" s="68" t="s">
        <v>44</v>
      </c>
      <c r="BE306" s="74" t="s">
        <v>44</v>
      </c>
      <c r="BF306" s="68" t="s">
        <v>44</v>
      </c>
      <c r="BG306" s="41" t="s">
        <v>44</v>
      </c>
      <c r="BH306" s="41" t="s">
        <v>44</v>
      </c>
      <c r="BI306" s="41" t="s">
        <v>44</v>
      </c>
      <c r="BJ306" s="41" t="s">
        <v>44</v>
      </c>
      <c r="BK306" s="41" t="s">
        <v>44</v>
      </c>
      <c r="BL306" s="41" t="s">
        <v>44</v>
      </c>
      <c r="BM306" s="41" t="s">
        <v>44</v>
      </c>
      <c r="BN306" s="41" t="s">
        <v>44</v>
      </c>
    </row>
    <row r="307" spans="1:66" s="4" customFormat="1" ht="15.75" customHeight="1">
      <c r="A307" s="12">
        <v>287</v>
      </c>
      <c r="B307" s="13" t="s">
        <v>333</v>
      </c>
      <c r="C307" s="61">
        <v>155250</v>
      </c>
      <c r="D307" s="70">
        <v>150000</v>
      </c>
      <c r="E307" s="58">
        <v>154500</v>
      </c>
      <c r="F307" s="5">
        <v>90935.103518999997</v>
      </c>
      <c r="G307" s="5">
        <f t="shared" si="154"/>
        <v>9366.3156624570001</v>
      </c>
      <c r="H307" s="5">
        <f t="shared" si="155"/>
        <v>100301.41918145699</v>
      </c>
      <c r="I307" s="2">
        <v>92050.273470073327</v>
      </c>
      <c r="J307" s="2">
        <f t="shared" si="156"/>
        <v>4694.5639469737398</v>
      </c>
      <c r="K307" s="2">
        <f t="shared" si="157"/>
        <v>96744.837417047063</v>
      </c>
      <c r="L307" s="5">
        <v>98125.867669918574</v>
      </c>
      <c r="M307" s="5">
        <f t="shared" si="158"/>
        <v>96744.837417047063</v>
      </c>
      <c r="N307" s="48">
        <f t="shared" si="159"/>
        <v>125820.35404473711</v>
      </c>
      <c r="O307" s="5">
        <f t="shared" si="160"/>
        <v>20559.494973941706</v>
      </c>
      <c r="P307" s="20">
        <f t="shared" si="161"/>
        <v>0.16340356955784358</v>
      </c>
      <c r="Q307" s="63">
        <v>155250</v>
      </c>
      <c r="R307" s="70">
        <v>150000</v>
      </c>
      <c r="S307" s="58">
        <v>153000</v>
      </c>
      <c r="T307" s="5">
        <v>92753.35053299999</v>
      </c>
      <c r="U307" s="5">
        <f t="shared" si="162"/>
        <v>9553.5951048989991</v>
      </c>
      <c r="V307" s="5">
        <f t="shared" si="163"/>
        <v>102306.94563789899</v>
      </c>
      <c r="W307" s="2">
        <v>93890.728671179982</v>
      </c>
      <c r="X307" s="2">
        <f t="shared" si="164"/>
        <v>4788.4271622301785</v>
      </c>
      <c r="Y307" s="2">
        <f t="shared" si="165"/>
        <v>98679.155833410157</v>
      </c>
      <c r="Z307" s="5">
        <v>100087.79843566388</v>
      </c>
      <c r="AA307" s="5">
        <f t="shared" si="166"/>
        <v>98679.155833410157</v>
      </c>
      <c r="AB307" s="48">
        <f t="shared" si="167"/>
        <v>126553.98331782884</v>
      </c>
      <c r="AC307" s="5">
        <f t="shared" si="168"/>
        <v>19710.479538637494</v>
      </c>
      <c r="AD307" s="20">
        <f t="shared" si="169"/>
        <v>0.15574760289556761</v>
      </c>
      <c r="AE307" s="65" t="s">
        <v>44</v>
      </c>
      <c r="AF307" s="70" t="s">
        <v>44</v>
      </c>
      <c r="AG307" s="58" t="s">
        <v>44</v>
      </c>
      <c r="AH307" s="5" t="s">
        <v>44</v>
      </c>
      <c r="AI307" s="5" t="s">
        <v>44</v>
      </c>
      <c r="AJ307" s="5" t="s">
        <v>44</v>
      </c>
      <c r="AK307" s="5" t="s">
        <v>44</v>
      </c>
      <c r="AL307" s="5" t="s">
        <v>44</v>
      </c>
      <c r="AM307" s="5" t="s">
        <v>44</v>
      </c>
      <c r="AN307" s="5" t="s">
        <v>44</v>
      </c>
      <c r="AO307" s="5" t="s">
        <v>44</v>
      </c>
      <c r="AP307" s="5" t="s">
        <v>44</v>
      </c>
      <c r="AQ307" s="5" t="s">
        <v>44</v>
      </c>
      <c r="AR307" s="5" t="s">
        <v>44</v>
      </c>
      <c r="AS307" s="67">
        <v>121465</v>
      </c>
      <c r="AT307" s="70">
        <v>116793.19366560917</v>
      </c>
      <c r="AU307" s="58">
        <v>119713</v>
      </c>
      <c r="AV307" s="38">
        <v>107974.33797185698</v>
      </c>
      <c r="AW307" s="38">
        <f t="shared" si="170"/>
        <v>5506.6912365647058</v>
      </c>
      <c r="AX307" s="38">
        <f t="shared" si="171"/>
        <v>113481.02920842168</v>
      </c>
      <c r="AY307" s="36">
        <v>120105.35812279665</v>
      </c>
      <c r="AZ307" s="5">
        <f t="shared" si="172"/>
        <v>113481.02920842168</v>
      </c>
      <c r="BA307" s="40">
        <f t="shared" si="173"/>
        <v>118311.51619936549</v>
      </c>
      <c r="BB307" s="5">
        <f>STDEVA(AZ307,BA307)</f>
        <v>3415.6701077297712</v>
      </c>
      <c r="BC307" s="43">
        <f t="shared" si="174"/>
        <v>2.8870140603845035E-2</v>
      </c>
      <c r="BD307" s="72">
        <v>119084</v>
      </c>
      <c r="BE307" s="70">
        <v>114503.8021167532</v>
      </c>
      <c r="BF307" s="58">
        <v>117366</v>
      </c>
      <c r="BG307" s="38">
        <v>105857.81449058432</v>
      </c>
      <c r="BH307" s="38">
        <f t="shared" si="175"/>
        <v>5398.7485390197999</v>
      </c>
      <c r="BI307" s="38">
        <f t="shared" si="176"/>
        <v>111256.56302960412</v>
      </c>
      <c r="BJ307" s="36">
        <v>117751.04120390228</v>
      </c>
      <c r="BK307" s="36">
        <f t="shared" si="177"/>
        <v>111256.56302960412</v>
      </c>
      <c r="BL307" s="40">
        <f t="shared" si="178"/>
        <v>115992.28127005191</v>
      </c>
      <c r="BM307" s="5">
        <f t="shared" si="179"/>
        <v>3348.6584816094601</v>
      </c>
      <c r="BN307" s="20">
        <f t="shared" si="180"/>
        <v>2.8869666541113639E-2</v>
      </c>
    </row>
    <row r="308" spans="1:66" s="4" customFormat="1" ht="15.75" customHeight="1">
      <c r="A308" s="12">
        <v>288</v>
      </c>
      <c r="B308" s="13" t="s">
        <v>334</v>
      </c>
      <c r="C308" s="61">
        <v>155250</v>
      </c>
      <c r="D308" s="70">
        <v>150000</v>
      </c>
      <c r="E308" s="58">
        <v>154500</v>
      </c>
      <c r="F308" s="5">
        <v>44767.655261999993</v>
      </c>
      <c r="G308" s="5">
        <f t="shared" si="154"/>
        <v>4611.0684919859996</v>
      </c>
      <c r="H308" s="5">
        <f t="shared" si="155"/>
        <v>49378.723753985993</v>
      </c>
      <c r="I308" s="2">
        <v>45316.710317853329</v>
      </c>
      <c r="J308" s="2">
        <f t="shared" si="156"/>
        <v>2311.1522262105195</v>
      </c>
      <c r="K308" s="2">
        <f t="shared" si="157"/>
        <v>47627.86254406385</v>
      </c>
      <c r="L308" s="5">
        <v>48307.749148962605</v>
      </c>
      <c r="M308" s="5">
        <f t="shared" si="158"/>
        <v>47627.86254406385</v>
      </c>
      <c r="N308" s="48">
        <f t="shared" si="159"/>
        <v>100844.05590783541</v>
      </c>
      <c r="O308" s="5">
        <f t="shared" si="160"/>
        <v>37629.531196457428</v>
      </c>
      <c r="P308" s="20">
        <f t="shared" si="161"/>
        <v>0.37314575318993765</v>
      </c>
      <c r="Q308" s="63">
        <v>155250</v>
      </c>
      <c r="R308" s="70">
        <v>150000</v>
      </c>
      <c r="S308" s="58">
        <v>153000</v>
      </c>
      <c r="T308" s="5">
        <v>45662.929227000001</v>
      </c>
      <c r="U308" s="5">
        <f t="shared" si="162"/>
        <v>4703.2817103810003</v>
      </c>
      <c r="V308" s="5">
        <f t="shared" si="163"/>
        <v>50366.210937381002</v>
      </c>
      <c r="W308" s="2">
        <v>46223.045405086668</v>
      </c>
      <c r="X308" s="2">
        <f t="shared" si="164"/>
        <v>2357.3753156594198</v>
      </c>
      <c r="Y308" s="2">
        <f t="shared" si="165"/>
        <v>48580.420720746086</v>
      </c>
      <c r="Z308" s="5">
        <v>49273.905070958601</v>
      </c>
      <c r="AA308" s="5">
        <f t="shared" si="166"/>
        <v>48580.420720746086</v>
      </c>
      <c r="AB308" s="48">
        <f t="shared" si="167"/>
        <v>101078.42278818095</v>
      </c>
      <c r="AC308" s="5">
        <f t="shared" si="168"/>
        <v>37121.693260628585</v>
      </c>
      <c r="AD308" s="20">
        <f t="shared" si="169"/>
        <v>0.3672563563681685</v>
      </c>
      <c r="AE308" s="65" t="s">
        <v>44</v>
      </c>
      <c r="AF308" s="70" t="s">
        <v>44</v>
      </c>
      <c r="AG308" s="58" t="s">
        <v>44</v>
      </c>
      <c r="AH308" s="5" t="s">
        <v>44</v>
      </c>
      <c r="AI308" s="5" t="s">
        <v>44</v>
      </c>
      <c r="AJ308" s="5" t="s">
        <v>44</v>
      </c>
      <c r="AK308" s="5" t="s">
        <v>44</v>
      </c>
      <c r="AL308" s="5" t="s">
        <v>44</v>
      </c>
      <c r="AM308" s="5" t="s">
        <v>44</v>
      </c>
      <c r="AN308" s="5" t="s">
        <v>44</v>
      </c>
      <c r="AO308" s="5" t="s">
        <v>44</v>
      </c>
      <c r="AP308" s="5" t="s">
        <v>44</v>
      </c>
      <c r="AQ308" s="5" t="s">
        <v>44</v>
      </c>
      <c r="AR308" s="5" t="s">
        <v>44</v>
      </c>
      <c r="AS308" s="67">
        <v>59798</v>
      </c>
      <c r="AT308" s="70">
        <v>57498.084957004161</v>
      </c>
      <c r="AU308" s="58">
        <v>58936</v>
      </c>
      <c r="AV308" s="38">
        <v>53156.502215849672</v>
      </c>
      <c r="AW308" s="38">
        <f t="shared" si="170"/>
        <v>2710.9816130083332</v>
      </c>
      <c r="AX308" s="38">
        <f t="shared" si="171"/>
        <v>55867.483828858007</v>
      </c>
      <c r="AY308" s="36">
        <v>59128.686085150322</v>
      </c>
      <c r="AZ308" s="5">
        <f t="shared" si="172"/>
        <v>55867.483828858007</v>
      </c>
      <c r="BA308" s="40">
        <f t="shared" si="173"/>
        <v>58245.650974202494</v>
      </c>
      <c r="BB308" s="5">
        <f>STDEVA(AZ308,BA308)</f>
        <v>1681.6181152681406</v>
      </c>
      <c r="BC308" s="20">
        <f t="shared" si="174"/>
        <v>2.887113607869099E-2</v>
      </c>
      <c r="BD308" s="72">
        <v>58625</v>
      </c>
      <c r="BE308" s="70">
        <v>56370.670452214268</v>
      </c>
      <c r="BF308" s="58">
        <v>57780</v>
      </c>
      <c r="BG308" s="38">
        <v>52114.216865531329</v>
      </c>
      <c r="BH308" s="38">
        <f t="shared" si="175"/>
        <v>2657.8250601420978</v>
      </c>
      <c r="BI308" s="38">
        <f t="shared" si="176"/>
        <v>54772.041925673424</v>
      </c>
      <c r="BJ308" s="36">
        <v>57969.29897875512</v>
      </c>
      <c r="BK308" s="36">
        <f t="shared" si="177"/>
        <v>54772.041925673424</v>
      </c>
      <c r="BL308" s="40">
        <f t="shared" si="178"/>
        <v>57103.402271328567</v>
      </c>
      <c r="BM308" s="5">
        <f t="shared" si="179"/>
        <v>1648.5207098021649</v>
      </c>
      <c r="BN308" s="20">
        <f t="shared" si="180"/>
        <v>2.8869045349857934E-2</v>
      </c>
    </row>
    <row r="309" spans="1:66" s="4" customFormat="1" ht="15.75" customHeight="1">
      <c r="A309" s="12">
        <v>289</v>
      </c>
      <c r="B309" s="13" t="s">
        <v>335</v>
      </c>
      <c r="C309" s="61">
        <v>264961</v>
      </c>
      <c r="D309" s="70">
        <v>256001.2789770863</v>
      </c>
      <c r="E309" s="58">
        <v>263681</v>
      </c>
      <c r="F309" s="5">
        <v>236602.60776899999</v>
      </c>
      <c r="G309" s="5">
        <f t="shared" si="154"/>
        <v>24370.068600207</v>
      </c>
      <c r="H309" s="5">
        <f t="shared" si="155"/>
        <v>260972.67636920698</v>
      </c>
      <c r="I309" s="2">
        <v>239504.22392507331</v>
      </c>
      <c r="J309" s="2">
        <f t="shared" si="156"/>
        <v>12214.715420178738</v>
      </c>
      <c r="K309" s="2">
        <f t="shared" si="157"/>
        <v>251718.93934525206</v>
      </c>
      <c r="L309" s="5">
        <v>255312.22121679992</v>
      </c>
      <c r="M309" s="5">
        <f t="shared" si="158"/>
        <v>251718.93934525206</v>
      </c>
      <c r="N309" s="48">
        <f t="shared" si="159"/>
        <v>258774.51931805754</v>
      </c>
      <c r="O309" s="5">
        <f t="shared" si="160"/>
        <v>4989.0484439747543</v>
      </c>
      <c r="P309" s="20">
        <f t="shared" si="161"/>
        <v>1.9279519703571578E-2</v>
      </c>
      <c r="Q309" s="63">
        <v>270260</v>
      </c>
      <c r="R309" s="70">
        <v>261120.73510993578</v>
      </c>
      <c r="S309" s="58">
        <v>266343</v>
      </c>
      <c r="T309" s="5">
        <v>241334.20486800003</v>
      </c>
      <c r="U309" s="5">
        <f t="shared" si="162"/>
        <v>24857.423101404005</v>
      </c>
      <c r="V309" s="5">
        <f t="shared" si="163"/>
        <v>266191.62796940404</v>
      </c>
      <c r="W309" s="2">
        <v>244293.73853527999</v>
      </c>
      <c r="X309" s="2">
        <f t="shared" si="164"/>
        <v>12458.980665299279</v>
      </c>
      <c r="Y309" s="2">
        <f t="shared" si="165"/>
        <v>256752.71920057927</v>
      </c>
      <c r="Z309" s="5">
        <v>260417.85815982407</v>
      </c>
      <c r="AA309" s="5">
        <f t="shared" si="166"/>
        <v>256752.71920057927</v>
      </c>
      <c r="AB309" s="48">
        <f t="shared" si="167"/>
        <v>263514.32340662385</v>
      </c>
      <c r="AC309" s="5">
        <f t="shared" si="168"/>
        <v>4781.1761857936017</v>
      </c>
      <c r="AD309" s="20">
        <f t="shared" si="169"/>
        <v>1.8143894889599079E-2</v>
      </c>
      <c r="AE309" s="65">
        <v>275665</v>
      </c>
      <c r="AF309" s="70">
        <v>266343.05638471805</v>
      </c>
      <c r="AG309" s="58">
        <v>270338</v>
      </c>
      <c r="AH309" s="5">
        <v>246160.77025499998</v>
      </c>
      <c r="AI309" s="5">
        <f t="shared" ref="AI309:AI331" si="182">AH309*10.3%</f>
        <v>25354.559336265</v>
      </c>
      <c r="AJ309" s="5">
        <f t="shared" ref="AJ309:AJ331" si="183">AH309+AI309</f>
        <v>271515.32959126501</v>
      </c>
      <c r="AK309" s="2">
        <v>249179.54276063334</v>
      </c>
      <c r="AL309" s="2">
        <f t="shared" ref="AL309:AL331" si="184">AK309*5.1%</f>
        <v>12708.156680792299</v>
      </c>
      <c r="AM309" s="2">
        <f t="shared" ref="AM309:AM331" si="185">AK309+AL309</f>
        <v>261887.69944142565</v>
      </c>
      <c r="AN309" s="5">
        <v>265626.1401214634</v>
      </c>
      <c r="AO309" s="5">
        <f t="shared" si="181"/>
        <v>261887.69944142565</v>
      </c>
      <c r="AP309" s="48">
        <f t="shared" ref="AP309:AP331" si="186">AVERAGE(AJ309,AM309,AN309,AE309:AG309)</f>
        <v>268562.53758981201</v>
      </c>
      <c r="AQ309" s="5">
        <f t="shared" ref="AQ309:AQ331" si="187">STDEVA(AO309,AP309)</f>
        <v>4719.8233180466559</v>
      </c>
      <c r="AR309" s="20">
        <f t="shared" ref="AR309:AR331" si="188">AQ309/AP309</f>
        <v>1.7574392022075173E-2</v>
      </c>
      <c r="AS309" s="67">
        <v>316039</v>
      </c>
      <c r="AT309" s="70">
        <v>303883.52843622753</v>
      </c>
      <c r="AU309" s="58">
        <v>311481</v>
      </c>
      <c r="AV309" s="38">
        <v>280937.79931557202</v>
      </c>
      <c r="AW309" s="38">
        <f t="shared" si="170"/>
        <v>14327.827765094173</v>
      </c>
      <c r="AX309" s="38">
        <f t="shared" si="171"/>
        <v>295265.62708066619</v>
      </c>
      <c r="AY309" s="36">
        <v>312501.42979178886</v>
      </c>
      <c r="AZ309" s="5">
        <f t="shared" si="172"/>
        <v>295265.62708066619</v>
      </c>
      <c r="BA309" s="40">
        <f t="shared" si="173"/>
        <v>307834.11706173653</v>
      </c>
      <c r="BB309" s="5">
        <f>STDEVA(AZ309,BA309)</f>
        <v>8887.2644948900161</v>
      </c>
      <c r="BC309" s="20">
        <f t="shared" si="174"/>
        <v>2.887030384974406E-2</v>
      </c>
      <c r="BD309" s="72">
        <v>309843</v>
      </c>
      <c r="BE309" s="70">
        <v>297925.72285359987</v>
      </c>
      <c r="BF309" s="58">
        <v>305374</v>
      </c>
      <c r="BG309" s="38">
        <v>275429.85751383431</v>
      </c>
      <c r="BH309" s="38">
        <f t="shared" si="175"/>
        <v>14046.922733205549</v>
      </c>
      <c r="BI309" s="38">
        <f t="shared" si="176"/>
        <v>289476.78024703986</v>
      </c>
      <c r="BJ309" s="36">
        <v>306374.66546015989</v>
      </c>
      <c r="BK309" s="36">
        <f t="shared" si="177"/>
        <v>289476.78024703986</v>
      </c>
      <c r="BL309" s="40">
        <f t="shared" si="178"/>
        <v>301798.83371215995</v>
      </c>
      <c r="BM309" s="5">
        <f t="shared" si="179"/>
        <v>8713.0075633296092</v>
      </c>
      <c r="BN309" s="20">
        <f t="shared" si="180"/>
        <v>2.8870249285454903E-2</v>
      </c>
    </row>
    <row r="310" spans="1:66" s="4" customFormat="1" ht="15.75" customHeight="1">
      <c r="A310" s="12">
        <v>290</v>
      </c>
      <c r="B310" s="13" t="s">
        <v>336</v>
      </c>
      <c r="C310" s="61">
        <v>258750</v>
      </c>
      <c r="D310" s="70">
        <v>250000</v>
      </c>
      <c r="E310" s="58">
        <v>257500</v>
      </c>
      <c r="F310" s="5">
        <v>214892.46143099997</v>
      </c>
      <c r="G310" s="5">
        <f t="shared" si="154"/>
        <v>22133.923527392999</v>
      </c>
      <c r="H310" s="5">
        <f t="shared" si="155"/>
        <v>237026.38495839297</v>
      </c>
      <c r="I310" s="2">
        <v>217527.6369735933</v>
      </c>
      <c r="J310" s="2">
        <f t="shared" si="156"/>
        <v>11093.909485653257</v>
      </c>
      <c r="K310" s="2">
        <f t="shared" si="157"/>
        <v>228621.54645924654</v>
      </c>
      <c r="L310" s="5">
        <v>231885.11359676137</v>
      </c>
      <c r="M310" s="5">
        <f t="shared" si="158"/>
        <v>228621.54645924654</v>
      </c>
      <c r="N310" s="48">
        <f t="shared" si="159"/>
        <v>243963.84083573348</v>
      </c>
      <c r="O310" s="5">
        <f t="shared" si="160"/>
        <v>10848.640392574151</v>
      </c>
      <c r="P310" s="20">
        <f t="shared" si="161"/>
        <v>4.4468230846876983E-2</v>
      </c>
      <c r="Q310" s="63">
        <v>258750</v>
      </c>
      <c r="R310" s="70">
        <v>250000</v>
      </c>
      <c r="S310" s="58">
        <v>255000</v>
      </c>
      <c r="T310" s="5">
        <v>270739.75029300002</v>
      </c>
      <c r="U310" s="5">
        <f t="shared" si="162"/>
        <v>27886.194280179003</v>
      </c>
      <c r="V310" s="5">
        <f t="shared" si="163"/>
        <v>298625.944573179</v>
      </c>
      <c r="W310" s="2">
        <v>274059.95128078002</v>
      </c>
      <c r="X310" s="2">
        <f t="shared" si="164"/>
        <v>13977.057515319781</v>
      </c>
      <c r="Y310" s="2">
        <f t="shared" si="165"/>
        <v>288037.00879609981</v>
      </c>
      <c r="Z310" s="5">
        <v>292148.73024516535</v>
      </c>
      <c r="AA310" s="5">
        <f t="shared" si="166"/>
        <v>250000</v>
      </c>
      <c r="AB310" s="48">
        <f t="shared" si="167"/>
        <v>273760.28060240735</v>
      </c>
      <c r="AC310" s="5">
        <f t="shared" si="168"/>
        <v>16801.055536857424</v>
      </c>
      <c r="AD310" s="20">
        <f t="shared" si="169"/>
        <v>6.1371414070320332E-2</v>
      </c>
      <c r="AE310" s="65" t="s">
        <v>44</v>
      </c>
      <c r="AF310" s="70" t="s">
        <v>44</v>
      </c>
      <c r="AG310" s="58" t="s">
        <v>44</v>
      </c>
      <c r="AH310" s="5" t="s">
        <v>44</v>
      </c>
      <c r="AI310" s="5" t="s">
        <v>44</v>
      </c>
      <c r="AJ310" s="5" t="s">
        <v>44</v>
      </c>
      <c r="AK310" s="5" t="s">
        <v>44</v>
      </c>
      <c r="AL310" s="5" t="s">
        <v>44</v>
      </c>
      <c r="AM310" s="5" t="s">
        <v>44</v>
      </c>
      <c r="AN310" s="5" t="s">
        <v>44</v>
      </c>
      <c r="AO310" s="5" t="s">
        <v>44</v>
      </c>
      <c r="AP310" s="5" t="s">
        <v>44</v>
      </c>
      <c r="AQ310" s="5" t="s">
        <v>44</v>
      </c>
      <c r="AR310" s="5" t="s">
        <v>44</v>
      </c>
      <c r="AS310" s="67">
        <v>260000</v>
      </c>
      <c r="AT310" s="70">
        <v>250000</v>
      </c>
      <c r="AU310" s="58">
        <v>256250</v>
      </c>
      <c r="AV310" s="38">
        <v>315168.94397289702</v>
      </c>
      <c r="AW310" s="38">
        <f t="shared" si="170"/>
        <v>16073.616142617748</v>
      </c>
      <c r="AX310" s="38">
        <f t="shared" si="171"/>
        <v>331242.56011551479</v>
      </c>
      <c r="AY310" s="36">
        <v>350578.47629419842</v>
      </c>
      <c r="AZ310" s="5">
        <f t="shared" si="172"/>
        <v>250000</v>
      </c>
      <c r="BA310" s="40">
        <f t="shared" si="173"/>
        <v>289614.20728194265</v>
      </c>
      <c r="BB310" s="5">
        <f>STDEVA(AZ310,BA310)</f>
        <v>28011.47460039116</v>
      </c>
      <c r="BC310" s="42">
        <f t="shared" si="174"/>
        <v>9.6719960195604901E-2</v>
      </c>
      <c r="BD310" s="72">
        <v>260000</v>
      </c>
      <c r="BE310" s="70">
        <v>250000</v>
      </c>
      <c r="BF310" s="58">
        <v>256250</v>
      </c>
      <c r="BG310" s="38">
        <v>250156.78251963228</v>
      </c>
      <c r="BH310" s="38">
        <f t="shared" si="175"/>
        <v>12757.995908501245</v>
      </c>
      <c r="BI310" s="38">
        <f t="shared" si="176"/>
        <v>262914.77842813352</v>
      </c>
      <c r="BJ310" s="36">
        <v>278262.13631611364</v>
      </c>
      <c r="BK310" s="36">
        <f t="shared" si="177"/>
        <v>250000</v>
      </c>
      <c r="BL310" s="40">
        <f t="shared" si="178"/>
        <v>261485.38294884944</v>
      </c>
      <c r="BM310" s="5">
        <f t="shared" si="179"/>
        <v>8121.3921676557829</v>
      </c>
      <c r="BN310" s="20">
        <f t="shared" si="180"/>
        <v>3.1058685101508915E-2</v>
      </c>
    </row>
    <row r="311" spans="1:66" s="4" customFormat="1" ht="15.75" customHeight="1">
      <c r="A311" s="12">
        <v>291</v>
      </c>
      <c r="B311" s="13" t="s">
        <v>337</v>
      </c>
      <c r="C311" s="61" t="s">
        <v>44</v>
      </c>
      <c r="D311" s="70" t="s">
        <v>44</v>
      </c>
      <c r="E311" s="58" t="s">
        <v>44</v>
      </c>
      <c r="F311" s="5" t="s">
        <v>44</v>
      </c>
      <c r="G311" s="5" t="s">
        <v>44</v>
      </c>
      <c r="H311" s="5" t="s">
        <v>44</v>
      </c>
      <c r="I311" s="5" t="s">
        <v>44</v>
      </c>
      <c r="J311" s="5" t="s">
        <v>44</v>
      </c>
      <c r="K311" s="5" t="s">
        <v>44</v>
      </c>
      <c r="L311" s="5" t="s">
        <v>44</v>
      </c>
      <c r="M311" s="5" t="s">
        <v>44</v>
      </c>
      <c r="N311" s="5" t="s">
        <v>44</v>
      </c>
      <c r="O311" s="5" t="s">
        <v>44</v>
      </c>
      <c r="P311" s="5" t="s">
        <v>44</v>
      </c>
      <c r="Q311" s="63" t="s">
        <v>44</v>
      </c>
      <c r="R311" s="70" t="s">
        <v>44</v>
      </c>
      <c r="S311" s="58" t="s">
        <v>44</v>
      </c>
      <c r="T311" s="5" t="s">
        <v>44</v>
      </c>
      <c r="U311" s="5" t="s">
        <v>44</v>
      </c>
      <c r="V311" s="5" t="s">
        <v>44</v>
      </c>
      <c r="W311" s="5" t="s">
        <v>44</v>
      </c>
      <c r="X311" s="5" t="s">
        <v>44</v>
      </c>
      <c r="Y311" s="5" t="s">
        <v>44</v>
      </c>
      <c r="Z311" s="5" t="s">
        <v>44</v>
      </c>
      <c r="AA311" s="5" t="s">
        <v>44</v>
      </c>
      <c r="AB311" s="5" t="s">
        <v>44</v>
      </c>
      <c r="AC311" s="5" t="s">
        <v>44</v>
      </c>
      <c r="AD311" s="5" t="s">
        <v>44</v>
      </c>
      <c r="AE311" s="65" t="s">
        <v>44</v>
      </c>
      <c r="AF311" s="70" t="s">
        <v>44</v>
      </c>
      <c r="AG311" s="58" t="s">
        <v>44</v>
      </c>
      <c r="AH311" s="5" t="s">
        <v>44</v>
      </c>
      <c r="AI311" s="5" t="s">
        <v>44</v>
      </c>
      <c r="AJ311" s="5" t="s">
        <v>44</v>
      </c>
      <c r="AK311" s="5" t="s">
        <v>44</v>
      </c>
      <c r="AL311" s="5" t="s">
        <v>44</v>
      </c>
      <c r="AM311" s="5" t="s">
        <v>44</v>
      </c>
      <c r="AN311" s="5" t="s">
        <v>44</v>
      </c>
      <c r="AO311" s="5" t="s">
        <v>44</v>
      </c>
      <c r="AP311" s="5" t="s">
        <v>44</v>
      </c>
      <c r="AQ311" s="5" t="s">
        <v>44</v>
      </c>
      <c r="AR311" s="5" t="s">
        <v>44</v>
      </c>
      <c r="AS311" s="68" t="s">
        <v>44</v>
      </c>
      <c r="AT311" s="74" t="s">
        <v>44</v>
      </c>
      <c r="AU311" s="68" t="s">
        <v>44</v>
      </c>
      <c r="AV311" s="41" t="s">
        <v>44</v>
      </c>
      <c r="AW311" s="41" t="s">
        <v>44</v>
      </c>
      <c r="AX311" s="41" t="s">
        <v>44</v>
      </c>
      <c r="AY311" s="41" t="s">
        <v>44</v>
      </c>
      <c r="AZ311" s="41" t="s">
        <v>44</v>
      </c>
      <c r="BA311" s="41" t="s">
        <v>44</v>
      </c>
      <c r="BB311" s="41" t="s">
        <v>44</v>
      </c>
      <c r="BC311" s="41" t="s">
        <v>44</v>
      </c>
      <c r="BD311" s="68" t="s">
        <v>44</v>
      </c>
      <c r="BE311" s="74" t="s">
        <v>44</v>
      </c>
      <c r="BF311" s="68" t="s">
        <v>44</v>
      </c>
      <c r="BG311" s="41" t="s">
        <v>44</v>
      </c>
      <c r="BH311" s="41" t="s">
        <v>44</v>
      </c>
      <c r="BI311" s="41" t="s">
        <v>44</v>
      </c>
      <c r="BJ311" s="41" t="s">
        <v>44</v>
      </c>
      <c r="BK311" s="41" t="s">
        <v>44</v>
      </c>
      <c r="BL311" s="41" t="s">
        <v>44</v>
      </c>
      <c r="BM311" s="41" t="s">
        <v>44</v>
      </c>
      <c r="BN311" s="41" t="s">
        <v>44</v>
      </c>
    </row>
    <row r="312" spans="1:66" s="4" customFormat="1" ht="15.75" customHeight="1">
      <c r="A312" s="12">
        <v>292</v>
      </c>
      <c r="B312" s="13" t="s">
        <v>338</v>
      </c>
      <c r="C312" s="61">
        <v>569250</v>
      </c>
      <c r="D312" s="70">
        <v>550000</v>
      </c>
      <c r="E312" s="58">
        <v>566500</v>
      </c>
      <c r="F312" s="5">
        <v>223964.90069400001</v>
      </c>
      <c r="G312" s="5">
        <f t="shared" si="154"/>
        <v>23068.384771482004</v>
      </c>
      <c r="H312" s="5">
        <f t="shared" si="155"/>
        <v>247033.28546548201</v>
      </c>
      <c r="I312" s="2">
        <v>226711.50218724</v>
      </c>
      <c r="J312" s="2">
        <f t="shared" si="156"/>
        <v>11562.28661154924</v>
      </c>
      <c r="K312" s="2">
        <f t="shared" si="157"/>
        <v>238273.78879878923</v>
      </c>
      <c r="L312" s="5">
        <v>241675.14146610443</v>
      </c>
      <c r="M312" s="5">
        <f t="shared" si="158"/>
        <v>238273.78879878923</v>
      </c>
      <c r="N312" s="48">
        <f t="shared" si="159"/>
        <v>402122.0359550626</v>
      </c>
      <c r="O312" s="5">
        <f t="shared" si="160"/>
        <v>115858.20664973032</v>
      </c>
      <c r="P312" s="20">
        <f t="shared" si="161"/>
        <v>0.28811702988263382</v>
      </c>
      <c r="Q312" s="63">
        <v>569250</v>
      </c>
      <c r="R312" s="70">
        <v>550000</v>
      </c>
      <c r="S312" s="58">
        <v>561000</v>
      </c>
      <c r="T312" s="5">
        <v>228444.23827800003</v>
      </c>
      <c r="U312" s="5">
        <f t="shared" si="162"/>
        <v>23529.756542634004</v>
      </c>
      <c r="V312" s="5">
        <f t="shared" si="163"/>
        <v>251973.99482063405</v>
      </c>
      <c r="W312" s="2">
        <v>231245.75792388001</v>
      </c>
      <c r="X312" s="2">
        <f t="shared" si="164"/>
        <v>11793.53365411788</v>
      </c>
      <c r="Y312" s="2">
        <f t="shared" si="165"/>
        <v>243039.29157799788</v>
      </c>
      <c r="Z312" s="5">
        <v>246508.67168412986</v>
      </c>
      <c r="AA312" s="5">
        <f t="shared" si="166"/>
        <v>243039.29157799788</v>
      </c>
      <c r="AB312" s="48">
        <f t="shared" si="167"/>
        <v>403628.65968046029</v>
      </c>
      <c r="AC312" s="5">
        <f t="shared" si="168"/>
        <v>113553.83117171378</v>
      </c>
      <c r="AD312" s="20">
        <f t="shared" si="169"/>
        <v>0.28133242882606668</v>
      </c>
      <c r="AE312" s="65" t="s">
        <v>44</v>
      </c>
      <c r="AF312" s="70" t="s">
        <v>44</v>
      </c>
      <c r="AG312" s="58" t="s">
        <v>44</v>
      </c>
      <c r="AH312" s="5" t="s">
        <v>44</v>
      </c>
      <c r="AI312" s="5" t="s">
        <v>44</v>
      </c>
      <c r="AJ312" s="5" t="s">
        <v>44</v>
      </c>
      <c r="AK312" s="5" t="s">
        <v>44</v>
      </c>
      <c r="AL312" s="5" t="s">
        <v>44</v>
      </c>
      <c r="AM312" s="5" t="s">
        <v>44</v>
      </c>
      <c r="AN312" s="5" t="s">
        <v>44</v>
      </c>
      <c r="AO312" s="5" t="s">
        <v>44</v>
      </c>
      <c r="AP312" s="5" t="s">
        <v>44</v>
      </c>
      <c r="AQ312" s="5" t="s">
        <v>44</v>
      </c>
      <c r="AR312" s="5" t="s">
        <v>44</v>
      </c>
      <c r="AS312" s="67">
        <v>572000</v>
      </c>
      <c r="AT312" s="70">
        <v>550000</v>
      </c>
      <c r="AU312" s="58">
        <v>563750</v>
      </c>
      <c r="AV312" s="38">
        <v>265932.62161246198</v>
      </c>
      <c r="AW312" s="38">
        <f t="shared" si="170"/>
        <v>13562.56370223556</v>
      </c>
      <c r="AX312" s="38">
        <f t="shared" si="171"/>
        <v>279495.18531469756</v>
      </c>
      <c r="AY312" s="36">
        <v>295810.40602095582</v>
      </c>
      <c r="AZ312" s="5">
        <f t="shared" si="172"/>
        <v>279495.18531469756</v>
      </c>
      <c r="BA312" s="40">
        <f t="shared" si="173"/>
        <v>452211.11826713069</v>
      </c>
      <c r="BB312" s="5">
        <f>STDEVA(AZ312,BA312)</f>
        <v>122128.60740962646</v>
      </c>
      <c r="BC312" s="43">
        <f t="shared" si="174"/>
        <v>0.27006989097840473</v>
      </c>
      <c r="BD312" s="72">
        <v>572000</v>
      </c>
      <c r="BE312" s="70">
        <v>550000</v>
      </c>
      <c r="BF312" s="58">
        <v>563750</v>
      </c>
      <c r="BG312" s="38">
        <v>260718.22751532603</v>
      </c>
      <c r="BH312" s="38">
        <f t="shared" si="175"/>
        <v>13296.629603281626</v>
      </c>
      <c r="BI312" s="38">
        <f t="shared" si="176"/>
        <v>274014.85711860767</v>
      </c>
      <c r="BJ312" s="36">
        <v>290010.16975932528</v>
      </c>
      <c r="BK312" s="36">
        <f t="shared" si="177"/>
        <v>274014.85711860767</v>
      </c>
      <c r="BL312" s="40">
        <f t="shared" si="178"/>
        <v>449955.00537558662</v>
      </c>
      <c r="BM312" s="5">
        <f t="shared" si="179"/>
        <v>124408.47191547624</v>
      </c>
      <c r="BN312" s="20">
        <f t="shared" si="180"/>
        <v>0.27649091671206094</v>
      </c>
    </row>
    <row r="313" spans="1:66" s="4" customFormat="1" ht="15.75" customHeight="1">
      <c r="A313" s="12">
        <v>293</v>
      </c>
      <c r="B313" s="13" t="s">
        <v>339</v>
      </c>
      <c r="C313" s="61">
        <v>569250</v>
      </c>
      <c r="D313" s="70">
        <v>550000</v>
      </c>
      <c r="E313" s="58">
        <v>566500</v>
      </c>
      <c r="F313" s="5">
        <v>230837.241285</v>
      </c>
      <c r="G313" s="5">
        <f t="shared" si="154"/>
        <v>23776.235852355003</v>
      </c>
      <c r="H313" s="5">
        <f t="shared" si="155"/>
        <v>254613.47713735499</v>
      </c>
      <c r="I313" s="2">
        <v>233668.14242776664</v>
      </c>
      <c r="J313" s="2">
        <f t="shared" si="156"/>
        <v>11917.075263816098</v>
      </c>
      <c r="K313" s="2">
        <f t="shared" si="157"/>
        <v>245585.21769158274</v>
      </c>
      <c r="L313" s="5">
        <v>249090.94083242651</v>
      </c>
      <c r="M313" s="5">
        <f t="shared" si="158"/>
        <v>245585.21769158274</v>
      </c>
      <c r="N313" s="48">
        <f t="shared" si="159"/>
        <v>405839.93927689409</v>
      </c>
      <c r="O313" s="5">
        <f t="shared" si="160"/>
        <v>113317.20035013577</v>
      </c>
      <c r="P313" s="20">
        <f t="shared" si="161"/>
        <v>0.27921648261637055</v>
      </c>
      <c r="Q313" s="63">
        <v>569250</v>
      </c>
      <c r="R313" s="70">
        <v>550000</v>
      </c>
      <c r="S313" s="58">
        <v>561000</v>
      </c>
      <c r="T313" s="5">
        <v>235454.08503599997</v>
      </c>
      <c r="U313" s="5">
        <f t="shared" si="162"/>
        <v>24251.770758708</v>
      </c>
      <c r="V313" s="5">
        <f t="shared" si="163"/>
        <v>259705.85579470798</v>
      </c>
      <c r="W313" s="2">
        <v>238341.66097522667</v>
      </c>
      <c r="X313" s="2">
        <f t="shared" si="164"/>
        <v>12155.424709736559</v>
      </c>
      <c r="Y313" s="2">
        <f t="shared" si="165"/>
        <v>250497.08568496321</v>
      </c>
      <c r="Z313" s="5">
        <v>254072.92562457456</v>
      </c>
      <c r="AA313" s="5">
        <f t="shared" si="166"/>
        <v>250497.08568496321</v>
      </c>
      <c r="AB313" s="48">
        <f t="shared" si="167"/>
        <v>407420.97785070766</v>
      </c>
      <c r="AC313" s="5">
        <f t="shared" si="168"/>
        <v>110961.94828058439</v>
      </c>
      <c r="AD313" s="20">
        <f t="shared" si="169"/>
        <v>0.27235207393087274</v>
      </c>
      <c r="AE313" s="65">
        <v>569250</v>
      </c>
      <c r="AF313" s="70">
        <v>550000</v>
      </c>
      <c r="AG313" s="58">
        <v>558250</v>
      </c>
      <c r="AH313" s="5">
        <v>240163.91856899997</v>
      </c>
      <c r="AI313" s="5">
        <f t="shared" si="182"/>
        <v>24736.883612606998</v>
      </c>
      <c r="AJ313" s="5">
        <f t="shared" si="183"/>
        <v>264900.802181607</v>
      </c>
      <c r="AK313" s="2">
        <v>243109.20449307331</v>
      </c>
      <c r="AL313" s="2">
        <f t="shared" si="184"/>
        <v>12398.569429146739</v>
      </c>
      <c r="AM313" s="2">
        <f t="shared" si="185"/>
        <v>255507.77392222005</v>
      </c>
      <c r="AN313" s="5">
        <v>259155.14131722966</v>
      </c>
      <c r="AO313" s="5">
        <f t="shared" si="181"/>
        <v>255507.77392222005</v>
      </c>
      <c r="AP313" s="48">
        <f t="shared" si="186"/>
        <v>409510.61957017612</v>
      </c>
      <c r="AQ313" s="5">
        <f t="shared" si="187"/>
        <v>108896.45647969472</v>
      </c>
      <c r="AR313" s="20">
        <f t="shared" si="188"/>
        <v>0.26591851657960142</v>
      </c>
      <c r="AS313" s="67">
        <v>572000</v>
      </c>
      <c r="AT313" s="70">
        <v>550000</v>
      </c>
      <c r="AU313" s="58">
        <v>563750</v>
      </c>
      <c r="AV313" s="38">
        <v>274092.91012151068</v>
      </c>
      <c r="AW313" s="38">
        <f t="shared" si="170"/>
        <v>13978.738416197044</v>
      </c>
      <c r="AX313" s="38">
        <f t="shared" si="171"/>
        <v>288071.64853770775</v>
      </c>
      <c r="AY313" s="36">
        <v>304887.51074948942</v>
      </c>
      <c r="AZ313" s="5">
        <f t="shared" si="172"/>
        <v>288071.64853770775</v>
      </c>
      <c r="BA313" s="40">
        <f t="shared" si="173"/>
        <v>455741.83185743942</v>
      </c>
      <c r="BB313" s="5">
        <f>STDEVA(AZ313,BA313)</f>
        <v>118560.72362817405</v>
      </c>
      <c r="BC313" s="42">
        <f t="shared" si="174"/>
        <v>0.26014887232309414</v>
      </c>
      <c r="BD313" s="72">
        <v>572000</v>
      </c>
      <c r="BE313" s="70">
        <v>550000</v>
      </c>
      <c r="BF313" s="58">
        <v>563750</v>
      </c>
      <c r="BG313" s="38">
        <v>268718.36379193165</v>
      </c>
      <c r="BH313" s="38">
        <f t="shared" si="175"/>
        <v>13704.636553388513</v>
      </c>
      <c r="BI313" s="38">
        <f t="shared" si="176"/>
        <v>282423.00034532015</v>
      </c>
      <c r="BJ313" s="36">
        <v>298909.12899891188</v>
      </c>
      <c r="BK313" s="36">
        <f t="shared" si="177"/>
        <v>282423.00034532015</v>
      </c>
      <c r="BL313" s="40">
        <f t="shared" si="178"/>
        <v>453416.42586884636</v>
      </c>
      <c r="BM313" s="5">
        <f t="shared" si="179"/>
        <v>120910.6107260024</v>
      </c>
      <c r="BN313" s="20">
        <f t="shared" si="180"/>
        <v>0.26666570469808382</v>
      </c>
    </row>
    <row r="314" spans="1:66" s="4" customFormat="1" ht="15.75" customHeight="1">
      <c r="A314" s="12">
        <v>294</v>
      </c>
      <c r="B314" s="13" t="s">
        <v>340</v>
      </c>
      <c r="C314" s="61" t="s">
        <v>44</v>
      </c>
      <c r="D314" s="70" t="s">
        <v>44</v>
      </c>
      <c r="E314" s="58" t="s">
        <v>44</v>
      </c>
      <c r="F314" s="5" t="s">
        <v>44</v>
      </c>
      <c r="G314" s="5" t="s">
        <v>44</v>
      </c>
      <c r="H314" s="5" t="s">
        <v>44</v>
      </c>
      <c r="I314" s="5" t="s">
        <v>44</v>
      </c>
      <c r="J314" s="5" t="s">
        <v>44</v>
      </c>
      <c r="K314" s="5" t="s">
        <v>44</v>
      </c>
      <c r="L314" s="5" t="s">
        <v>44</v>
      </c>
      <c r="M314" s="5" t="s">
        <v>44</v>
      </c>
      <c r="N314" s="5" t="s">
        <v>44</v>
      </c>
      <c r="O314" s="5" t="s">
        <v>44</v>
      </c>
      <c r="P314" s="5" t="s">
        <v>44</v>
      </c>
      <c r="Q314" s="63" t="s">
        <v>44</v>
      </c>
      <c r="R314" s="70" t="s">
        <v>44</v>
      </c>
      <c r="S314" s="58" t="s">
        <v>44</v>
      </c>
      <c r="T314" s="5" t="s">
        <v>44</v>
      </c>
      <c r="U314" s="5" t="s">
        <v>44</v>
      </c>
      <c r="V314" s="5" t="s">
        <v>44</v>
      </c>
      <c r="W314" s="5" t="s">
        <v>44</v>
      </c>
      <c r="X314" s="5" t="s">
        <v>44</v>
      </c>
      <c r="Y314" s="5" t="s">
        <v>44</v>
      </c>
      <c r="Z314" s="5" t="s">
        <v>44</v>
      </c>
      <c r="AA314" s="5" t="s">
        <v>44</v>
      </c>
      <c r="AB314" s="5" t="s">
        <v>44</v>
      </c>
      <c r="AC314" s="5" t="s">
        <v>44</v>
      </c>
      <c r="AD314" s="5" t="s">
        <v>44</v>
      </c>
      <c r="AE314" s="65" t="s">
        <v>44</v>
      </c>
      <c r="AF314" s="70" t="s">
        <v>44</v>
      </c>
      <c r="AG314" s="58" t="s">
        <v>44</v>
      </c>
      <c r="AH314" s="5" t="s">
        <v>44</v>
      </c>
      <c r="AI314" s="5" t="s">
        <v>44</v>
      </c>
      <c r="AJ314" s="5" t="s">
        <v>44</v>
      </c>
      <c r="AK314" s="5" t="s">
        <v>44</v>
      </c>
      <c r="AL314" s="5" t="s">
        <v>44</v>
      </c>
      <c r="AM314" s="5" t="s">
        <v>44</v>
      </c>
      <c r="AN314" s="5" t="s">
        <v>44</v>
      </c>
      <c r="AO314" s="5" t="s">
        <v>44</v>
      </c>
      <c r="AP314" s="5" t="s">
        <v>44</v>
      </c>
      <c r="AQ314" s="5" t="s">
        <v>44</v>
      </c>
      <c r="AR314" s="5" t="s">
        <v>44</v>
      </c>
      <c r="AS314" s="68" t="s">
        <v>44</v>
      </c>
      <c r="AT314" s="74" t="s">
        <v>44</v>
      </c>
      <c r="AU314" s="68" t="s">
        <v>44</v>
      </c>
      <c r="AV314" s="41" t="s">
        <v>44</v>
      </c>
      <c r="AW314" s="41" t="s">
        <v>44</v>
      </c>
      <c r="AX314" s="41" t="s">
        <v>44</v>
      </c>
      <c r="AY314" s="41" t="s">
        <v>44</v>
      </c>
      <c r="AZ314" s="41" t="s">
        <v>44</v>
      </c>
      <c r="BA314" s="41" t="s">
        <v>44</v>
      </c>
      <c r="BB314" s="41" t="s">
        <v>44</v>
      </c>
      <c r="BC314" s="41" t="s">
        <v>44</v>
      </c>
      <c r="BD314" s="68" t="s">
        <v>44</v>
      </c>
      <c r="BE314" s="74" t="s">
        <v>44</v>
      </c>
      <c r="BF314" s="68" t="s">
        <v>44</v>
      </c>
      <c r="BG314" s="41" t="s">
        <v>44</v>
      </c>
      <c r="BH314" s="41" t="s">
        <v>44</v>
      </c>
      <c r="BI314" s="41" t="s">
        <v>44</v>
      </c>
      <c r="BJ314" s="41" t="s">
        <v>44</v>
      </c>
      <c r="BK314" s="41" t="s">
        <v>44</v>
      </c>
      <c r="BL314" s="41" t="s">
        <v>44</v>
      </c>
      <c r="BM314" s="41" t="s">
        <v>44</v>
      </c>
      <c r="BN314" s="41" t="s">
        <v>44</v>
      </c>
    </row>
    <row r="315" spans="1:66" s="4" customFormat="1" ht="15.75" customHeight="1">
      <c r="A315" s="12">
        <v>295</v>
      </c>
      <c r="B315" s="13" t="s">
        <v>341</v>
      </c>
      <c r="C315" s="61" t="s">
        <v>44</v>
      </c>
      <c r="D315" s="70" t="s">
        <v>44</v>
      </c>
      <c r="E315" s="58" t="s">
        <v>44</v>
      </c>
      <c r="F315" s="5" t="s">
        <v>44</v>
      </c>
      <c r="G315" s="5" t="s">
        <v>44</v>
      </c>
      <c r="H315" s="5" t="s">
        <v>44</v>
      </c>
      <c r="I315" s="5" t="s">
        <v>44</v>
      </c>
      <c r="J315" s="5" t="s">
        <v>44</v>
      </c>
      <c r="K315" s="5" t="s">
        <v>44</v>
      </c>
      <c r="L315" s="5" t="s">
        <v>44</v>
      </c>
      <c r="M315" s="5" t="s">
        <v>44</v>
      </c>
      <c r="N315" s="5" t="s">
        <v>44</v>
      </c>
      <c r="O315" s="5" t="s">
        <v>44</v>
      </c>
      <c r="P315" s="5" t="s">
        <v>44</v>
      </c>
      <c r="Q315" s="63" t="s">
        <v>44</v>
      </c>
      <c r="R315" s="70" t="s">
        <v>44</v>
      </c>
      <c r="S315" s="58" t="s">
        <v>44</v>
      </c>
      <c r="T315" s="5" t="s">
        <v>44</v>
      </c>
      <c r="U315" s="5" t="s">
        <v>44</v>
      </c>
      <c r="V315" s="5" t="s">
        <v>44</v>
      </c>
      <c r="W315" s="5" t="s">
        <v>44</v>
      </c>
      <c r="X315" s="5" t="s">
        <v>44</v>
      </c>
      <c r="Y315" s="5" t="s">
        <v>44</v>
      </c>
      <c r="Z315" s="5" t="s">
        <v>44</v>
      </c>
      <c r="AA315" s="5" t="s">
        <v>44</v>
      </c>
      <c r="AB315" s="5" t="s">
        <v>44</v>
      </c>
      <c r="AC315" s="5" t="s">
        <v>44</v>
      </c>
      <c r="AD315" s="5" t="s">
        <v>44</v>
      </c>
      <c r="AE315" s="65" t="s">
        <v>44</v>
      </c>
      <c r="AF315" s="70" t="s">
        <v>44</v>
      </c>
      <c r="AG315" s="58" t="s">
        <v>44</v>
      </c>
      <c r="AH315" s="5" t="s">
        <v>44</v>
      </c>
      <c r="AI315" s="5" t="s">
        <v>44</v>
      </c>
      <c r="AJ315" s="5" t="s">
        <v>44</v>
      </c>
      <c r="AK315" s="5" t="s">
        <v>44</v>
      </c>
      <c r="AL315" s="5" t="s">
        <v>44</v>
      </c>
      <c r="AM315" s="5" t="s">
        <v>44</v>
      </c>
      <c r="AN315" s="5" t="s">
        <v>44</v>
      </c>
      <c r="AO315" s="5" t="s">
        <v>44</v>
      </c>
      <c r="AP315" s="5" t="s">
        <v>44</v>
      </c>
      <c r="AQ315" s="5" t="s">
        <v>44</v>
      </c>
      <c r="AR315" s="5" t="s">
        <v>44</v>
      </c>
      <c r="AS315" s="68" t="s">
        <v>44</v>
      </c>
      <c r="AT315" s="74" t="s">
        <v>44</v>
      </c>
      <c r="AU315" s="68" t="s">
        <v>44</v>
      </c>
      <c r="AV315" s="41" t="s">
        <v>44</v>
      </c>
      <c r="AW315" s="41" t="s">
        <v>44</v>
      </c>
      <c r="AX315" s="41" t="s">
        <v>44</v>
      </c>
      <c r="AY315" s="41" t="s">
        <v>44</v>
      </c>
      <c r="AZ315" s="41" t="s">
        <v>44</v>
      </c>
      <c r="BA315" s="41" t="s">
        <v>44</v>
      </c>
      <c r="BB315" s="41" t="s">
        <v>44</v>
      </c>
      <c r="BC315" s="41" t="s">
        <v>44</v>
      </c>
      <c r="BD315" s="68" t="s">
        <v>44</v>
      </c>
      <c r="BE315" s="74" t="s">
        <v>44</v>
      </c>
      <c r="BF315" s="68" t="s">
        <v>44</v>
      </c>
      <c r="BG315" s="41" t="s">
        <v>44</v>
      </c>
      <c r="BH315" s="41" t="s">
        <v>44</v>
      </c>
      <c r="BI315" s="41" t="s">
        <v>44</v>
      </c>
      <c r="BJ315" s="41" t="s">
        <v>44</v>
      </c>
      <c r="BK315" s="41" t="s">
        <v>44</v>
      </c>
      <c r="BL315" s="41" t="s">
        <v>44</v>
      </c>
      <c r="BM315" s="41" t="s">
        <v>44</v>
      </c>
      <c r="BN315" s="41" t="s">
        <v>44</v>
      </c>
    </row>
    <row r="316" spans="1:66" s="4" customFormat="1" ht="15.75" customHeight="1">
      <c r="A316" s="12">
        <v>296</v>
      </c>
      <c r="B316" s="13" t="s">
        <v>342</v>
      </c>
      <c r="C316" s="61">
        <v>621000</v>
      </c>
      <c r="D316" s="70">
        <v>600000</v>
      </c>
      <c r="E316" s="58">
        <v>618000</v>
      </c>
      <c r="F316" s="5">
        <v>363676.112631</v>
      </c>
      <c r="G316" s="5">
        <f t="shared" si="154"/>
        <v>37458.639600993003</v>
      </c>
      <c r="H316" s="5">
        <f t="shared" si="155"/>
        <v>401134.75223199301</v>
      </c>
      <c r="I316" s="2">
        <v>368136.14959225996</v>
      </c>
      <c r="J316" s="2">
        <f t="shared" si="156"/>
        <v>18774.943629205256</v>
      </c>
      <c r="K316" s="2">
        <f t="shared" si="157"/>
        <v>386911.09322146524</v>
      </c>
      <c r="L316" s="5">
        <v>392434.23987379787</v>
      </c>
      <c r="M316" s="5">
        <f t="shared" si="158"/>
        <v>386911.09322146524</v>
      </c>
      <c r="N316" s="48">
        <f t="shared" si="159"/>
        <v>503246.68088787602</v>
      </c>
      <c r="O316" s="5">
        <f t="shared" si="160"/>
        <v>82261.682932241703</v>
      </c>
      <c r="P316" s="20">
        <f t="shared" si="161"/>
        <v>0.1634619482976177</v>
      </c>
      <c r="Q316" s="63">
        <v>621000</v>
      </c>
      <c r="R316" s="70">
        <v>600000</v>
      </c>
      <c r="S316" s="58">
        <v>612000</v>
      </c>
      <c r="T316" s="5">
        <v>379234.09456199995</v>
      </c>
      <c r="U316" s="5">
        <f t="shared" si="162"/>
        <v>39061.111739886001</v>
      </c>
      <c r="V316" s="5">
        <f t="shared" si="163"/>
        <v>418295.20630188595</v>
      </c>
      <c r="W316" s="2">
        <v>383884.71366251993</v>
      </c>
      <c r="X316" s="2">
        <f t="shared" si="164"/>
        <v>19578.120396788516</v>
      </c>
      <c r="Y316" s="2">
        <f t="shared" si="165"/>
        <v>403462.83405930846</v>
      </c>
      <c r="Z316" s="5">
        <v>409222.25641838723</v>
      </c>
      <c r="AA316" s="5">
        <f t="shared" si="166"/>
        <v>403462.83405930846</v>
      </c>
      <c r="AB316" s="48">
        <f t="shared" si="167"/>
        <v>510663.38279659691</v>
      </c>
      <c r="AC316" s="5">
        <f t="shared" si="168"/>
        <v>75802.234959055815</v>
      </c>
      <c r="AD316" s="20">
        <f t="shared" si="169"/>
        <v>0.1484387514607616</v>
      </c>
      <c r="AE316" s="65" t="s">
        <v>44</v>
      </c>
      <c r="AF316" s="70" t="s">
        <v>44</v>
      </c>
      <c r="AG316" s="58" t="s">
        <v>44</v>
      </c>
      <c r="AH316" s="5" t="s">
        <v>44</v>
      </c>
      <c r="AI316" s="5" t="s">
        <v>44</v>
      </c>
      <c r="AJ316" s="5" t="s">
        <v>44</v>
      </c>
      <c r="AK316" s="5" t="s">
        <v>44</v>
      </c>
      <c r="AL316" s="5" t="s">
        <v>44</v>
      </c>
      <c r="AM316" s="5" t="s">
        <v>44</v>
      </c>
      <c r="AN316" s="5" t="s">
        <v>44</v>
      </c>
      <c r="AO316" s="5" t="s">
        <v>44</v>
      </c>
      <c r="AP316" s="5" t="s">
        <v>44</v>
      </c>
      <c r="AQ316" s="5" t="s">
        <v>44</v>
      </c>
      <c r="AR316" s="5" t="s">
        <v>44</v>
      </c>
      <c r="AS316" s="67">
        <v>624000</v>
      </c>
      <c r="AT316" s="70">
        <v>600000</v>
      </c>
      <c r="AU316" s="58">
        <v>615000</v>
      </c>
      <c r="AV316" s="38">
        <v>441467.4207118979</v>
      </c>
      <c r="AW316" s="38">
        <f t="shared" si="170"/>
        <v>22514.838456306792</v>
      </c>
      <c r="AX316" s="38">
        <f t="shared" si="171"/>
        <v>463982.25916820468</v>
      </c>
      <c r="AY316" s="36">
        <v>491066.70770206465</v>
      </c>
      <c r="AZ316" s="5">
        <f t="shared" si="172"/>
        <v>463982.25916820468</v>
      </c>
      <c r="BA316" s="40">
        <f t="shared" si="173"/>
        <v>558809.7933740539</v>
      </c>
      <c r="BB316" s="5">
        <f>STDEVA(AZ316,BA316)</f>
        <v>67053.192480155281</v>
      </c>
      <c r="BC316" s="43">
        <f t="shared" si="174"/>
        <v>0.1199928728437146</v>
      </c>
      <c r="BD316" s="72">
        <v>624000</v>
      </c>
      <c r="BE316" s="70">
        <v>600000</v>
      </c>
      <c r="BF316" s="58">
        <v>615000</v>
      </c>
      <c r="BG316" s="38">
        <v>423356.57203109894</v>
      </c>
      <c r="BH316" s="38">
        <f t="shared" si="175"/>
        <v>21591.185173586044</v>
      </c>
      <c r="BI316" s="38">
        <f t="shared" si="176"/>
        <v>444947.75720468501</v>
      </c>
      <c r="BJ316" s="36">
        <v>470921.08784855745</v>
      </c>
      <c r="BK316" s="36">
        <f t="shared" si="177"/>
        <v>444947.75720468501</v>
      </c>
      <c r="BL316" s="40">
        <f t="shared" si="178"/>
        <v>550973.76901064848</v>
      </c>
      <c r="BM316" s="5">
        <f t="shared" si="179"/>
        <v>74971.711930161604</v>
      </c>
      <c r="BN316" s="20">
        <f t="shared" si="180"/>
        <v>0.13607129077085456</v>
      </c>
    </row>
    <row r="317" spans="1:66" s="4" customFormat="1" ht="15.75" customHeight="1">
      <c r="A317" s="12">
        <v>297</v>
      </c>
      <c r="B317" s="13" t="s">
        <v>343</v>
      </c>
      <c r="C317" s="61">
        <v>186300</v>
      </c>
      <c r="D317" s="70">
        <v>180000</v>
      </c>
      <c r="E317" s="58">
        <v>185400</v>
      </c>
      <c r="F317" s="5">
        <v>78669.355572</v>
      </c>
      <c r="G317" s="5">
        <f t="shared" si="154"/>
        <v>8102.9436239160004</v>
      </c>
      <c r="H317" s="5">
        <f t="shared" si="155"/>
        <v>86772.299195915999</v>
      </c>
      <c r="I317" s="2">
        <v>79633.978280453332</v>
      </c>
      <c r="J317" s="2">
        <f t="shared" si="156"/>
        <v>4061.3328923031195</v>
      </c>
      <c r="K317" s="2">
        <f t="shared" si="157"/>
        <v>83695.311172756454</v>
      </c>
      <c r="L317" s="5">
        <v>84890.059748898086</v>
      </c>
      <c r="M317" s="5">
        <f t="shared" si="158"/>
        <v>83695.311172756454</v>
      </c>
      <c r="N317" s="48">
        <f t="shared" si="159"/>
        <v>134509.61168626175</v>
      </c>
      <c r="O317" s="5">
        <f t="shared" si="160"/>
        <v>35931.13647435062</v>
      </c>
      <c r="P317" s="20">
        <f t="shared" si="161"/>
        <v>0.26712690657496319</v>
      </c>
      <c r="Q317" s="63">
        <v>186300</v>
      </c>
      <c r="R317" s="70">
        <v>180000</v>
      </c>
      <c r="S317" s="58">
        <v>183600</v>
      </c>
      <c r="T317" s="5">
        <v>82034.794277999987</v>
      </c>
      <c r="U317" s="5">
        <f t="shared" si="162"/>
        <v>8449.5838106339997</v>
      </c>
      <c r="V317" s="5">
        <f t="shared" si="163"/>
        <v>90484.378088633981</v>
      </c>
      <c r="W317" s="2">
        <v>83040.892350546666</v>
      </c>
      <c r="X317" s="2">
        <f t="shared" si="164"/>
        <v>4235.0855098778793</v>
      </c>
      <c r="Y317" s="2">
        <f t="shared" si="165"/>
        <v>87275.977860424551</v>
      </c>
      <c r="Z317" s="5">
        <v>88521.840368359801</v>
      </c>
      <c r="AA317" s="5">
        <f t="shared" si="166"/>
        <v>87275.977860424551</v>
      </c>
      <c r="AB317" s="48">
        <f t="shared" si="167"/>
        <v>136030.36605290306</v>
      </c>
      <c r="AC317" s="5">
        <f t="shared" si="168"/>
        <v>34474.5585035029</v>
      </c>
      <c r="AD317" s="20">
        <f t="shared" si="169"/>
        <v>0.25343281433276105</v>
      </c>
      <c r="AE317" s="65" t="s">
        <v>44</v>
      </c>
      <c r="AF317" s="70" t="s">
        <v>44</v>
      </c>
      <c r="AG317" s="58" t="s">
        <v>44</v>
      </c>
      <c r="AH317" s="5" t="s">
        <v>44</v>
      </c>
      <c r="AI317" s="5" t="s">
        <v>44</v>
      </c>
      <c r="AJ317" s="5" t="s">
        <v>44</v>
      </c>
      <c r="AK317" s="5" t="s">
        <v>44</v>
      </c>
      <c r="AL317" s="5" t="s">
        <v>44</v>
      </c>
      <c r="AM317" s="5" t="s">
        <v>44</v>
      </c>
      <c r="AN317" s="5" t="s">
        <v>44</v>
      </c>
      <c r="AO317" s="5" t="s">
        <v>44</v>
      </c>
      <c r="AP317" s="5" t="s">
        <v>44</v>
      </c>
      <c r="AQ317" s="5" t="s">
        <v>44</v>
      </c>
      <c r="AR317" s="5" t="s">
        <v>44</v>
      </c>
      <c r="AS317" s="67">
        <v>187200</v>
      </c>
      <c r="AT317" s="70">
        <v>180000</v>
      </c>
      <c r="AU317" s="58">
        <v>184500</v>
      </c>
      <c r="AV317" s="38">
        <v>95497.026203128669</v>
      </c>
      <c r="AW317" s="38">
        <f t="shared" si="170"/>
        <v>4870.3483363595615</v>
      </c>
      <c r="AX317" s="38">
        <f t="shared" si="171"/>
        <v>100367.37453948823</v>
      </c>
      <c r="AY317" s="36">
        <v>106226.20844203176</v>
      </c>
      <c r="AZ317" s="5">
        <f t="shared" si="172"/>
        <v>100367.37453948823</v>
      </c>
      <c r="BA317" s="40">
        <f t="shared" si="173"/>
        <v>151658.716596304</v>
      </c>
      <c r="BB317" s="5">
        <f>STDEVA(AZ317,BA317)</f>
        <v>36268.455784533158</v>
      </c>
      <c r="BC317" s="20">
        <f t="shared" si="174"/>
        <v>0.23914521102717176</v>
      </c>
      <c r="BD317" s="72">
        <v>187200</v>
      </c>
      <c r="BE317" s="70">
        <v>180000</v>
      </c>
      <c r="BF317" s="58">
        <v>184500</v>
      </c>
      <c r="BG317" s="38">
        <v>91579.075022521327</v>
      </c>
      <c r="BH317" s="38">
        <f t="shared" si="175"/>
        <v>4670.5328261485874</v>
      </c>
      <c r="BI317" s="38">
        <f t="shared" si="176"/>
        <v>96249.607848669912</v>
      </c>
      <c r="BJ317" s="36">
        <v>101868.0716986777</v>
      </c>
      <c r="BK317" s="36">
        <f t="shared" si="177"/>
        <v>96249.607848669912</v>
      </c>
      <c r="BL317" s="40">
        <f t="shared" si="178"/>
        <v>149963.53590946953</v>
      </c>
      <c r="BM317" s="5">
        <f t="shared" si="179"/>
        <v>37981.482775957789</v>
      </c>
      <c r="BN317" s="20">
        <f t="shared" si="180"/>
        <v>0.25327145392788397</v>
      </c>
    </row>
    <row r="318" spans="1:66" s="4" customFormat="1" ht="15.75" customHeight="1">
      <c r="A318" s="12">
        <v>298</v>
      </c>
      <c r="B318" s="13" t="s">
        <v>344</v>
      </c>
      <c r="C318" s="61">
        <v>289800</v>
      </c>
      <c r="D318" s="70">
        <v>280000</v>
      </c>
      <c r="E318" s="58">
        <v>288400</v>
      </c>
      <c r="F318" s="5">
        <v>165792.86728200002</v>
      </c>
      <c r="G318" s="5">
        <f t="shared" si="154"/>
        <v>17076.665330046002</v>
      </c>
      <c r="H318" s="5">
        <f t="shared" si="155"/>
        <v>182869.53261204602</v>
      </c>
      <c r="I318" s="2">
        <v>167825.95028705333</v>
      </c>
      <c r="J318" s="2">
        <f t="shared" si="156"/>
        <v>8559.1234646397188</v>
      </c>
      <c r="K318" s="2">
        <f t="shared" si="157"/>
        <v>176385.07375169304</v>
      </c>
      <c r="L318" s="5">
        <v>178902.96648384971</v>
      </c>
      <c r="M318" s="5">
        <f t="shared" si="158"/>
        <v>176385.07375169304</v>
      </c>
      <c r="N318" s="48">
        <f t="shared" si="159"/>
        <v>232726.26214126483</v>
      </c>
      <c r="O318" s="5">
        <f t="shared" si="160"/>
        <v>39839.236370374878</v>
      </c>
      <c r="P318" s="20">
        <f t="shared" si="161"/>
        <v>0.17118496212598672</v>
      </c>
      <c r="Q318" s="63">
        <v>289800</v>
      </c>
      <c r="R318" s="70">
        <v>280000</v>
      </c>
      <c r="S318" s="58">
        <v>285600</v>
      </c>
      <c r="T318" s="5">
        <v>172885.81129199997</v>
      </c>
      <c r="U318" s="5">
        <f t="shared" si="162"/>
        <v>17807.238563076</v>
      </c>
      <c r="V318" s="5">
        <f t="shared" si="163"/>
        <v>190693.04985507598</v>
      </c>
      <c r="W318" s="2">
        <v>175005.86175165334</v>
      </c>
      <c r="X318" s="2">
        <f t="shared" si="164"/>
        <v>8925.2989493343193</v>
      </c>
      <c r="Y318" s="2">
        <f t="shared" si="165"/>
        <v>183931.16070098768</v>
      </c>
      <c r="Z318" s="5">
        <v>186556.77364484771</v>
      </c>
      <c r="AA318" s="5">
        <f t="shared" si="166"/>
        <v>183931.16070098768</v>
      </c>
      <c r="AB318" s="48">
        <f t="shared" si="167"/>
        <v>236096.83070015188</v>
      </c>
      <c r="AC318" s="5">
        <f t="shared" si="168"/>
        <v>36886.699001548855</v>
      </c>
      <c r="AD318" s="20">
        <f t="shared" si="169"/>
        <v>0.15623546869375712</v>
      </c>
      <c r="AE318" s="65" t="s">
        <v>44</v>
      </c>
      <c r="AF318" s="70" t="s">
        <v>44</v>
      </c>
      <c r="AG318" s="58" t="s">
        <v>44</v>
      </c>
      <c r="AH318" s="5" t="s">
        <v>44</v>
      </c>
      <c r="AI318" s="5" t="s">
        <v>44</v>
      </c>
      <c r="AJ318" s="5" t="s">
        <v>44</v>
      </c>
      <c r="AK318" s="5" t="s">
        <v>44</v>
      </c>
      <c r="AL318" s="5" t="s">
        <v>44</v>
      </c>
      <c r="AM318" s="5" t="s">
        <v>44</v>
      </c>
      <c r="AN318" s="5" t="s">
        <v>44</v>
      </c>
      <c r="AO318" s="5" t="s">
        <v>44</v>
      </c>
      <c r="AP318" s="5" t="s">
        <v>44</v>
      </c>
      <c r="AQ318" s="5" t="s">
        <v>44</v>
      </c>
      <c r="AR318" s="5" t="s">
        <v>44</v>
      </c>
      <c r="AS318" s="67">
        <v>291200</v>
      </c>
      <c r="AT318" s="70">
        <v>280000</v>
      </c>
      <c r="AU318" s="58">
        <v>287000</v>
      </c>
      <c r="AV318" s="38">
        <v>201256.74101440134</v>
      </c>
      <c r="AW318" s="38">
        <f t="shared" si="170"/>
        <v>10264.093791734467</v>
      </c>
      <c r="AX318" s="38">
        <f t="shared" si="171"/>
        <v>211520.8348061358</v>
      </c>
      <c r="AY318" s="36">
        <v>223868.12837381725</v>
      </c>
      <c r="AZ318" s="5">
        <f t="shared" si="172"/>
        <v>211520.8348061358</v>
      </c>
      <c r="BA318" s="40">
        <f t="shared" si="173"/>
        <v>258717.7926359906</v>
      </c>
      <c r="BB318" s="5">
        <f>STDEVA(AZ318,BA318)</f>
        <v>33373.288932865849</v>
      </c>
      <c r="BC318" s="42">
        <f t="shared" si="174"/>
        <v>0.12899495080271198</v>
      </c>
      <c r="BD318" s="72">
        <v>291200</v>
      </c>
      <c r="BE318" s="70">
        <v>280000</v>
      </c>
      <c r="BF318" s="58">
        <v>287000</v>
      </c>
      <c r="BG318" s="38">
        <v>192999.84283011133</v>
      </c>
      <c r="BH318" s="38">
        <f t="shared" si="175"/>
        <v>9842.9919843356765</v>
      </c>
      <c r="BI318" s="38">
        <f t="shared" si="176"/>
        <v>202842.83481444701</v>
      </c>
      <c r="BJ318" s="36">
        <v>214683.55978061963</v>
      </c>
      <c r="BK318" s="36">
        <f t="shared" si="177"/>
        <v>202842.83481444701</v>
      </c>
      <c r="BL318" s="40">
        <f t="shared" si="178"/>
        <v>255145.2789190133</v>
      </c>
      <c r="BM318" s="5">
        <f t="shared" si="179"/>
        <v>36983.412898969385</v>
      </c>
      <c r="BN318" s="20">
        <f t="shared" si="180"/>
        <v>0.14495041043149554</v>
      </c>
    </row>
    <row r="319" spans="1:66" s="4" customFormat="1" ht="15.75" customHeight="1">
      <c r="A319" s="12">
        <v>299</v>
      </c>
      <c r="B319" s="13" t="s">
        <v>345</v>
      </c>
      <c r="C319" s="61" t="s">
        <v>44</v>
      </c>
      <c r="D319" s="70" t="s">
        <v>44</v>
      </c>
      <c r="E319" s="58" t="s">
        <v>44</v>
      </c>
      <c r="F319" s="5" t="s">
        <v>44</v>
      </c>
      <c r="G319" s="5" t="s">
        <v>44</v>
      </c>
      <c r="H319" s="5" t="s">
        <v>44</v>
      </c>
      <c r="I319" s="5" t="s">
        <v>44</v>
      </c>
      <c r="J319" s="5" t="s">
        <v>44</v>
      </c>
      <c r="K319" s="5" t="s">
        <v>44</v>
      </c>
      <c r="L319" s="5" t="s">
        <v>44</v>
      </c>
      <c r="M319" s="5" t="s">
        <v>44</v>
      </c>
      <c r="N319" s="5" t="s">
        <v>44</v>
      </c>
      <c r="O319" s="5" t="s">
        <v>44</v>
      </c>
      <c r="P319" s="5" t="s">
        <v>44</v>
      </c>
      <c r="Q319" s="63" t="s">
        <v>44</v>
      </c>
      <c r="R319" s="70" t="s">
        <v>44</v>
      </c>
      <c r="S319" s="58" t="s">
        <v>44</v>
      </c>
      <c r="T319" s="5" t="s">
        <v>44</v>
      </c>
      <c r="U319" s="5" t="s">
        <v>44</v>
      </c>
      <c r="V319" s="5" t="s">
        <v>44</v>
      </c>
      <c r="W319" s="5" t="s">
        <v>44</v>
      </c>
      <c r="X319" s="5" t="s">
        <v>44</v>
      </c>
      <c r="Y319" s="5" t="s">
        <v>44</v>
      </c>
      <c r="Z319" s="5" t="s">
        <v>44</v>
      </c>
      <c r="AA319" s="5" t="s">
        <v>44</v>
      </c>
      <c r="AB319" s="5" t="s">
        <v>44</v>
      </c>
      <c r="AC319" s="5" t="s">
        <v>44</v>
      </c>
      <c r="AD319" s="5" t="s">
        <v>44</v>
      </c>
      <c r="AE319" s="65" t="s">
        <v>44</v>
      </c>
      <c r="AF319" s="70" t="s">
        <v>44</v>
      </c>
      <c r="AG319" s="58" t="s">
        <v>44</v>
      </c>
      <c r="AH319" s="5" t="s">
        <v>44</v>
      </c>
      <c r="AI319" s="5" t="s">
        <v>44</v>
      </c>
      <c r="AJ319" s="5" t="s">
        <v>44</v>
      </c>
      <c r="AK319" s="5" t="s">
        <v>44</v>
      </c>
      <c r="AL319" s="5" t="s">
        <v>44</v>
      </c>
      <c r="AM319" s="5" t="s">
        <v>44</v>
      </c>
      <c r="AN319" s="5" t="s">
        <v>44</v>
      </c>
      <c r="AO319" s="5" t="s">
        <v>44</v>
      </c>
      <c r="AP319" s="5" t="s">
        <v>44</v>
      </c>
      <c r="AQ319" s="5" t="s">
        <v>44</v>
      </c>
      <c r="AR319" s="5" t="s">
        <v>44</v>
      </c>
      <c r="AS319" s="68" t="s">
        <v>44</v>
      </c>
      <c r="AT319" s="74" t="s">
        <v>44</v>
      </c>
      <c r="AU319" s="68" t="s">
        <v>44</v>
      </c>
      <c r="AV319" s="41" t="s">
        <v>44</v>
      </c>
      <c r="AW319" s="41" t="s">
        <v>44</v>
      </c>
      <c r="AX319" s="41" t="s">
        <v>44</v>
      </c>
      <c r="AY319" s="41" t="s">
        <v>44</v>
      </c>
      <c r="AZ319" s="41" t="s">
        <v>44</v>
      </c>
      <c r="BA319" s="41" t="s">
        <v>44</v>
      </c>
      <c r="BB319" s="41" t="s">
        <v>44</v>
      </c>
      <c r="BC319" s="41" t="s">
        <v>44</v>
      </c>
      <c r="BD319" s="68" t="s">
        <v>44</v>
      </c>
      <c r="BE319" s="74" t="s">
        <v>44</v>
      </c>
      <c r="BF319" s="68" t="s">
        <v>44</v>
      </c>
      <c r="BG319" s="41" t="s">
        <v>44</v>
      </c>
      <c r="BH319" s="41" t="s">
        <v>44</v>
      </c>
      <c r="BI319" s="41" t="s">
        <v>44</v>
      </c>
      <c r="BJ319" s="41" t="s">
        <v>44</v>
      </c>
      <c r="BK319" s="41" t="s">
        <v>44</v>
      </c>
      <c r="BL319" s="41" t="s">
        <v>44</v>
      </c>
      <c r="BM319" s="41" t="s">
        <v>44</v>
      </c>
      <c r="BN319" s="41" t="s">
        <v>44</v>
      </c>
    </row>
    <row r="320" spans="1:66" s="4" customFormat="1" ht="15.75" customHeight="1">
      <c r="A320" s="12">
        <v>300</v>
      </c>
      <c r="B320" s="13" t="s">
        <v>346</v>
      </c>
      <c r="C320" s="61">
        <v>207000</v>
      </c>
      <c r="D320" s="70">
        <v>200000</v>
      </c>
      <c r="E320" s="58">
        <v>206000</v>
      </c>
      <c r="F320" s="5">
        <v>113691.87953099998</v>
      </c>
      <c r="G320" s="5">
        <f t="shared" si="154"/>
        <v>11710.263591692999</v>
      </c>
      <c r="H320" s="5">
        <f t="shared" si="155"/>
        <v>125402.14312269299</v>
      </c>
      <c r="I320" s="2">
        <v>115086.02416625999</v>
      </c>
      <c r="J320" s="2">
        <f t="shared" si="156"/>
        <v>5869.3872324792592</v>
      </c>
      <c r="K320" s="2">
        <f t="shared" si="157"/>
        <v>120955.41139873925</v>
      </c>
      <c r="L320" s="5">
        <v>122682.04701930564</v>
      </c>
      <c r="M320" s="5">
        <f t="shared" si="158"/>
        <v>120955.41139873925</v>
      </c>
      <c r="N320" s="48">
        <f t="shared" si="159"/>
        <v>163673.26692345631</v>
      </c>
      <c r="O320" s="5">
        <f t="shared" si="160"/>
        <v>30206.085319274658</v>
      </c>
      <c r="P320" s="20">
        <f t="shared" si="161"/>
        <v>0.18455112363218656</v>
      </c>
      <c r="Q320" s="63">
        <v>207000</v>
      </c>
      <c r="R320" s="70">
        <v>200000</v>
      </c>
      <c r="S320" s="58">
        <v>204000</v>
      </c>
      <c r="T320" s="5">
        <v>118555.04727899999</v>
      </c>
      <c r="U320" s="5">
        <f t="shared" si="162"/>
        <v>12211.169869736999</v>
      </c>
      <c r="V320" s="5">
        <f t="shared" si="163"/>
        <v>130766.21714873699</v>
      </c>
      <c r="W320" s="2">
        <v>120008.98765300665</v>
      </c>
      <c r="X320" s="2">
        <f t="shared" si="164"/>
        <v>6120.4583703033386</v>
      </c>
      <c r="Y320" s="2">
        <f t="shared" si="165"/>
        <v>126129.44602331</v>
      </c>
      <c r="Z320" s="5">
        <v>127929.94086506806</v>
      </c>
      <c r="AA320" s="5">
        <f t="shared" si="166"/>
        <v>126129.44602331</v>
      </c>
      <c r="AB320" s="48">
        <f t="shared" si="167"/>
        <v>165970.93400618585</v>
      </c>
      <c r="AC320" s="5">
        <f t="shared" si="168"/>
        <v>28172.186325253817</v>
      </c>
      <c r="AD320" s="20">
        <f t="shared" si="169"/>
        <v>0.16974168696432002</v>
      </c>
      <c r="AE320" s="65" t="s">
        <v>44</v>
      </c>
      <c r="AF320" s="70" t="s">
        <v>44</v>
      </c>
      <c r="AG320" s="58" t="s">
        <v>44</v>
      </c>
      <c r="AH320" s="5" t="s">
        <v>44</v>
      </c>
      <c r="AI320" s="5" t="s">
        <v>44</v>
      </c>
      <c r="AJ320" s="5" t="s">
        <v>44</v>
      </c>
      <c r="AK320" s="5" t="s">
        <v>44</v>
      </c>
      <c r="AL320" s="5" t="s">
        <v>44</v>
      </c>
      <c r="AM320" s="5" t="s">
        <v>44</v>
      </c>
      <c r="AN320" s="5" t="s">
        <v>44</v>
      </c>
      <c r="AO320" s="5" t="s">
        <v>44</v>
      </c>
      <c r="AP320" s="5" t="s">
        <v>44</v>
      </c>
      <c r="AQ320" s="5" t="s">
        <v>44</v>
      </c>
      <c r="AR320" s="5" t="s">
        <v>44</v>
      </c>
      <c r="AS320" s="67">
        <v>208000</v>
      </c>
      <c r="AT320" s="70">
        <v>200000</v>
      </c>
      <c r="AU320" s="58">
        <v>205000</v>
      </c>
      <c r="AV320" s="38">
        <v>138010.33580095766</v>
      </c>
      <c r="AW320" s="38">
        <f t="shared" si="170"/>
        <v>7038.5271258488401</v>
      </c>
      <c r="AX320" s="38">
        <f t="shared" si="171"/>
        <v>145048.8629268065</v>
      </c>
      <c r="AY320" s="36">
        <v>153515.9290380817</v>
      </c>
      <c r="AZ320" s="5">
        <f t="shared" si="172"/>
        <v>145048.8629268065</v>
      </c>
      <c r="BA320" s="40">
        <f t="shared" si="173"/>
        <v>182312.95839297766</v>
      </c>
      <c r="BB320" s="5">
        <f>STDEVA(AZ320,BA320)</f>
        <v>26349.694598912443</v>
      </c>
      <c r="BC320" s="44">
        <f t="shared" si="174"/>
        <v>0.14453001493242942</v>
      </c>
      <c r="BD320" s="72">
        <v>208000</v>
      </c>
      <c r="BE320" s="70">
        <v>200000</v>
      </c>
      <c r="BF320" s="58">
        <v>205000</v>
      </c>
      <c r="BG320" s="38">
        <v>132348.92779119898</v>
      </c>
      <c r="BH320" s="38">
        <f t="shared" si="175"/>
        <v>6749.7953173511478</v>
      </c>
      <c r="BI320" s="38">
        <f t="shared" si="176"/>
        <v>139098.72310855013</v>
      </c>
      <c r="BJ320" s="36">
        <v>147218.45642316676</v>
      </c>
      <c r="BK320" s="36">
        <f t="shared" si="177"/>
        <v>139098.72310855013</v>
      </c>
      <c r="BL320" s="40">
        <f t="shared" si="178"/>
        <v>179863.43590634337</v>
      </c>
      <c r="BM320" s="5">
        <f t="shared" si="179"/>
        <v>28825.004852441809</v>
      </c>
      <c r="BN320" s="20">
        <f t="shared" si="180"/>
        <v>0.16026050379384094</v>
      </c>
    </row>
    <row r="321" spans="1:66" s="4" customFormat="1" ht="15.75" customHeight="1">
      <c r="A321" s="12">
        <v>301</v>
      </c>
      <c r="B321" s="13" t="s">
        <v>347</v>
      </c>
      <c r="C321" s="61" t="s">
        <v>44</v>
      </c>
      <c r="D321" s="70" t="s">
        <v>44</v>
      </c>
      <c r="E321" s="58" t="s">
        <v>44</v>
      </c>
      <c r="F321" s="5" t="s">
        <v>44</v>
      </c>
      <c r="G321" s="5" t="s">
        <v>44</v>
      </c>
      <c r="H321" s="5" t="s">
        <v>44</v>
      </c>
      <c r="I321" s="5" t="s">
        <v>44</v>
      </c>
      <c r="J321" s="5" t="s">
        <v>44</v>
      </c>
      <c r="K321" s="5" t="s">
        <v>44</v>
      </c>
      <c r="L321" s="5" t="s">
        <v>44</v>
      </c>
      <c r="M321" s="5" t="s">
        <v>44</v>
      </c>
      <c r="N321" s="5" t="s">
        <v>44</v>
      </c>
      <c r="O321" s="5" t="s">
        <v>44</v>
      </c>
      <c r="P321" s="5" t="s">
        <v>44</v>
      </c>
      <c r="Q321" s="63" t="s">
        <v>44</v>
      </c>
      <c r="R321" s="70" t="s">
        <v>44</v>
      </c>
      <c r="S321" s="58" t="s">
        <v>44</v>
      </c>
      <c r="T321" s="5" t="s">
        <v>44</v>
      </c>
      <c r="U321" s="5" t="s">
        <v>44</v>
      </c>
      <c r="V321" s="5" t="s">
        <v>44</v>
      </c>
      <c r="W321" s="5" t="s">
        <v>44</v>
      </c>
      <c r="X321" s="5" t="s">
        <v>44</v>
      </c>
      <c r="Y321" s="5" t="s">
        <v>44</v>
      </c>
      <c r="Z321" s="5" t="s">
        <v>44</v>
      </c>
      <c r="AA321" s="5" t="s">
        <v>44</v>
      </c>
      <c r="AB321" s="5" t="s">
        <v>44</v>
      </c>
      <c r="AC321" s="5" t="s">
        <v>44</v>
      </c>
      <c r="AD321" s="5" t="s">
        <v>44</v>
      </c>
      <c r="AE321" s="65" t="s">
        <v>44</v>
      </c>
      <c r="AF321" s="70" t="s">
        <v>44</v>
      </c>
      <c r="AG321" s="58" t="s">
        <v>44</v>
      </c>
      <c r="AH321" s="5" t="s">
        <v>44</v>
      </c>
      <c r="AI321" s="5" t="s">
        <v>44</v>
      </c>
      <c r="AJ321" s="5" t="s">
        <v>44</v>
      </c>
      <c r="AK321" s="5" t="s">
        <v>44</v>
      </c>
      <c r="AL321" s="5" t="s">
        <v>44</v>
      </c>
      <c r="AM321" s="5" t="s">
        <v>44</v>
      </c>
      <c r="AN321" s="5" t="s">
        <v>44</v>
      </c>
      <c r="AO321" s="5" t="s">
        <v>44</v>
      </c>
      <c r="AP321" s="5" t="s">
        <v>44</v>
      </c>
      <c r="AQ321" s="5" t="s">
        <v>44</v>
      </c>
      <c r="AR321" s="5" t="s">
        <v>44</v>
      </c>
      <c r="AS321" s="68" t="s">
        <v>44</v>
      </c>
      <c r="AT321" s="74" t="s">
        <v>44</v>
      </c>
      <c r="AU321" s="68" t="s">
        <v>44</v>
      </c>
      <c r="AV321" s="41" t="s">
        <v>44</v>
      </c>
      <c r="AW321" s="41" t="s">
        <v>44</v>
      </c>
      <c r="AX321" s="41" t="s">
        <v>44</v>
      </c>
      <c r="AY321" s="41" t="s">
        <v>44</v>
      </c>
      <c r="AZ321" s="41" t="s">
        <v>44</v>
      </c>
      <c r="BA321" s="41" t="s">
        <v>44</v>
      </c>
      <c r="BB321" s="41" t="s">
        <v>44</v>
      </c>
      <c r="BC321" s="41" t="s">
        <v>44</v>
      </c>
      <c r="BD321" s="68" t="s">
        <v>44</v>
      </c>
      <c r="BE321" s="74" t="s">
        <v>44</v>
      </c>
      <c r="BF321" s="68" t="s">
        <v>44</v>
      </c>
      <c r="BG321" s="41" t="s">
        <v>44</v>
      </c>
      <c r="BH321" s="41" t="s">
        <v>44</v>
      </c>
      <c r="BI321" s="41" t="s">
        <v>44</v>
      </c>
      <c r="BJ321" s="41" t="s">
        <v>44</v>
      </c>
      <c r="BK321" s="41" t="s">
        <v>44</v>
      </c>
      <c r="BL321" s="41" t="s">
        <v>44</v>
      </c>
      <c r="BM321" s="41" t="s">
        <v>44</v>
      </c>
      <c r="BN321" s="41" t="s">
        <v>44</v>
      </c>
    </row>
    <row r="322" spans="1:66" s="4" customFormat="1" ht="15.75" customHeight="1">
      <c r="A322" s="12">
        <v>302</v>
      </c>
      <c r="B322" s="13" t="s">
        <v>348</v>
      </c>
      <c r="C322" s="61" t="s">
        <v>44</v>
      </c>
      <c r="D322" s="70" t="s">
        <v>44</v>
      </c>
      <c r="E322" s="58" t="s">
        <v>44</v>
      </c>
      <c r="F322" s="5" t="s">
        <v>44</v>
      </c>
      <c r="G322" s="5" t="s">
        <v>44</v>
      </c>
      <c r="H322" s="5" t="s">
        <v>44</v>
      </c>
      <c r="I322" s="5" t="s">
        <v>44</v>
      </c>
      <c r="J322" s="5" t="s">
        <v>44</v>
      </c>
      <c r="K322" s="5" t="s">
        <v>44</v>
      </c>
      <c r="L322" s="5" t="s">
        <v>44</v>
      </c>
      <c r="M322" s="5" t="s">
        <v>44</v>
      </c>
      <c r="N322" s="5" t="s">
        <v>44</v>
      </c>
      <c r="O322" s="5" t="s">
        <v>44</v>
      </c>
      <c r="P322" s="5" t="s">
        <v>44</v>
      </c>
      <c r="Q322" s="63" t="s">
        <v>44</v>
      </c>
      <c r="R322" s="70" t="s">
        <v>44</v>
      </c>
      <c r="S322" s="58" t="s">
        <v>44</v>
      </c>
      <c r="T322" s="5" t="s">
        <v>44</v>
      </c>
      <c r="U322" s="5" t="s">
        <v>44</v>
      </c>
      <c r="V322" s="5" t="s">
        <v>44</v>
      </c>
      <c r="W322" s="5" t="s">
        <v>44</v>
      </c>
      <c r="X322" s="5" t="s">
        <v>44</v>
      </c>
      <c r="Y322" s="5" t="s">
        <v>44</v>
      </c>
      <c r="Z322" s="5" t="s">
        <v>44</v>
      </c>
      <c r="AA322" s="5" t="s">
        <v>44</v>
      </c>
      <c r="AB322" s="5" t="s">
        <v>44</v>
      </c>
      <c r="AC322" s="5" t="s">
        <v>44</v>
      </c>
      <c r="AD322" s="5" t="s">
        <v>44</v>
      </c>
      <c r="AE322" s="65" t="s">
        <v>44</v>
      </c>
      <c r="AF322" s="70" t="s">
        <v>44</v>
      </c>
      <c r="AG322" s="58" t="s">
        <v>44</v>
      </c>
      <c r="AH322" s="5" t="s">
        <v>44</v>
      </c>
      <c r="AI322" s="5" t="s">
        <v>44</v>
      </c>
      <c r="AJ322" s="5" t="s">
        <v>44</v>
      </c>
      <c r="AK322" s="5" t="s">
        <v>44</v>
      </c>
      <c r="AL322" s="5" t="s">
        <v>44</v>
      </c>
      <c r="AM322" s="5" t="s">
        <v>44</v>
      </c>
      <c r="AN322" s="5" t="s">
        <v>44</v>
      </c>
      <c r="AO322" s="5" t="s">
        <v>44</v>
      </c>
      <c r="AP322" s="5" t="s">
        <v>44</v>
      </c>
      <c r="AQ322" s="5" t="s">
        <v>44</v>
      </c>
      <c r="AR322" s="5" t="s">
        <v>44</v>
      </c>
      <c r="AS322" s="68" t="s">
        <v>44</v>
      </c>
      <c r="AT322" s="74" t="s">
        <v>44</v>
      </c>
      <c r="AU322" s="68" t="s">
        <v>44</v>
      </c>
      <c r="AV322" s="41" t="s">
        <v>44</v>
      </c>
      <c r="AW322" s="41" t="s">
        <v>44</v>
      </c>
      <c r="AX322" s="41" t="s">
        <v>44</v>
      </c>
      <c r="AY322" s="41" t="s">
        <v>44</v>
      </c>
      <c r="AZ322" s="41" t="s">
        <v>44</v>
      </c>
      <c r="BA322" s="41" t="s">
        <v>44</v>
      </c>
      <c r="BB322" s="41" t="s">
        <v>44</v>
      </c>
      <c r="BC322" s="41" t="s">
        <v>44</v>
      </c>
      <c r="BD322" s="68" t="s">
        <v>44</v>
      </c>
      <c r="BE322" s="74" t="s">
        <v>44</v>
      </c>
      <c r="BF322" s="68" t="s">
        <v>44</v>
      </c>
      <c r="BG322" s="41" t="s">
        <v>44</v>
      </c>
      <c r="BH322" s="41" t="s">
        <v>44</v>
      </c>
      <c r="BI322" s="41" t="s">
        <v>44</v>
      </c>
      <c r="BJ322" s="41" t="s">
        <v>44</v>
      </c>
      <c r="BK322" s="41" t="s">
        <v>44</v>
      </c>
      <c r="BL322" s="41" t="s">
        <v>44</v>
      </c>
      <c r="BM322" s="41" t="s">
        <v>44</v>
      </c>
      <c r="BN322" s="41" t="s">
        <v>44</v>
      </c>
    </row>
    <row r="323" spans="1:66" s="4" customFormat="1" ht="15.75" customHeight="1">
      <c r="A323" s="12">
        <v>303</v>
      </c>
      <c r="B323" s="13" t="s">
        <v>349</v>
      </c>
      <c r="C323" s="61">
        <v>414000</v>
      </c>
      <c r="D323" s="70">
        <v>400000</v>
      </c>
      <c r="E323" s="58">
        <v>412000</v>
      </c>
      <c r="F323" s="5">
        <v>374832.90796499996</v>
      </c>
      <c r="G323" s="5">
        <f t="shared" si="154"/>
        <v>38607.789520394996</v>
      </c>
      <c r="H323" s="5">
        <f t="shared" si="155"/>
        <v>413440.69748539495</v>
      </c>
      <c r="I323" s="2">
        <v>379429.62139390002</v>
      </c>
      <c r="J323" s="2">
        <f t="shared" si="156"/>
        <v>19350.910691088899</v>
      </c>
      <c r="K323" s="2">
        <f t="shared" si="157"/>
        <v>398780.5320849889</v>
      </c>
      <c r="L323" s="5">
        <v>404473.11469476158</v>
      </c>
      <c r="M323" s="5">
        <f t="shared" si="158"/>
        <v>398780.5320849889</v>
      </c>
      <c r="N323" s="48">
        <f t="shared" si="159"/>
        <v>407115.72404419089</v>
      </c>
      <c r="O323" s="5">
        <f t="shared" si="160"/>
        <v>5893.8707568433174</v>
      </c>
      <c r="P323" s="20">
        <f t="shared" si="161"/>
        <v>1.4477138584319479E-2</v>
      </c>
      <c r="Q323" s="63">
        <v>414000</v>
      </c>
      <c r="R323" s="70">
        <v>400000</v>
      </c>
      <c r="S323" s="58">
        <v>408000</v>
      </c>
      <c r="T323" s="5">
        <v>385203.24716399994</v>
      </c>
      <c r="U323" s="5">
        <f t="shared" si="162"/>
        <v>39675.934457891999</v>
      </c>
      <c r="V323" s="5">
        <f t="shared" si="163"/>
        <v>424879.18162189191</v>
      </c>
      <c r="W323" s="2">
        <v>389927.26690343994</v>
      </c>
      <c r="X323" s="2">
        <f t="shared" si="164"/>
        <v>19886.290612075434</v>
      </c>
      <c r="Y323" s="2">
        <f t="shared" si="165"/>
        <v>409813.55751551536</v>
      </c>
      <c r="Z323" s="5">
        <v>415663.63630086771</v>
      </c>
      <c r="AA323" s="5">
        <f t="shared" si="166"/>
        <v>400000</v>
      </c>
      <c r="AB323" s="48">
        <f t="shared" si="167"/>
        <v>412059.39590637916</v>
      </c>
      <c r="AC323" s="5">
        <f t="shared" si="168"/>
        <v>8527.2806224139931</v>
      </c>
      <c r="AD323" s="20">
        <f t="shared" si="169"/>
        <v>2.069429967409701E-2</v>
      </c>
      <c r="AE323" s="65" t="s">
        <v>44</v>
      </c>
      <c r="AF323" s="70" t="s">
        <v>44</v>
      </c>
      <c r="AG323" s="58" t="s">
        <v>44</v>
      </c>
      <c r="AH323" s="5" t="s">
        <v>44</v>
      </c>
      <c r="AI323" s="5" t="s">
        <v>44</v>
      </c>
      <c r="AJ323" s="5" t="s">
        <v>44</v>
      </c>
      <c r="AK323" s="5" t="s">
        <v>44</v>
      </c>
      <c r="AL323" s="5" t="s">
        <v>44</v>
      </c>
      <c r="AM323" s="5" t="s">
        <v>44</v>
      </c>
      <c r="AN323" s="5" t="s">
        <v>44</v>
      </c>
      <c r="AO323" s="5" t="s">
        <v>44</v>
      </c>
      <c r="AP323" s="5" t="s">
        <v>44</v>
      </c>
      <c r="AQ323" s="5" t="s">
        <v>44</v>
      </c>
      <c r="AR323" s="5" t="s">
        <v>44</v>
      </c>
      <c r="AS323" s="67">
        <v>520000</v>
      </c>
      <c r="AT323" s="70">
        <v>500000</v>
      </c>
      <c r="AU323" s="58">
        <v>512500</v>
      </c>
      <c r="AV323" s="38">
        <v>448416.35693895596</v>
      </c>
      <c r="AW323" s="38">
        <f t="shared" si="170"/>
        <v>22869.234203886754</v>
      </c>
      <c r="AX323" s="38">
        <f t="shared" si="171"/>
        <v>471285.59114284272</v>
      </c>
      <c r="AY323" s="36">
        <v>498796.3635610413</v>
      </c>
      <c r="AZ323" s="5">
        <f t="shared" si="172"/>
        <v>471285.59114284272</v>
      </c>
      <c r="BA323" s="40">
        <f t="shared" si="173"/>
        <v>500516.39094077685</v>
      </c>
      <c r="BB323" s="5">
        <f>STDEVA(AZ323,BA323)</f>
        <v>20669.296756625587</v>
      </c>
      <c r="BC323" s="44">
        <f t="shared" si="174"/>
        <v>4.129594381070182E-2</v>
      </c>
      <c r="BD323" s="72">
        <v>520000</v>
      </c>
      <c r="BE323" s="70">
        <v>500000</v>
      </c>
      <c r="BF323" s="58">
        <v>512500</v>
      </c>
      <c r="BG323" s="38">
        <v>436344.06460298505</v>
      </c>
      <c r="BH323" s="38">
        <f t="shared" si="175"/>
        <v>22253.547294752236</v>
      </c>
      <c r="BI323" s="38">
        <f t="shared" si="176"/>
        <v>458597.61189773725</v>
      </c>
      <c r="BJ323" s="36">
        <v>485367.73763371393</v>
      </c>
      <c r="BK323" s="36">
        <f t="shared" si="177"/>
        <v>458597.61189773725</v>
      </c>
      <c r="BL323" s="40">
        <f t="shared" si="178"/>
        <v>495293.06990629027</v>
      </c>
      <c r="BM323" s="5">
        <f t="shared" si="179"/>
        <v>25947.607196594043</v>
      </c>
      <c r="BN323" s="20">
        <f t="shared" si="180"/>
        <v>5.2388391385131523E-2</v>
      </c>
    </row>
    <row r="324" spans="1:66" s="4" customFormat="1" ht="15.75" customHeight="1">
      <c r="A324" s="12">
        <v>304</v>
      </c>
      <c r="B324" s="13" t="s">
        <v>350</v>
      </c>
      <c r="C324" s="61" t="s">
        <v>44</v>
      </c>
      <c r="D324" s="70" t="s">
        <v>44</v>
      </c>
      <c r="E324" s="58" t="s">
        <v>44</v>
      </c>
      <c r="F324" s="5" t="s">
        <v>44</v>
      </c>
      <c r="G324" s="5" t="s">
        <v>44</v>
      </c>
      <c r="H324" s="5" t="s">
        <v>44</v>
      </c>
      <c r="I324" s="5" t="s">
        <v>44</v>
      </c>
      <c r="J324" s="5" t="s">
        <v>44</v>
      </c>
      <c r="K324" s="5" t="s">
        <v>44</v>
      </c>
      <c r="L324" s="5" t="s">
        <v>44</v>
      </c>
      <c r="M324" s="5" t="s">
        <v>44</v>
      </c>
      <c r="N324" s="5" t="s">
        <v>44</v>
      </c>
      <c r="O324" s="5" t="s">
        <v>44</v>
      </c>
      <c r="P324" s="5" t="s">
        <v>44</v>
      </c>
      <c r="Q324" s="63" t="s">
        <v>44</v>
      </c>
      <c r="R324" s="70" t="s">
        <v>44</v>
      </c>
      <c r="S324" s="58" t="s">
        <v>44</v>
      </c>
      <c r="T324" s="5" t="s">
        <v>44</v>
      </c>
      <c r="U324" s="5" t="s">
        <v>44</v>
      </c>
      <c r="V324" s="5" t="s">
        <v>44</v>
      </c>
      <c r="W324" s="5" t="s">
        <v>44</v>
      </c>
      <c r="X324" s="5" t="s">
        <v>44</v>
      </c>
      <c r="Y324" s="5" t="s">
        <v>44</v>
      </c>
      <c r="Z324" s="5" t="s">
        <v>44</v>
      </c>
      <c r="AA324" s="5" t="s">
        <v>44</v>
      </c>
      <c r="AB324" s="5" t="s">
        <v>44</v>
      </c>
      <c r="AC324" s="5" t="s">
        <v>44</v>
      </c>
      <c r="AD324" s="5" t="s">
        <v>44</v>
      </c>
      <c r="AE324" s="65" t="s">
        <v>44</v>
      </c>
      <c r="AF324" s="70" t="s">
        <v>44</v>
      </c>
      <c r="AG324" s="58" t="s">
        <v>44</v>
      </c>
      <c r="AH324" s="5" t="s">
        <v>44</v>
      </c>
      <c r="AI324" s="5" t="s">
        <v>44</v>
      </c>
      <c r="AJ324" s="5" t="s">
        <v>44</v>
      </c>
      <c r="AK324" s="5" t="s">
        <v>44</v>
      </c>
      <c r="AL324" s="5" t="s">
        <v>44</v>
      </c>
      <c r="AM324" s="5" t="s">
        <v>44</v>
      </c>
      <c r="AN324" s="5" t="s">
        <v>44</v>
      </c>
      <c r="AO324" s="5" t="s">
        <v>44</v>
      </c>
      <c r="AP324" s="5" t="s">
        <v>44</v>
      </c>
      <c r="AQ324" s="5" t="s">
        <v>44</v>
      </c>
      <c r="AR324" s="5" t="s">
        <v>44</v>
      </c>
      <c r="AS324" s="68" t="s">
        <v>44</v>
      </c>
      <c r="AT324" s="74" t="s">
        <v>44</v>
      </c>
      <c r="AU324" s="68" t="s">
        <v>44</v>
      </c>
      <c r="AV324" s="41" t="s">
        <v>44</v>
      </c>
      <c r="AW324" s="41" t="s">
        <v>44</v>
      </c>
      <c r="AX324" s="41" t="s">
        <v>44</v>
      </c>
      <c r="AY324" s="41" t="s">
        <v>44</v>
      </c>
      <c r="AZ324" s="41" t="s">
        <v>44</v>
      </c>
      <c r="BA324" s="41" t="s">
        <v>44</v>
      </c>
      <c r="BB324" s="41" t="s">
        <v>44</v>
      </c>
      <c r="BC324" s="41" t="s">
        <v>44</v>
      </c>
      <c r="BD324" s="68" t="s">
        <v>44</v>
      </c>
      <c r="BE324" s="74" t="s">
        <v>44</v>
      </c>
      <c r="BF324" s="68" t="s">
        <v>44</v>
      </c>
      <c r="BG324" s="41" t="s">
        <v>44</v>
      </c>
      <c r="BH324" s="41" t="s">
        <v>44</v>
      </c>
      <c r="BI324" s="41" t="s">
        <v>44</v>
      </c>
      <c r="BJ324" s="41" t="s">
        <v>44</v>
      </c>
      <c r="BK324" s="41" t="s">
        <v>44</v>
      </c>
      <c r="BL324" s="41" t="s">
        <v>44</v>
      </c>
      <c r="BM324" s="41" t="s">
        <v>44</v>
      </c>
      <c r="BN324" s="41" t="s">
        <v>44</v>
      </c>
    </row>
    <row r="325" spans="1:66" s="4" customFormat="1" ht="15.75" customHeight="1">
      <c r="A325" s="12">
        <v>305</v>
      </c>
      <c r="B325" s="13" t="s">
        <v>351</v>
      </c>
      <c r="C325" s="61">
        <v>72450</v>
      </c>
      <c r="D325" s="70">
        <v>70000</v>
      </c>
      <c r="E325" s="58">
        <v>72100</v>
      </c>
      <c r="F325" s="5">
        <v>218822.76360000001</v>
      </c>
      <c r="G325" s="5">
        <f t="shared" si="154"/>
        <v>22538.744650800003</v>
      </c>
      <c r="H325" s="5">
        <f t="shared" si="155"/>
        <v>241361.50825080002</v>
      </c>
      <c r="I325" s="2">
        <v>221506.13712266667</v>
      </c>
      <c r="J325" s="2">
        <f t="shared" si="156"/>
        <v>11296.812993255999</v>
      </c>
      <c r="K325" s="2">
        <f t="shared" si="157"/>
        <v>232802.95011592266</v>
      </c>
      <c r="L325" s="5">
        <v>236126.20669117404</v>
      </c>
      <c r="M325" s="5">
        <f t="shared" si="158"/>
        <v>70000</v>
      </c>
      <c r="N325" s="48">
        <f t="shared" si="159"/>
        <v>154140.1108429828</v>
      </c>
      <c r="O325" s="5">
        <f t="shared" si="160"/>
        <v>59496.042946860871</v>
      </c>
      <c r="P325" s="20">
        <f t="shared" si="161"/>
        <v>0.38598676633538581</v>
      </c>
      <c r="Q325" s="63">
        <v>72450</v>
      </c>
      <c r="R325" s="70">
        <v>70000</v>
      </c>
      <c r="S325" s="58">
        <v>71400</v>
      </c>
      <c r="T325" s="5">
        <v>224877.98121299996</v>
      </c>
      <c r="U325" s="5">
        <f t="shared" si="162"/>
        <v>23162.432064938999</v>
      </c>
      <c r="V325" s="5">
        <f t="shared" si="163"/>
        <v>248040.41327793896</v>
      </c>
      <c r="W325" s="2">
        <v>227635.60574397998</v>
      </c>
      <c r="X325" s="2">
        <f t="shared" si="164"/>
        <v>11609.415892942978</v>
      </c>
      <c r="Y325" s="2">
        <f t="shared" si="165"/>
        <v>239245.02163692296</v>
      </c>
      <c r="Z325" s="5">
        <v>242660.23862989989</v>
      </c>
      <c r="AA325" s="5">
        <f t="shared" si="166"/>
        <v>70000</v>
      </c>
      <c r="AB325" s="48">
        <f t="shared" si="167"/>
        <v>157299.27892412696</v>
      </c>
      <c r="AC325" s="5">
        <f t="shared" si="168"/>
        <v>61729.912119946013</v>
      </c>
      <c r="AD325" s="20">
        <f t="shared" si="169"/>
        <v>0.39243607816995352</v>
      </c>
      <c r="AE325" s="65" t="s">
        <v>44</v>
      </c>
      <c r="AF325" s="70" t="s">
        <v>44</v>
      </c>
      <c r="AG325" s="58" t="s">
        <v>44</v>
      </c>
      <c r="AH325" s="5" t="s">
        <v>44</v>
      </c>
      <c r="AI325" s="5" t="s">
        <v>44</v>
      </c>
      <c r="AJ325" s="5" t="s">
        <v>44</v>
      </c>
      <c r="AK325" s="5" t="s">
        <v>44</v>
      </c>
      <c r="AL325" s="5" t="s">
        <v>44</v>
      </c>
      <c r="AM325" s="5" t="s">
        <v>44</v>
      </c>
      <c r="AN325" s="5" t="s">
        <v>44</v>
      </c>
      <c r="AO325" s="5" t="s">
        <v>44</v>
      </c>
      <c r="AP325" s="5" t="s">
        <v>44</v>
      </c>
      <c r="AQ325" s="5" t="s">
        <v>44</v>
      </c>
      <c r="AR325" s="5" t="s">
        <v>44</v>
      </c>
      <c r="AS325" s="67">
        <v>72800</v>
      </c>
      <c r="AT325" s="70">
        <v>70000</v>
      </c>
      <c r="AU325" s="58">
        <v>71750</v>
      </c>
      <c r="AV325" s="38">
        <v>261780.94660557696</v>
      </c>
      <c r="AW325" s="38">
        <f t="shared" si="170"/>
        <v>13350.828276884424</v>
      </c>
      <c r="AX325" s="38">
        <f t="shared" si="171"/>
        <v>275131.77488246141</v>
      </c>
      <c r="AY325" s="36">
        <v>291192.28635587986</v>
      </c>
      <c r="AZ325" s="5">
        <f t="shared" si="172"/>
        <v>70000</v>
      </c>
      <c r="BA325" s="40">
        <f t="shared" si="173"/>
        <v>156174.81224766825</v>
      </c>
      <c r="BB325" s="5">
        <f>STDEVA(AZ325,BA325)</f>
        <v>60934.794107803777</v>
      </c>
      <c r="BC325" s="44">
        <f t="shared" si="174"/>
        <v>0.39017043293236653</v>
      </c>
      <c r="BD325" s="72">
        <v>72800</v>
      </c>
      <c r="BE325" s="70">
        <v>70000</v>
      </c>
      <c r="BF325" s="58">
        <v>71750</v>
      </c>
      <c r="BG325" s="38">
        <v>254732.05769106667</v>
      </c>
      <c r="BH325" s="38">
        <f t="shared" si="175"/>
        <v>12991.334942244399</v>
      </c>
      <c r="BI325" s="38">
        <f t="shared" si="176"/>
        <v>267723.39263331104</v>
      </c>
      <c r="BJ325" s="36">
        <v>283351.44802940881</v>
      </c>
      <c r="BK325" s="36">
        <f t="shared" si="177"/>
        <v>70000</v>
      </c>
      <c r="BL325" s="40">
        <f t="shared" si="178"/>
        <v>153124.96813254399</v>
      </c>
      <c r="BM325" s="5">
        <f t="shared" si="179"/>
        <v>58778.228652437516</v>
      </c>
      <c r="BN325" s="20">
        <f t="shared" si="180"/>
        <v>0.38385789965722283</v>
      </c>
    </row>
    <row r="326" spans="1:66" s="4" customFormat="1" ht="15.75" customHeight="1">
      <c r="A326" s="15" t="s">
        <v>352</v>
      </c>
      <c r="B326" s="16"/>
      <c r="C326" s="61" t="s">
        <v>34</v>
      </c>
      <c r="D326" s="70" t="s">
        <v>34</v>
      </c>
      <c r="E326" s="58" t="s">
        <v>34</v>
      </c>
      <c r="F326" s="5" t="s">
        <v>34</v>
      </c>
      <c r="G326" s="5" t="s">
        <v>34</v>
      </c>
      <c r="H326" s="5" t="s">
        <v>34</v>
      </c>
      <c r="I326" s="5" t="s">
        <v>34</v>
      </c>
      <c r="J326" s="5" t="s">
        <v>34</v>
      </c>
      <c r="K326" s="5" t="s">
        <v>34</v>
      </c>
      <c r="L326" s="5" t="s">
        <v>34</v>
      </c>
      <c r="M326" s="5">
        <f t="shared" si="158"/>
        <v>0</v>
      </c>
      <c r="N326" s="48"/>
      <c r="O326" s="5" t="s">
        <v>34</v>
      </c>
      <c r="P326" s="5" t="s">
        <v>34</v>
      </c>
      <c r="Q326" s="63" t="s">
        <v>34</v>
      </c>
      <c r="R326" s="70" t="s">
        <v>34</v>
      </c>
      <c r="S326" s="58" t="s">
        <v>34</v>
      </c>
      <c r="T326" s="5" t="s">
        <v>34</v>
      </c>
      <c r="U326" s="5" t="s">
        <v>34</v>
      </c>
      <c r="V326" s="5" t="s">
        <v>34</v>
      </c>
      <c r="W326" s="5" t="s">
        <v>34</v>
      </c>
      <c r="X326" s="5" t="s">
        <v>34</v>
      </c>
      <c r="Y326" s="5" t="s">
        <v>34</v>
      </c>
      <c r="Z326" s="5" t="s">
        <v>34</v>
      </c>
      <c r="AA326" s="5">
        <f t="shared" si="166"/>
        <v>0</v>
      </c>
      <c r="AB326" s="48"/>
      <c r="AC326" s="5" t="s">
        <v>34</v>
      </c>
      <c r="AD326" s="5" t="s">
        <v>34</v>
      </c>
      <c r="AE326" s="65" t="s">
        <v>34</v>
      </c>
      <c r="AF326" s="70" t="s">
        <v>34</v>
      </c>
      <c r="AG326" s="58" t="s">
        <v>34</v>
      </c>
      <c r="AH326" s="5" t="s">
        <v>34</v>
      </c>
      <c r="AI326" s="5" t="s">
        <v>34</v>
      </c>
      <c r="AJ326" s="5" t="s">
        <v>34</v>
      </c>
      <c r="AK326" s="5" t="s">
        <v>34</v>
      </c>
      <c r="AL326" s="5" t="s">
        <v>34</v>
      </c>
      <c r="AM326" s="5" t="s">
        <v>34</v>
      </c>
      <c r="AN326" s="5" t="s">
        <v>34</v>
      </c>
      <c r="AO326" s="5">
        <f t="shared" si="181"/>
        <v>0</v>
      </c>
      <c r="AP326" s="48"/>
      <c r="AQ326" s="5" t="s">
        <v>34</v>
      </c>
      <c r="AR326" s="5" t="s">
        <v>34</v>
      </c>
      <c r="AS326" s="67" t="s">
        <v>34</v>
      </c>
      <c r="AT326" s="70" t="s">
        <v>34</v>
      </c>
      <c r="AU326" s="58" t="s">
        <v>34</v>
      </c>
      <c r="AV326" s="36" t="s">
        <v>34</v>
      </c>
      <c r="AW326" s="36" t="s">
        <v>34</v>
      </c>
      <c r="AX326" s="36" t="s">
        <v>34</v>
      </c>
      <c r="AY326" s="36" t="s">
        <v>34</v>
      </c>
      <c r="AZ326" s="5">
        <f t="shared" si="172"/>
        <v>0</v>
      </c>
      <c r="BA326" s="40"/>
      <c r="BB326" s="36" t="s">
        <v>34</v>
      </c>
      <c r="BC326" s="36" t="s">
        <v>34</v>
      </c>
      <c r="BD326" s="72" t="s">
        <v>34</v>
      </c>
      <c r="BE326" s="70" t="s">
        <v>34</v>
      </c>
      <c r="BF326" s="58" t="s">
        <v>34</v>
      </c>
      <c r="BG326" s="36" t="s">
        <v>34</v>
      </c>
      <c r="BH326" s="36" t="s">
        <v>34</v>
      </c>
      <c r="BI326" s="36" t="s">
        <v>34</v>
      </c>
      <c r="BJ326" s="36" t="s">
        <v>34</v>
      </c>
      <c r="BK326" s="36">
        <f t="shared" si="177"/>
        <v>0</v>
      </c>
      <c r="BL326" s="40"/>
      <c r="BM326" s="36" t="s">
        <v>34</v>
      </c>
      <c r="BN326" s="36" t="s">
        <v>34</v>
      </c>
    </row>
    <row r="327" spans="1:66" s="4" customFormat="1" ht="15.75" customHeight="1">
      <c r="A327" s="12">
        <v>306</v>
      </c>
      <c r="B327" s="13" t="s">
        <v>353</v>
      </c>
      <c r="C327" s="61">
        <v>258750</v>
      </c>
      <c r="D327" s="70">
        <v>250000</v>
      </c>
      <c r="E327" s="58">
        <v>257500</v>
      </c>
      <c r="F327" s="5">
        <v>86812.886267999987</v>
      </c>
      <c r="G327" s="5">
        <f t="shared" si="154"/>
        <v>8941.7272856039999</v>
      </c>
      <c r="H327" s="5">
        <f t="shared" si="155"/>
        <v>95754.613553603995</v>
      </c>
      <c r="I327" s="2">
        <v>87877.582779279997</v>
      </c>
      <c r="J327" s="2">
        <f t="shared" si="156"/>
        <v>4481.7567217432797</v>
      </c>
      <c r="K327" s="2">
        <f t="shared" si="157"/>
        <v>92359.339501023278</v>
      </c>
      <c r="L327" s="5">
        <v>93677.766875460817</v>
      </c>
      <c r="M327" s="5">
        <f t="shared" si="158"/>
        <v>92359.339501023278</v>
      </c>
      <c r="N327" s="48">
        <f t="shared" si="159"/>
        <v>174673.61998834801</v>
      </c>
      <c r="O327" s="5">
        <f t="shared" si="160"/>
        <v>58204.985921078878</v>
      </c>
      <c r="P327" s="20">
        <f t="shared" si="161"/>
        <v>0.33322138697853498</v>
      </c>
      <c r="Q327" s="63">
        <v>258750</v>
      </c>
      <c r="R327" s="70">
        <v>250000</v>
      </c>
      <c r="S327" s="58">
        <v>255000</v>
      </c>
      <c r="T327" s="5">
        <v>86812.886267999987</v>
      </c>
      <c r="U327" s="5">
        <f t="shared" si="162"/>
        <v>8941.7272856039999</v>
      </c>
      <c r="V327" s="5">
        <f t="shared" si="163"/>
        <v>95754.613553603995</v>
      </c>
      <c r="W327" s="2">
        <v>87877.582779279997</v>
      </c>
      <c r="X327" s="2">
        <f t="shared" si="164"/>
        <v>4481.7567217432797</v>
      </c>
      <c r="Y327" s="2">
        <f t="shared" si="165"/>
        <v>92359.339501023278</v>
      </c>
      <c r="Z327" s="5">
        <v>93677.766875460817</v>
      </c>
      <c r="AA327" s="5">
        <f t="shared" si="166"/>
        <v>92359.339501023278</v>
      </c>
      <c r="AB327" s="48">
        <f t="shared" si="167"/>
        <v>174256.95332168136</v>
      </c>
      <c r="AC327" s="5">
        <f t="shared" si="168"/>
        <v>57910.358095584415</v>
      </c>
      <c r="AD327" s="20">
        <f t="shared" si="169"/>
        <v>0.33232738775525872</v>
      </c>
      <c r="AE327" s="65">
        <v>258750</v>
      </c>
      <c r="AF327" s="70">
        <v>250000</v>
      </c>
      <c r="AG327" s="58">
        <v>253750</v>
      </c>
      <c r="AH327" s="5">
        <v>86812.886267999987</v>
      </c>
      <c r="AI327" s="5">
        <f t="shared" si="182"/>
        <v>8941.7272856039999</v>
      </c>
      <c r="AJ327" s="5">
        <f t="shared" si="183"/>
        <v>95754.613553603995</v>
      </c>
      <c r="AK327" s="2">
        <v>87877.582779279997</v>
      </c>
      <c r="AL327" s="2">
        <f t="shared" si="184"/>
        <v>4481.7567217432797</v>
      </c>
      <c r="AM327" s="2">
        <f t="shared" si="185"/>
        <v>92359.339501023278</v>
      </c>
      <c r="AN327" s="5">
        <v>93677.766875460817</v>
      </c>
      <c r="AO327" s="5">
        <f t="shared" si="181"/>
        <v>92359.339501023278</v>
      </c>
      <c r="AP327" s="48">
        <f t="shared" si="186"/>
        <v>174048.61998834801</v>
      </c>
      <c r="AQ327" s="5">
        <f t="shared" si="187"/>
        <v>57763.04418283733</v>
      </c>
      <c r="AR327" s="20">
        <f t="shared" si="188"/>
        <v>0.33187878299008849</v>
      </c>
      <c r="AS327" s="67">
        <v>260000</v>
      </c>
      <c r="AT327" s="70">
        <v>250000</v>
      </c>
      <c r="AU327" s="58">
        <v>256250</v>
      </c>
      <c r="AV327" s="38">
        <v>101059.220196172</v>
      </c>
      <c r="AW327" s="38">
        <f t="shared" si="170"/>
        <v>5154.0202300047713</v>
      </c>
      <c r="AX327" s="38">
        <f t="shared" si="171"/>
        <v>106213.24042617677</v>
      </c>
      <c r="AY327" s="36">
        <v>112413.32025055299</v>
      </c>
      <c r="AZ327" s="5">
        <f t="shared" si="172"/>
        <v>106213.24042617677</v>
      </c>
      <c r="BA327" s="40">
        <f t="shared" si="173"/>
        <v>196975.31213534594</v>
      </c>
      <c r="BB327" s="5">
        <f t="shared" ref="BB327:BB335" si="189">STDEVA(AZ327,BA327)</f>
        <v>64178.476380093285</v>
      </c>
      <c r="BC327" s="43">
        <f t="shared" si="174"/>
        <v>0.32581989937903938</v>
      </c>
      <c r="BD327" s="72">
        <v>260000</v>
      </c>
      <c r="BE327" s="70">
        <v>250000</v>
      </c>
      <c r="BF327" s="58">
        <v>256250</v>
      </c>
      <c r="BG327" s="38">
        <v>101059.220196172</v>
      </c>
      <c r="BH327" s="38">
        <f t="shared" si="175"/>
        <v>5154.0202300047713</v>
      </c>
      <c r="BI327" s="38">
        <f t="shared" si="176"/>
        <v>106213.24042617677</v>
      </c>
      <c r="BJ327" s="36">
        <v>112413.32025055299</v>
      </c>
      <c r="BK327" s="36">
        <f t="shared" si="177"/>
        <v>106213.24042617677</v>
      </c>
      <c r="BL327" s="40">
        <f t="shared" si="178"/>
        <v>196975.31213534594</v>
      </c>
      <c r="BM327" s="5">
        <f t="shared" si="179"/>
        <v>64178.476380093285</v>
      </c>
      <c r="BN327" s="20">
        <f t="shared" si="180"/>
        <v>0.32581989937903938</v>
      </c>
    </row>
    <row r="328" spans="1:66" s="4" customFormat="1" ht="15.75" customHeight="1">
      <c r="A328" s="12">
        <v>307</v>
      </c>
      <c r="B328" s="13" t="s">
        <v>354</v>
      </c>
      <c r="C328" s="61">
        <v>46575</v>
      </c>
      <c r="D328" s="70">
        <v>45000</v>
      </c>
      <c r="E328" s="58">
        <v>46350</v>
      </c>
      <c r="F328" s="5">
        <v>20378.611799999999</v>
      </c>
      <c r="G328" s="5">
        <f t="shared" si="154"/>
        <v>2098.9970154000002</v>
      </c>
      <c r="H328" s="5">
        <f t="shared" si="155"/>
        <v>22477.608815399999</v>
      </c>
      <c r="I328" s="2">
        <v>20628.554361333332</v>
      </c>
      <c r="J328" s="2">
        <f t="shared" si="156"/>
        <v>1052.0562724279998</v>
      </c>
      <c r="K328" s="2">
        <f t="shared" si="157"/>
        <v>21680.610633761331</v>
      </c>
      <c r="L328" s="5">
        <v>21990.100834844416</v>
      </c>
      <c r="M328" s="5">
        <f t="shared" si="158"/>
        <v>21680.610633761331</v>
      </c>
      <c r="N328" s="48">
        <f t="shared" si="159"/>
        <v>34012.220047334289</v>
      </c>
      <c r="O328" s="5">
        <f t="shared" si="160"/>
        <v>8719.7646392813094</v>
      </c>
      <c r="P328" s="20">
        <f t="shared" si="161"/>
        <v>0.2563715225629537</v>
      </c>
      <c r="Q328" s="63">
        <v>46575</v>
      </c>
      <c r="R328" s="70">
        <v>45000</v>
      </c>
      <c r="S328" s="58">
        <v>45900</v>
      </c>
      <c r="T328" s="5">
        <v>20378.611799999999</v>
      </c>
      <c r="U328" s="5">
        <f t="shared" si="162"/>
        <v>2098.9970154000002</v>
      </c>
      <c r="V328" s="5">
        <f t="shared" si="163"/>
        <v>22477.608815399999</v>
      </c>
      <c r="W328" s="2">
        <v>20628.554361333332</v>
      </c>
      <c r="X328" s="2">
        <f t="shared" si="164"/>
        <v>1052.0562724279998</v>
      </c>
      <c r="Y328" s="2">
        <f t="shared" si="165"/>
        <v>21680.610633761331</v>
      </c>
      <c r="Z328" s="5">
        <v>21990.100834844416</v>
      </c>
      <c r="AA328" s="5">
        <f t="shared" si="166"/>
        <v>21680.610633761331</v>
      </c>
      <c r="AB328" s="48">
        <f t="shared" si="167"/>
        <v>33937.220047334289</v>
      </c>
      <c r="AC328" s="5">
        <f t="shared" si="168"/>
        <v>8666.7316306923185</v>
      </c>
      <c r="AD328" s="20">
        <f t="shared" si="169"/>
        <v>0.25537541432693384</v>
      </c>
      <c r="AE328" s="65">
        <v>46575</v>
      </c>
      <c r="AF328" s="70">
        <v>45000</v>
      </c>
      <c r="AG328" s="58">
        <v>45675</v>
      </c>
      <c r="AH328" s="5">
        <v>20378.611799999999</v>
      </c>
      <c r="AI328" s="5">
        <f t="shared" si="182"/>
        <v>2098.9970154000002</v>
      </c>
      <c r="AJ328" s="5">
        <f t="shared" si="183"/>
        <v>22477.608815399999</v>
      </c>
      <c r="AK328" s="2">
        <v>20628.554361333332</v>
      </c>
      <c r="AL328" s="2">
        <f t="shared" si="184"/>
        <v>1052.0562724279998</v>
      </c>
      <c r="AM328" s="2">
        <f t="shared" si="185"/>
        <v>21680.610633761331</v>
      </c>
      <c r="AN328" s="5">
        <v>21990.100834844416</v>
      </c>
      <c r="AO328" s="5">
        <f t="shared" si="181"/>
        <v>21680.610633761331</v>
      </c>
      <c r="AP328" s="48">
        <f t="shared" si="186"/>
        <v>33899.720047334289</v>
      </c>
      <c r="AQ328" s="5">
        <f t="shared" si="187"/>
        <v>8640.2151263978085</v>
      </c>
      <c r="AR328" s="20">
        <f t="shared" si="188"/>
        <v>0.2548757073608115</v>
      </c>
      <c r="AS328" s="67">
        <v>46800</v>
      </c>
      <c r="AT328" s="70">
        <v>45000</v>
      </c>
      <c r="AU328" s="58">
        <v>46125</v>
      </c>
      <c r="AV328" s="38">
        <v>23722.837515533331</v>
      </c>
      <c r="AW328" s="38">
        <f t="shared" si="170"/>
        <v>1209.8647132921999</v>
      </c>
      <c r="AX328" s="38">
        <f t="shared" si="171"/>
        <v>24932.702228825532</v>
      </c>
      <c r="AY328" s="36">
        <v>26388.121001813295</v>
      </c>
      <c r="AZ328" s="5">
        <f t="shared" si="172"/>
        <v>24932.702228825532</v>
      </c>
      <c r="BA328" s="40">
        <f t="shared" si="173"/>
        <v>37849.164646127763</v>
      </c>
      <c r="BB328" s="5">
        <f t="shared" si="189"/>
        <v>9133.318164215596</v>
      </c>
      <c r="BC328" s="20">
        <f t="shared" si="174"/>
        <v>0.24130831550994347</v>
      </c>
      <c r="BD328" s="72">
        <v>46800</v>
      </c>
      <c r="BE328" s="70">
        <v>45000</v>
      </c>
      <c r="BF328" s="58">
        <v>46125</v>
      </c>
      <c r="BG328" s="38">
        <v>23722.837515533331</v>
      </c>
      <c r="BH328" s="38">
        <f t="shared" si="175"/>
        <v>1209.8647132921999</v>
      </c>
      <c r="BI328" s="38">
        <f t="shared" si="176"/>
        <v>24932.702228825532</v>
      </c>
      <c r="BJ328" s="36">
        <v>26388.121001813295</v>
      </c>
      <c r="BK328" s="36">
        <f t="shared" si="177"/>
        <v>24932.702228825532</v>
      </c>
      <c r="BL328" s="40">
        <f t="shared" si="178"/>
        <v>37849.164646127763</v>
      </c>
      <c r="BM328" s="5">
        <f t="shared" si="179"/>
        <v>9133.318164215596</v>
      </c>
      <c r="BN328" s="20">
        <f t="shared" si="180"/>
        <v>0.24130831550994347</v>
      </c>
    </row>
    <row r="329" spans="1:66" s="4" customFormat="1" ht="15.75" customHeight="1">
      <c r="A329" s="12">
        <v>308</v>
      </c>
      <c r="B329" s="13" t="s">
        <v>355</v>
      </c>
      <c r="C329" s="61">
        <v>62100</v>
      </c>
      <c r="D329" s="70">
        <v>60000</v>
      </c>
      <c r="E329" s="58">
        <v>61800</v>
      </c>
      <c r="F329" s="5">
        <v>52984.390679999997</v>
      </c>
      <c r="G329" s="5">
        <f t="shared" si="154"/>
        <v>5457.3922400399997</v>
      </c>
      <c r="H329" s="5">
        <f t="shared" si="155"/>
        <v>58441.782920039994</v>
      </c>
      <c r="I329" s="2">
        <v>53634.306672799998</v>
      </c>
      <c r="J329" s="2">
        <f t="shared" si="156"/>
        <v>2735.3496403127997</v>
      </c>
      <c r="K329" s="2">
        <f t="shared" si="157"/>
        <v>56369.656313112799</v>
      </c>
      <c r="L329" s="5">
        <v>57174.331816124817</v>
      </c>
      <c r="M329" s="5">
        <f t="shared" si="158"/>
        <v>56369.656313112799</v>
      </c>
      <c r="N329" s="48">
        <f t="shared" si="159"/>
        <v>59314.295174879604</v>
      </c>
      <c r="O329" s="5">
        <f t="shared" si="160"/>
        <v>2082.1741073007447</v>
      </c>
      <c r="P329" s="20">
        <f t="shared" si="161"/>
        <v>3.5104085805314822E-2</v>
      </c>
      <c r="Q329" s="63">
        <v>62100</v>
      </c>
      <c r="R329" s="70">
        <v>60000</v>
      </c>
      <c r="S329" s="58">
        <v>61200</v>
      </c>
      <c r="T329" s="5">
        <v>52984.390679999997</v>
      </c>
      <c r="U329" s="5">
        <f t="shared" si="162"/>
        <v>5457.3922400399997</v>
      </c>
      <c r="V329" s="5">
        <f t="shared" si="163"/>
        <v>58441.782920039994</v>
      </c>
      <c r="W329" s="2">
        <v>53634.306672799998</v>
      </c>
      <c r="X329" s="2">
        <f t="shared" si="164"/>
        <v>2735.3496403127997</v>
      </c>
      <c r="Y329" s="2">
        <f t="shared" si="165"/>
        <v>56369.656313112799</v>
      </c>
      <c r="Z329" s="5">
        <v>57174.331816124817</v>
      </c>
      <c r="AA329" s="5">
        <f t="shared" si="166"/>
        <v>56369.656313112799</v>
      </c>
      <c r="AB329" s="48">
        <f t="shared" si="167"/>
        <v>59214.295174879604</v>
      </c>
      <c r="AC329" s="5">
        <f t="shared" si="168"/>
        <v>2011.4634291820901</v>
      </c>
      <c r="AD329" s="20">
        <f t="shared" si="169"/>
        <v>3.3969220156071539E-2</v>
      </c>
      <c r="AE329" s="65">
        <v>62100</v>
      </c>
      <c r="AF329" s="70">
        <v>60000</v>
      </c>
      <c r="AG329" s="58">
        <v>60900</v>
      </c>
      <c r="AH329" s="5">
        <v>52984.390679999997</v>
      </c>
      <c r="AI329" s="5">
        <f t="shared" si="182"/>
        <v>5457.3922400399997</v>
      </c>
      <c r="AJ329" s="5">
        <f t="shared" si="183"/>
        <v>58441.782920039994</v>
      </c>
      <c r="AK329" s="2">
        <v>53634.306672799998</v>
      </c>
      <c r="AL329" s="2">
        <f t="shared" si="184"/>
        <v>2735.3496403127997</v>
      </c>
      <c r="AM329" s="2">
        <f t="shared" si="185"/>
        <v>56369.656313112799</v>
      </c>
      <c r="AN329" s="5">
        <v>57174.331816124817</v>
      </c>
      <c r="AO329" s="5">
        <f t="shared" si="181"/>
        <v>56369.656313112799</v>
      </c>
      <c r="AP329" s="48">
        <f t="shared" si="186"/>
        <v>59164.295174879604</v>
      </c>
      <c r="AQ329" s="5">
        <f t="shared" si="187"/>
        <v>1976.1080901227626</v>
      </c>
      <c r="AR329" s="20">
        <f t="shared" si="188"/>
        <v>3.3400348711697198E-2</v>
      </c>
      <c r="AS329" s="67">
        <v>62400</v>
      </c>
      <c r="AT329" s="70">
        <v>60000</v>
      </c>
      <c r="AU329" s="58">
        <v>61500</v>
      </c>
      <c r="AV329" s="38">
        <v>61679.452673719999</v>
      </c>
      <c r="AW329" s="38">
        <f t="shared" si="170"/>
        <v>3145.6520863597198</v>
      </c>
      <c r="AX329" s="38">
        <f t="shared" si="171"/>
        <v>64825.104760079717</v>
      </c>
      <c r="AY329" s="36">
        <v>68609.198179349783</v>
      </c>
      <c r="AZ329" s="5">
        <f t="shared" si="172"/>
        <v>60000</v>
      </c>
      <c r="BA329" s="40">
        <f t="shared" si="173"/>
        <v>63466.860587885909</v>
      </c>
      <c r="BB329" s="5">
        <f t="shared" si="189"/>
        <v>2451.4406311225071</v>
      </c>
      <c r="BC329" s="20">
        <f t="shared" si="174"/>
        <v>3.8625522176693579E-2</v>
      </c>
      <c r="BD329" s="72">
        <v>62400</v>
      </c>
      <c r="BE329" s="70">
        <v>60000</v>
      </c>
      <c r="BF329" s="58">
        <v>61500</v>
      </c>
      <c r="BG329" s="38">
        <v>61679.452673719999</v>
      </c>
      <c r="BH329" s="38">
        <f t="shared" si="175"/>
        <v>3145.6520863597198</v>
      </c>
      <c r="BI329" s="38">
        <f t="shared" si="176"/>
        <v>64825.104760079717</v>
      </c>
      <c r="BJ329" s="36">
        <v>68609.198179349783</v>
      </c>
      <c r="BK329" s="36">
        <f t="shared" si="177"/>
        <v>60000</v>
      </c>
      <c r="BL329" s="40">
        <f t="shared" si="178"/>
        <v>63466.860587885909</v>
      </c>
      <c r="BM329" s="5">
        <f t="shared" si="179"/>
        <v>2451.4406311225071</v>
      </c>
      <c r="BN329" s="20">
        <f t="shared" si="180"/>
        <v>3.8625522176693579E-2</v>
      </c>
    </row>
    <row r="330" spans="1:66" s="4" customFormat="1" ht="15.75" customHeight="1">
      <c r="A330" s="12">
        <v>309</v>
      </c>
      <c r="B330" s="13" t="s">
        <v>356</v>
      </c>
      <c r="C330" s="61">
        <v>62100</v>
      </c>
      <c r="D330" s="70">
        <v>60000</v>
      </c>
      <c r="E330" s="58">
        <v>61800</v>
      </c>
      <c r="F330" s="5">
        <v>63173.696580000003</v>
      </c>
      <c r="G330" s="5">
        <f t="shared" si="154"/>
        <v>6506.8907477400007</v>
      </c>
      <c r="H330" s="5">
        <f t="shared" si="155"/>
        <v>69680.58732774001</v>
      </c>
      <c r="I330" s="2">
        <v>63948.420520133324</v>
      </c>
      <c r="J330" s="2">
        <f t="shared" si="156"/>
        <v>3261.3694465267995</v>
      </c>
      <c r="K330" s="2">
        <f t="shared" si="157"/>
        <v>67209.78996666013</v>
      </c>
      <c r="L330" s="5">
        <v>68169.208119723684</v>
      </c>
      <c r="M330" s="5">
        <f t="shared" si="158"/>
        <v>60000</v>
      </c>
      <c r="N330" s="48">
        <f t="shared" si="159"/>
        <v>64826.59756902064</v>
      </c>
      <c r="O330" s="5">
        <f t="shared" si="160"/>
        <v>3412.9198711129998</v>
      </c>
      <c r="P330" s="20">
        <f t="shared" si="161"/>
        <v>5.2646907274121191E-2</v>
      </c>
      <c r="Q330" s="63">
        <v>62100</v>
      </c>
      <c r="R330" s="70">
        <v>60000</v>
      </c>
      <c r="S330" s="58">
        <v>61200</v>
      </c>
      <c r="T330" s="5">
        <v>63173.696580000003</v>
      </c>
      <c r="U330" s="5">
        <f t="shared" si="162"/>
        <v>6506.8907477400007</v>
      </c>
      <c r="V330" s="5">
        <f t="shared" si="163"/>
        <v>69680.58732774001</v>
      </c>
      <c r="W330" s="2">
        <v>63948.420520133324</v>
      </c>
      <c r="X330" s="2">
        <f t="shared" si="164"/>
        <v>3261.3694465267995</v>
      </c>
      <c r="Y330" s="2">
        <f t="shared" si="165"/>
        <v>67209.78996666013</v>
      </c>
      <c r="Z330" s="5">
        <v>68169.208119723684</v>
      </c>
      <c r="AA330" s="5">
        <f t="shared" si="166"/>
        <v>60000</v>
      </c>
      <c r="AB330" s="48">
        <f t="shared" si="167"/>
        <v>64726.59756902064</v>
      </c>
      <c r="AC330" s="5">
        <f t="shared" si="168"/>
        <v>3342.2091929943449</v>
      </c>
      <c r="AD330" s="20">
        <f t="shared" si="169"/>
        <v>5.163579298958839E-2</v>
      </c>
      <c r="AE330" s="65">
        <v>62100</v>
      </c>
      <c r="AF330" s="70">
        <v>60000</v>
      </c>
      <c r="AG330" s="58">
        <v>60900</v>
      </c>
      <c r="AH330" s="5">
        <v>63173.696580000003</v>
      </c>
      <c r="AI330" s="5">
        <f t="shared" si="182"/>
        <v>6506.8907477400007</v>
      </c>
      <c r="AJ330" s="5">
        <f t="shared" si="183"/>
        <v>69680.58732774001</v>
      </c>
      <c r="AK330" s="2">
        <v>63948.420520133324</v>
      </c>
      <c r="AL330" s="2">
        <f t="shared" si="184"/>
        <v>3261.3694465267995</v>
      </c>
      <c r="AM330" s="2">
        <f t="shared" si="185"/>
        <v>67209.78996666013</v>
      </c>
      <c r="AN330" s="5">
        <v>68169.208119723684</v>
      </c>
      <c r="AO330" s="5">
        <f t="shared" si="181"/>
        <v>60000</v>
      </c>
      <c r="AP330" s="48">
        <f t="shared" si="186"/>
        <v>64676.59756902064</v>
      </c>
      <c r="AQ330" s="5">
        <f t="shared" si="187"/>
        <v>3306.8538539350175</v>
      </c>
      <c r="AR330" s="20">
        <f t="shared" si="188"/>
        <v>5.1129063343291314E-2</v>
      </c>
      <c r="AS330" s="67">
        <v>62400</v>
      </c>
      <c r="AT330" s="70">
        <v>60000</v>
      </c>
      <c r="AU330" s="58">
        <v>61500</v>
      </c>
      <c r="AV330" s="38">
        <v>73540.683598153322</v>
      </c>
      <c r="AW330" s="38">
        <f t="shared" si="170"/>
        <v>3750.5748635058194</v>
      </c>
      <c r="AX330" s="38">
        <f t="shared" si="171"/>
        <v>77291.258461659148</v>
      </c>
      <c r="AY330" s="36">
        <v>81803.049743668409</v>
      </c>
      <c r="AZ330" s="5">
        <f t="shared" si="172"/>
        <v>60000</v>
      </c>
      <c r="BA330" s="40">
        <f t="shared" si="173"/>
        <v>68598.861641065509</v>
      </c>
      <c r="BB330" s="5">
        <f t="shared" si="189"/>
        <v>6080.3133768823054</v>
      </c>
      <c r="BC330" s="20">
        <f t="shared" si="174"/>
        <v>8.8635776621144871E-2</v>
      </c>
      <c r="BD330" s="72">
        <v>62400</v>
      </c>
      <c r="BE330" s="70">
        <v>60000</v>
      </c>
      <c r="BF330" s="58">
        <v>61500</v>
      </c>
      <c r="BG330" s="38">
        <v>73540.683598153322</v>
      </c>
      <c r="BH330" s="38">
        <f t="shared" si="175"/>
        <v>3750.5748635058194</v>
      </c>
      <c r="BI330" s="38">
        <f t="shared" si="176"/>
        <v>77291.258461659148</v>
      </c>
      <c r="BJ330" s="36">
        <v>81803.049743668409</v>
      </c>
      <c r="BK330" s="36">
        <f t="shared" si="177"/>
        <v>60000</v>
      </c>
      <c r="BL330" s="40">
        <f t="shared" si="178"/>
        <v>68598.861641065509</v>
      </c>
      <c r="BM330" s="5">
        <f t="shared" si="179"/>
        <v>6080.3133768823054</v>
      </c>
      <c r="BN330" s="20">
        <f t="shared" si="180"/>
        <v>8.8635776621144871E-2</v>
      </c>
    </row>
    <row r="331" spans="1:66" s="4" customFormat="1" ht="15.75" customHeight="1">
      <c r="A331" s="12">
        <v>310</v>
      </c>
      <c r="B331" s="13" t="s">
        <v>357</v>
      </c>
      <c r="C331" s="61">
        <v>776250</v>
      </c>
      <c r="D331" s="70">
        <v>750000</v>
      </c>
      <c r="E331" s="58">
        <v>772500</v>
      </c>
      <c r="F331" s="5">
        <v>1849224.4824419997</v>
      </c>
      <c r="G331" s="5">
        <f t="shared" si="154"/>
        <v>190470.12169152597</v>
      </c>
      <c r="H331" s="5">
        <f t="shared" si="155"/>
        <v>2039694.6041335256</v>
      </c>
      <c r="I331" s="2">
        <v>1871902.25744732</v>
      </c>
      <c r="J331" s="2">
        <f t="shared" si="156"/>
        <v>95467.015129813313</v>
      </c>
      <c r="K331" s="2">
        <f t="shared" si="157"/>
        <v>1967369.2725771333</v>
      </c>
      <c r="L331" s="5">
        <v>1730750.4171671155</v>
      </c>
      <c r="M331" s="5">
        <f t="shared" si="158"/>
        <v>750000</v>
      </c>
      <c r="N331" s="48">
        <f t="shared" si="159"/>
        <v>1339427.3823129626</v>
      </c>
      <c r="O331" s="5">
        <f t="shared" si="160"/>
        <v>416788.09905053105</v>
      </c>
      <c r="P331" s="20">
        <f t="shared" si="161"/>
        <v>0.3111688655571675</v>
      </c>
      <c r="Q331" s="63">
        <v>776250</v>
      </c>
      <c r="R331" s="70">
        <v>750000</v>
      </c>
      <c r="S331" s="58">
        <v>765000</v>
      </c>
      <c r="T331" s="5">
        <v>1581715.6324469999</v>
      </c>
      <c r="U331" s="5">
        <f t="shared" si="162"/>
        <v>162916.710142041</v>
      </c>
      <c r="V331" s="5">
        <f t="shared" si="163"/>
        <v>1744632.342589041</v>
      </c>
      <c r="W331" s="2">
        <v>1601112.8643929532</v>
      </c>
      <c r="X331" s="2">
        <f t="shared" si="164"/>
        <v>81656.756084040608</v>
      </c>
      <c r="Y331" s="2">
        <f t="shared" si="165"/>
        <v>1682769.6204769937</v>
      </c>
      <c r="Z331" s="5">
        <v>1480380.0502696522</v>
      </c>
      <c r="AA331" s="5">
        <f t="shared" si="166"/>
        <v>750000</v>
      </c>
      <c r="AB331" s="48">
        <f t="shared" si="167"/>
        <v>1199838.6688892811</v>
      </c>
      <c r="AC331" s="5">
        <f t="shared" si="168"/>
        <v>318083.97321154055</v>
      </c>
      <c r="AD331" s="20">
        <f t="shared" si="169"/>
        <v>0.26510561916294828</v>
      </c>
      <c r="AE331" s="65">
        <v>776250</v>
      </c>
      <c r="AF331" s="70">
        <v>750000</v>
      </c>
      <c r="AG331" s="58">
        <v>761250</v>
      </c>
      <c r="AH331" s="5">
        <v>1772446.5786060002</v>
      </c>
      <c r="AI331" s="5">
        <f t="shared" si="182"/>
        <v>182561.99759641802</v>
      </c>
      <c r="AJ331" s="5">
        <f t="shared" si="183"/>
        <v>1955008.5762024182</v>
      </c>
      <c r="AK331" s="2">
        <v>1794182.7262240935</v>
      </c>
      <c r="AL331" s="2">
        <f t="shared" si="184"/>
        <v>91503.319037428766</v>
      </c>
      <c r="AM331" s="2">
        <f t="shared" si="185"/>
        <v>1885686.0452615223</v>
      </c>
      <c r="AN331" s="5">
        <v>1658891.3708138806</v>
      </c>
      <c r="AO331" s="5">
        <f t="shared" si="181"/>
        <v>750000</v>
      </c>
      <c r="AP331" s="48">
        <f t="shared" si="186"/>
        <v>1297847.6653796369</v>
      </c>
      <c r="AQ331" s="5">
        <f t="shared" si="187"/>
        <v>387386.79924715974</v>
      </c>
      <c r="AR331" s="20">
        <f t="shared" si="188"/>
        <v>0.29848402827295156</v>
      </c>
      <c r="AS331" s="67">
        <v>780000</v>
      </c>
      <c r="AT331" s="70">
        <v>750000</v>
      </c>
      <c r="AU331" s="58">
        <v>768750</v>
      </c>
      <c r="AV331" s="38">
        <v>1597028.3928001141</v>
      </c>
      <c r="AW331" s="38">
        <f t="shared" si="170"/>
        <v>81448.448032805813</v>
      </c>
      <c r="AX331" s="38">
        <f t="shared" si="171"/>
        <v>1678476.8408329198</v>
      </c>
      <c r="AY331" s="36">
        <v>1776456.0603235825</v>
      </c>
      <c r="AZ331" s="5">
        <f t="shared" si="172"/>
        <v>750000</v>
      </c>
      <c r="BA331" s="40">
        <f t="shared" si="173"/>
        <v>1150736.5802313003</v>
      </c>
      <c r="BB331" s="5">
        <f t="shared" si="189"/>
        <v>283363.55335105956</v>
      </c>
      <c r="BC331" s="42">
        <f t="shared" si="174"/>
        <v>0.24624536859174401</v>
      </c>
      <c r="BD331" s="72">
        <v>780000</v>
      </c>
      <c r="BE331" s="70">
        <v>750000</v>
      </c>
      <c r="BF331" s="58">
        <v>768750</v>
      </c>
      <c r="BG331" s="38">
        <v>1867126.9965864851</v>
      </c>
      <c r="BH331" s="38">
        <f t="shared" si="175"/>
        <v>95223.476825910737</v>
      </c>
      <c r="BI331" s="38">
        <f t="shared" si="176"/>
        <v>1962350.4734123959</v>
      </c>
      <c r="BJ331" s="36">
        <v>2076900.5006005384</v>
      </c>
      <c r="BK331" s="36">
        <f t="shared" si="177"/>
        <v>750000</v>
      </c>
      <c r="BL331" s="40">
        <f t="shared" si="178"/>
        <v>1267600.1948025869</v>
      </c>
      <c r="BM331" s="5">
        <f t="shared" si="179"/>
        <v>365998.60768838745</v>
      </c>
      <c r="BN331" s="20">
        <f t="shared" si="180"/>
        <v>0.28873347384218984</v>
      </c>
    </row>
    <row r="332" spans="1:66" s="4" customFormat="1" ht="15.75" customHeight="1">
      <c r="A332" s="12">
        <v>311</v>
      </c>
      <c r="B332" s="13" t="s">
        <v>358</v>
      </c>
      <c r="C332" s="61">
        <v>51750</v>
      </c>
      <c r="D332" s="70">
        <v>50000</v>
      </c>
      <c r="E332" s="58">
        <v>51500</v>
      </c>
      <c r="F332" s="5">
        <v>31656.095999999998</v>
      </c>
      <c r="G332" s="5">
        <f t="shared" ref="G332:G395" si="190">F332*10.3%</f>
        <v>3260.5778879999998</v>
      </c>
      <c r="H332" s="5">
        <f t="shared" ref="H332:H395" si="191">F332+G332</f>
        <v>34916.673887999998</v>
      </c>
      <c r="I332" s="2">
        <v>32044.162826666663</v>
      </c>
      <c r="J332" s="2">
        <f t="shared" ref="J332:J395" si="192">I332*5.1%</f>
        <v>1634.2523041599998</v>
      </c>
      <c r="K332" s="2">
        <f t="shared" ref="K332:K395" si="193">I332+J332</f>
        <v>33678.415130826659</v>
      </c>
      <c r="L332" s="5">
        <v>34159.17370571514</v>
      </c>
      <c r="M332" s="5">
        <f t="shared" ref="M332:M395" si="194">MIN(H332,K332,L332,C332:E332)</f>
        <v>33678.415130826659</v>
      </c>
      <c r="N332" s="48">
        <f t="shared" ref="N332:N395" si="195">AVERAGE(H332,K332,L332,C332:E332)</f>
        <v>42667.377120756966</v>
      </c>
      <c r="O332" s="5">
        <f t="shared" ref="O332:O395" si="196">STDEVA(M332,N332)</f>
        <v>6356.1559789078538</v>
      </c>
      <c r="P332" s="20">
        <f t="shared" ref="P332:P395" si="197">O332/N332</f>
        <v>0.1489699252175426</v>
      </c>
      <c r="Q332" s="63">
        <v>51750</v>
      </c>
      <c r="R332" s="70">
        <v>50000</v>
      </c>
      <c r="S332" s="58">
        <v>51000</v>
      </c>
      <c r="T332" s="5">
        <v>31656.095999999998</v>
      </c>
      <c r="U332" s="5">
        <f t="shared" ref="U332:U393" si="198">T332*10.3%</f>
        <v>3260.5778879999998</v>
      </c>
      <c r="V332" s="5">
        <f t="shared" ref="V332:V393" si="199">T332+U332</f>
        <v>34916.673887999998</v>
      </c>
      <c r="W332" s="2">
        <v>32044.162826666663</v>
      </c>
      <c r="X332" s="2">
        <f t="shared" ref="X332:X393" si="200">W332*5.1%</f>
        <v>1634.2523041599998</v>
      </c>
      <c r="Y332" s="2">
        <f t="shared" ref="Y332:Y393" si="201">W332+X332</f>
        <v>33678.415130826659</v>
      </c>
      <c r="Z332" s="5">
        <v>34159.17370571514</v>
      </c>
      <c r="AA332" s="5">
        <f t="shared" ref="AA332:AA393" si="202">MIN(V332,Y332,Z332,Q332:S332)</f>
        <v>33678.415130826659</v>
      </c>
      <c r="AB332" s="48">
        <f t="shared" ref="AB332:AB393" si="203">AVERAGE(V332,Y332,Z332,Q332:S332)</f>
        <v>42584.04378742363</v>
      </c>
      <c r="AC332" s="5">
        <f t="shared" ref="AC332:AC393" si="204">STDEVA(AA332,AB332)</f>
        <v>6297.2304138090039</v>
      </c>
      <c r="AD332" s="20">
        <f t="shared" ref="AD332:AD393" si="205">AC332/AB332</f>
        <v>0.14787769910354939</v>
      </c>
      <c r="AE332" s="65">
        <v>51750</v>
      </c>
      <c r="AF332" s="70">
        <v>50000</v>
      </c>
      <c r="AG332" s="58">
        <v>50750</v>
      </c>
      <c r="AH332" s="5">
        <v>31656.095999999998</v>
      </c>
      <c r="AI332" s="5">
        <f t="shared" ref="AI332:AI393" si="206">AH332*10.3%</f>
        <v>3260.5778879999998</v>
      </c>
      <c r="AJ332" s="5">
        <f t="shared" ref="AJ332:AJ393" si="207">AH332+AI332</f>
        <v>34916.673887999998</v>
      </c>
      <c r="AK332" s="2">
        <v>32044.162826666663</v>
      </c>
      <c r="AL332" s="2">
        <f t="shared" ref="AL332:AL393" si="208">AK332*5.1%</f>
        <v>1634.2523041599998</v>
      </c>
      <c r="AM332" s="2">
        <f t="shared" ref="AM332:AM393" si="209">AK332+AL332</f>
        <v>33678.415130826659</v>
      </c>
      <c r="AN332" s="5">
        <v>34159.17370571514</v>
      </c>
      <c r="AO332" s="5">
        <f t="shared" ref="AO332:AO393" si="210">MIN(AJ332,AM332,AN332,AE332:AG332)</f>
        <v>33678.415130826659</v>
      </c>
      <c r="AP332" s="48">
        <f t="shared" ref="AP332:AP393" si="211">AVERAGE(AJ332,AM332,AN332,AE332:AG332)</f>
        <v>42542.377120756966</v>
      </c>
      <c r="AQ332" s="5">
        <f t="shared" ref="AQ332:AQ393" si="212">STDEVA(AO332,AP332)</f>
        <v>6267.7676312595468</v>
      </c>
      <c r="AR332" s="20">
        <f t="shared" ref="AR332:AR393" si="213">AQ332/AP332</f>
        <v>0.14732998143165402</v>
      </c>
      <c r="AS332" s="67">
        <v>52000</v>
      </c>
      <c r="AT332" s="70">
        <v>50000</v>
      </c>
      <c r="AU332" s="58">
        <v>51250</v>
      </c>
      <c r="AV332" s="38">
        <v>36850.787250666661</v>
      </c>
      <c r="AW332" s="38">
        <f t="shared" ref="AW332:AW393" si="214">AV332*5.1%</f>
        <v>1879.3901497839995</v>
      </c>
      <c r="AX332" s="38">
        <f t="shared" ref="AX332:AX393" si="215">AV332+AW332</f>
        <v>38730.177400450659</v>
      </c>
      <c r="AY332" s="36">
        <v>72941.674880786202</v>
      </c>
      <c r="AZ332" s="5">
        <f t="shared" ref="AZ332:AZ393" si="216">MIN(AX332,AY332,AS332:AU332)</f>
        <v>38730.177400450659</v>
      </c>
      <c r="BA332" s="40">
        <f t="shared" ref="BA332:BA393" si="217">AVERAGE(AX332,AY332,AS332:AU332)</f>
        <v>52984.370456247372</v>
      </c>
      <c r="BB332" s="5">
        <f t="shared" si="189"/>
        <v>10079.236570096038</v>
      </c>
      <c r="BC332" s="20">
        <f t="shared" ref="BC332:BC393" si="218">BB332/BA332</f>
        <v>0.19023037328374254</v>
      </c>
      <c r="BD332" s="72">
        <v>52000</v>
      </c>
      <c r="BE332" s="70">
        <v>50000</v>
      </c>
      <c r="BF332" s="58">
        <v>51250</v>
      </c>
      <c r="BG332" s="38">
        <v>60589</v>
      </c>
      <c r="BH332" s="38">
        <f t="shared" ref="BH332:BH395" si="219">BG332*5.1%</f>
        <v>3090.0389999999998</v>
      </c>
      <c r="BI332" s="38">
        <f t="shared" ref="BI332:BI395" si="220">BG332+BH332</f>
        <v>63679.038999999997</v>
      </c>
      <c r="BJ332" s="36">
        <v>58980.882341089957</v>
      </c>
      <c r="BK332" s="36">
        <f t="shared" ref="BK332:BK395" si="221">MIN(BI332,BJ332,BD332:BF332)</f>
        <v>50000</v>
      </c>
      <c r="BL332" s="40">
        <f t="shared" ref="BL332:BL395" si="222">AVERAGE(BI332,BJ332,BD332:BF332)</f>
        <v>55181.984268217988</v>
      </c>
      <c r="BM332" s="5">
        <f t="shared" ref="BM332:BM395" si="223">STDEVA(BK332,BL332)</f>
        <v>3664.2162160589482</v>
      </c>
      <c r="BN332" s="20">
        <f t="shared" ref="BN332:BN395" si="224">BM332/BL332</f>
        <v>6.6402400432877332E-2</v>
      </c>
    </row>
    <row r="333" spans="1:66" s="4" customFormat="1" ht="15.75" customHeight="1">
      <c r="A333" s="12">
        <v>312</v>
      </c>
      <c r="B333" s="13" t="s">
        <v>359</v>
      </c>
      <c r="C333" s="61">
        <v>51750</v>
      </c>
      <c r="D333" s="70">
        <v>50000</v>
      </c>
      <c r="E333" s="58">
        <v>51500</v>
      </c>
      <c r="F333" s="5">
        <v>38614.501601999997</v>
      </c>
      <c r="G333" s="5">
        <f t="shared" si="190"/>
        <v>3977.2936650060001</v>
      </c>
      <c r="H333" s="5">
        <f t="shared" si="191"/>
        <v>42591.795267005997</v>
      </c>
      <c r="I333" s="2">
        <v>39088.045114253335</v>
      </c>
      <c r="J333" s="2">
        <f t="shared" si="192"/>
        <v>1993.49030082692</v>
      </c>
      <c r="K333" s="2">
        <f t="shared" si="193"/>
        <v>41081.535415080252</v>
      </c>
      <c r="L333" s="5">
        <v>41667.973355929396</v>
      </c>
      <c r="M333" s="5">
        <f t="shared" si="194"/>
        <v>41081.535415080252</v>
      </c>
      <c r="N333" s="48">
        <f t="shared" si="195"/>
        <v>46431.884006335946</v>
      </c>
      <c r="O333" s="5">
        <f t="shared" si="196"/>
        <v>3783.2677705887922</v>
      </c>
      <c r="P333" s="20">
        <f t="shared" si="197"/>
        <v>8.1479953948724967E-2</v>
      </c>
      <c r="Q333" s="63">
        <v>51750</v>
      </c>
      <c r="R333" s="70">
        <v>50000</v>
      </c>
      <c r="S333" s="58">
        <v>51000</v>
      </c>
      <c r="T333" s="5">
        <v>39683.884095000001</v>
      </c>
      <c r="U333" s="5">
        <f t="shared" si="198"/>
        <v>4087.4400617850006</v>
      </c>
      <c r="V333" s="5">
        <f t="shared" si="199"/>
        <v>43771.324156785005</v>
      </c>
      <c r="W333" s="2">
        <v>40170.475607033331</v>
      </c>
      <c r="X333" s="2">
        <f t="shared" si="200"/>
        <v>2048.6942559586996</v>
      </c>
      <c r="Y333" s="2">
        <f t="shared" si="201"/>
        <v>42219.169862992028</v>
      </c>
      <c r="Z333" s="5">
        <v>42821.847508524355</v>
      </c>
      <c r="AA333" s="5">
        <f t="shared" si="202"/>
        <v>42219.169862992028</v>
      </c>
      <c r="AB333" s="48">
        <f t="shared" si="203"/>
        <v>46927.056921383562</v>
      </c>
      <c r="AC333" s="5">
        <f t="shared" si="204"/>
        <v>3328.978864049041</v>
      </c>
      <c r="AD333" s="20">
        <f t="shared" si="205"/>
        <v>7.0939434144059926E-2</v>
      </c>
      <c r="AE333" s="65">
        <v>51750</v>
      </c>
      <c r="AF333" s="70">
        <v>50000</v>
      </c>
      <c r="AG333" s="58">
        <v>50750</v>
      </c>
      <c r="AH333" s="5">
        <v>34850.393937000001</v>
      </c>
      <c r="AI333" s="5">
        <f t="shared" si="206"/>
        <v>3589.5905755110002</v>
      </c>
      <c r="AJ333" s="5">
        <f t="shared" si="207"/>
        <v>38439.984512511001</v>
      </c>
      <c r="AK333" s="2">
        <v>35277.888458353336</v>
      </c>
      <c r="AL333" s="2">
        <f t="shared" si="208"/>
        <v>1799.1723113760199</v>
      </c>
      <c r="AM333" s="2">
        <f t="shared" si="209"/>
        <v>37077.06076972936</v>
      </c>
      <c r="AN333" s="5">
        <v>37606.33493027003</v>
      </c>
      <c r="AO333" s="5">
        <f t="shared" si="210"/>
        <v>37077.06076972936</v>
      </c>
      <c r="AP333" s="48">
        <f t="shared" si="211"/>
        <v>44270.563368751726</v>
      </c>
      <c r="AQ333" s="5">
        <f t="shared" si="212"/>
        <v>5086.5744682517688</v>
      </c>
      <c r="AR333" s="20">
        <f t="shared" si="213"/>
        <v>0.11489744157722004</v>
      </c>
      <c r="AS333" s="67">
        <v>52000</v>
      </c>
      <c r="AT333" s="70">
        <v>50000</v>
      </c>
      <c r="AU333" s="58">
        <v>51250</v>
      </c>
      <c r="AV333" s="38">
        <v>46196.046948088333</v>
      </c>
      <c r="AW333" s="38">
        <f t="shared" si="214"/>
        <v>2355.9983943525049</v>
      </c>
      <c r="AX333" s="38">
        <f t="shared" si="215"/>
        <v>48552.045342440841</v>
      </c>
      <c r="AY333" s="36">
        <v>51386.217010229222</v>
      </c>
      <c r="AZ333" s="5">
        <f t="shared" si="216"/>
        <v>48552.045342440841</v>
      </c>
      <c r="BA333" s="40">
        <f t="shared" si="217"/>
        <v>50637.652470534013</v>
      </c>
      <c r="BB333" s="5">
        <f t="shared" si="189"/>
        <v>1474.7469431656823</v>
      </c>
      <c r="BC333" s="43">
        <f t="shared" si="218"/>
        <v>2.9123525108590603E-2</v>
      </c>
      <c r="BD333" s="72">
        <v>52000</v>
      </c>
      <c r="BE333" s="70">
        <v>50000</v>
      </c>
      <c r="BF333" s="58">
        <v>51250</v>
      </c>
      <c r="BG333" s="38">
        <v>44951.251881391334</v>
      </c>
      <c r="BH333" s="38">
        <f t="shared" si="219"/>
        <v>2292.5138459509581</v>
      </c>
      <c r="BI333" s="38">
        <f t="shared" si="220"/>
        <v>47243.765727342296</v>
      </c>
      <c r="BJ333" s="36">
        <v>50001.568027115274</v>
      </c>
      <c r="BK333" s="36">
        <f t="shared" si="221"/>
        <v>47243.765727342296</v>
      </c>
      <c r="BL333" s="40">
        <f t="shared" si="222"/>
        <v>50099.066750891514</v>
      </c>
      <c r="BM333" s="5">
        <f t="shared" si="223"/>
        <v>2019.0027160805423</v>
      </c>
      <c r="BN333" s="20">
        <f t="shared" si="224"/>
        <v>4.0300206112015333E-2</v>
      </c>
    </row>
    <row r="334" spans="1:66" s="4" customFormat="1" ht="15.75" customHeight="1">
      <c r="A334" s="12">
        <v>313</v>
      </c>
      <c r="B334" s="13" t="s">
        <v>360</v>
      </c>
      <c r="C334" s="61">
        <v>124200</v>
      </c>
      <c r="D334" s="70">
        <v>120000</v>
      </c>
      <c r="E334" s="58">
        <v>123600</v>
      </c>
      <c r="F334" s="5">
        <v>30891.403430999999</v>
      </c>
      <c r="G334" s="5">
        <f t="shared" si="190"/>
        <v>3181.8145533930001</v>
      </c>
      <c r="H334" s="5">
        <f t="shared" si="191"/>
        <v>34073.217984392999</v>
      </c>
      <c r="I334" s="2">
        <v>31270.307626926668</v>
      </c>
      <c r="J334" s="2">
        <f t="shared" si="192"/>
        <v>1594.78568897326</v>
      </c>
      <c r="K334" s="2">
        <f t="shared" si="193"/>
        <v>32865.093315899925</v>
      </c>
      <c r="L334" s="5">
        <v>33334.24174122671</v>
      </c>
      <c r="M334" s="5">
        <f t="shared" si="194"/>
        <v>32865.093315899925</v>
      </c>
      <c r="N334" s="48">
        <f t="shared" si="195"/>
        <v>78012.092173586614</v>
      </c>
      <c r="O334" s="5">
        <f t="shared" si="196"/>
        <v>31923.749042491585</v>
      </c>
      <c r="P334" s="20">
        <f t="shared" si="197"/>
        <v>0.40921539408861474</v>
      </c>
      <c r="Q334" s="63">
        <v>124200</v>
      </c>
      <c r="R334" s="70">
        <v>120000</v>
      </c>
      <c r="S334" s="58">
        <v>122400</v>
      </c>
      <c r="T334" s="5">
        <v>31746.118022999995</v>
      </c>
      <c r="U334" s="5">
        <f t="shared" si="198"/>
        <v>3269.8501563689997</v>
      </c>
      <c r="V334" s="5">
        <f t="shared" si="199"/>
        <v>35015.968179368996</v>
      </c>
      <c r="W334" s="2">
        <v>32135.280829913328</v>
      </c>
      <c r="X334" s="2">
        <f t="shared" si="200"/>
        <v>1638.8993223255798</v>
      </c>
      <c r="Y334" s="2">
        <f t="shared" si="201"/>
        <v>33774.180152238907</v>
      </c>
      <c r="Z334" s="5">
        <v>34256.305770530096</v>
      </c>
      <c r="AA334" s="5">
        <f t="shared" si="202"/>
        <v>33774.180152238907</v>
      </c>
      <c r="AB334" s="48">
        <f t="shared" si="203"/>
        <v>78274.409017023005</v>
      </c>
      <c r="AC334" s="5">
        <f t="shared" si="204"/>
        <v>31466.413594642174</v>
      </c>
      <c r="AD334" s="20">
        <f t="shared" si="205"/>
        <v>0.40200129250160044</v>
      </c>
      <c r="AE334" s="65">
        <v>124200</v>
      </c>
      <c r="AF334" s="70">
        <v>120000</v>
      </c>
      <c r="AG334" s="58">
        <v>121800</v>
      </c>
      <c r="AH334" s="5">
        <v>27879.128045999998</v>
      </c>
      <c r="AI334" s="5">
        <f t="shared" si="206"/>
        <v>2871.5501887380001</v>
      </c>
      <c r="AJ334" s="5">
        <f t="shared" si="207"/>
        <v>30750.678234737999</v>
      </c>
      <c r="AK334" s="2">
        <v>28221.082646493331</v>
      </c>
      <c r="AL334" s="2">
        <f t="shared" si="208"/>
        <v>1439.2752149711598</v>
      </c>
      <c r="AM334" s="2">
        <f t="shared" si="209"/>
        <v>29660.35786146449</v>
      </c>
      <c r="AN334" s="5">
        <v>30083.758764409831</v>
      </c>
      <c r="AO334" s="5">
        <f t="shared" si="210"/>
        <v>29660.35786146449</v>
      </c>
      <c r="AP334" s="48">
        <f t="shared" si="211"/>
        <v>76082.465810102047</v>
      </c>
      <c r="AQ334" s="5">
        <f t="shared" si="212"/>
        <v>32825.387327455544</v>
      </c>
      <c r="AR334" s="20">
        <f t="shared" si="213"/>
        <v>0.43144484051536969</v>
      </c>
      <c r="AS334" s="67">
        <v>124800</v>
      </c>
      <c r="AT334" s="70">
        <v>120000</v>
      </c>
      <c r="AU334" s="58">
        <v>123000</v>
      </c>
      <c r="AV334" s="38">
        <v>36955.572954400326</v>
      </c>
      <c r="AW334" s="38">
        <f t="shared" si="214"/>
        <v>1884.7342206744165</v>
      </c>
      <c r="AX334" s="38">
        <f t="shared" si="215"/>
        <v>38840.30717507474</v>
      </c>
      <c r="AY334" s="36">
        <v>41107.566924636121</v>
      </c>
      <c r="AZ334" s="5">
        <f t="shared" si="216"/>
        <v>38840.30717507474</v>
      </c>
      <c r="BA334" s="40">
        <f t="shared" si="217"/>
        <v>89549.574819942165</v>
      </c>
      <c r="BB334" s="5">
        <f t="shared" si="189"/>
        <v>35856.867020689315</v>
      </c>
      <c r="BC334" s="20">
        <f t="shared" si="218"/>
        <v>0.40041359317212749</v>
      </c>
      <c r="BD334" s="72">
        <v>124800</v>
      </c>
      <c r="BE334" s="70">
        <v>120000</v>
      </c>
      <c r="BF334" s="58">
        <v>123000</v>
      </c>
      <c r="BG334" s="38">
        <v>35960.853770965667</v>
      </c>
      <c r="BH334" s="38">
        <f t="shared" si="219"/>
        <v>1834.0035423192489</v>
      </c>
      <c r="BI334" s="38">
        <f t="shared" si="220"/>
        <v>37794.857313284912</v>
      </c>
      <c r="BJ334" s="36">
        <v>40001.090089472047</v>
      </c>
      <c r="BK334" s="36">
        <f t="shared" si="221"/>
        <v>37794.857313284912</v>
      </c>
      <c r="BL334" s="40">
        <f t="shared" si="222"/>
        <v>89119.189480551388</v>
      </c>
      <c r="BM334" s="5">
        <f t="shared" si="223"/>
        <v>36291.783315344983</v>
      </c>
      <c r="BN334" s="20">
        <f t="shared" si="224"/>
        <v>0.40722748407922843</v>
      </c>
    </row>
    <row r="335" spans="1:66" s="4" customFormat="1" ht="15.75" customHeight="1">
      <c r="A335" s="12">
        <v>314</v>
      </c>
      <c r="B335" s="13" t="s">
        <v>361</v>
      </c>
      <c r="C335" s="61">
        <v>124200</v>
      </c>
      <c r="D335" s="70">
        <v>120000</v>
      </c>
      <c r="E335" s="58">
        <v>123600</v>
      </c>
      <c r="F335" s="5">
        <v>82380.043574999989</v>
      </c>
      <c r="G335" s="5">
        <f t="shared" si="190"/>
        <v>8485.1444882249998</v>
      </c>
      <c r="H335" s="5">
        <f t="shared" si="191"/>
        <v>90865.188063224981</v>
      </c>
      <c r="I335" s="2">
        <v>83390.176194500003</v>
      </c>
      <c r="J335" s="2">
        <f t="shared" si="192"/>
        <v>4252.8989859194999</v>
      </c>
      <c r="K335" s="2">
        <f t="shared" si="193"/>
        <v>87643.075180419502</v>
      </c>
      <c r="L335" s="5">
        <v>88894.177993865582</v>
      </c>
      <c r="M335" s="5">
        <f t="shared" si="194"/>
        <v>87643.075180419502</v>
      </c>
      <c r="N335" s="48">
        <f t="shared" si="195"/>
        <v>105867.07353958501</v>
      </c>
      <c r="O335" s="5">
        <f t="shared" si="196"/>
        <v>12886.312820098443</v>
      </c>
      <c r="P335" s="20">
        <f t="shared" si="197"/>
        <v>0.12172163061898647</v>
      </c>
      <c r="Q335" s="63">
        <v>124200</v>
      </c>
      <c r="R335" s="70">
        <v>120000</v>
      </c>
      <c r="S335" s="58">
        <v>122400</v>
      </c>
      <c r="T335" s="5">
        <v>84659.282486999989</v>
      </c>
      <c r="U335" s="5">
        <f t="shared" si="198"/>
        <v>8719.9060961609994</v>
      </c>
      <c r="V335" s="5">
        <f t="shared" si="199"/>
        <v>93379.188583160983</v>
      </c>
      <c r="W335" s="2">
        <v>85697.53362468665</v>
      </c>
      <c r="X335" s="2">
        <f t="shared" si="200"/>
        <v>4370.5742148590189</v>
      </c>
      <c r="Y335" s="2">
        <f t="shared" si="201"/>
        <v>90068.107839545672</v>
      </c>
      <c r="Z335" s="5">
        <v>91353.827936516842</v>
      </c>
      <c r="AA335" s="5">
        <f t="shared" si="202"/>
        <v>90068.107839545672</v>
      </c>
      <c r="AB335" s="48">
        <f t="shared" si="203"/>
        <v>106900.18739320392</v>
      </c>
      <c r="AC335" s="5">
        <f t="shared" si="204"/>
        <v>11902.077593863181</v>
      </c>
      <c r="AD335" s="20">
        <f t="shared" si="205"/>
        <v>0.11133822946525392</v>
      </c>
      <c r="AE335" s="65">
        <v>124200</v>
      </c>
      <c r="AF335" s="70">
        <v>120000</v>
      </c>
      <c r="AG335" s="58">
        <v>121800</v>
      </c>
      <c r="AH335" s="5">
        <v>74348.298467999994</v>
      </c>
      <c r="AI335" s="5">
        <f t="shared" si="206"/>
        <v>7657.8747422039996</v>
      </c>
      <c r="AJ335" s="5">
        <f t="shared" si="207"/>
        <v>82006.173210203997</v>
      </c>
      <c r="AK335" s="2">
        <v>75259.98745794667</v>
      </c>
      <c r="AL335" s="2">
        <f t="shared" si="208"/>
        <v>3838.25936035528</v>
      </c>
      <c r="AM335" s="2">
        <f t="shared" si="209"/>
        <v>79098.246818301952</v>
      </c>
      <c r="AN335" s="5">
        <v>80227.372410133525</v>
      </c>
      <c r="AO335" s="5">
        <f t="shared" si="210"/>
        <v>79098.246818301952</v>
      </c>
      <c r="AP335" s="48">
        <f t="shared" si="211"/>
        <v>101221.96540643992</v>
      </c>
      <c r="AQ335" s="5">
        <f t="shared" si="212"/>
        <v>15643.831438735235</v>
      </c>
      <c r="AR335" s="20">
        <f t="shared" si="213"/>
        <v>0.1545497696662976</v>
      </c>
      <c r="AS335" s="67">
        <v>124800</v>
      </c>
      <c r="AT335" s="70">
        <v>120000</v>
      </c>
      <c r="AU335" s="58">
        <v>123000</v>
      </c>
      <c r="AV335" s="38">
        <v>98552.16366838965</v>
      </c>
      <c r="AW335" s="38">
        <f t="shared" si="214"/>
        <v>5026.1603470878717</v>
      </c>
      <c r="AX335" s="38">
        <f t="shared" si="215"/>
        <v>103578.32401547753</v>
      </c>
      <c r="AY335" s="36">
        <v>109624.59352382021</v>
      </c>
      <c r="AZ335" s="5">
        <f t="shared" si="216"/>
        <v>103578.32401547753</v>
      </c>
      <c r="BA335" s="40">
        <f t="shared" si="217"/>
        <v>116200.58350785954</v>
      </c>
      <c r="BB335" s="5">
        <f t="shared" si="189"/>
        <v>8925.2852809595915</v>
      </c>
      <c r="BC335" s="42">
        <f t="shared" si="218"/>
        <v>7.680929829716307E-2</v>
      </c>
      <c r="BD335" s="72">
        <v>124800</v>
      </c>
      <c r="BE335" s="70">
        <v>120000</v>
      </c>
      <c r="BF335" s="58">
        <v>123000</v>
      </c>
      <c r="BG335" s="38">
        <v>95898.70262367501</v>
      </c>
      <c r="BH335" s="38">
        <f t="shared" si="219"/>
        <v>4890.8338338074254</v>
      </c>
      <c r="BI335" s="38">
        <f t="shared" si="220"/>
        <v>100789.53645748243</v>
      </c>
      <c r="BJ335" s="36">
        <v>106673.0135926387</v>
      </c>
      <c r="BK335" s="36">
        <f t="shared" si="221"/>
        <v>100789.53645748243</v>
      </c>
      <c r="BL335" s="40">
        <f t="shared" si="222"/>
        <v>115052.51001002423</v>
      </c>
      <c r="BM335" s="5">
        <f t="shared" si="223"/>
        <v>10085.445318886683</v>
      </c>
      <c r="BN335" s="20">
        <f t="shared" si="224"/>
        <v>8.7659498415184195E-2</v>
      </c>
    </row>
    <row r="336" spans="1:66" s="4" customFormat="1" ht="15.75" customHeight="1">
      <c r="A336" s="12">
        <v>315</v>
      </c>
      <c r="B336" s="13" t="s">
        <v>362</v>
      </c>
      <c r="C336" s="61" t="s">
        <v>44</v>
      </c>
      <c r="D336" s="70" t="s">
        <v>44</v>
      </c>
      <c r="E336" s="58" t="s">
        <v>44</v>
      </c>
      <c r="F336" s="5" t="s">
        <v>44</v>
      </c>
      <c r="G336" s="5" t="s">
        <v>44</v>
      </c>
      <c r="H336" s="5" t="s">
        <v>44</v>
      </c>
      <c r="I336" s="5" t="s">
        <v>44</v>
      </c>
      <c r="J336" s="5" t="s">
        <v>44</v>
      </c>
      <c r="K336" s="5" t="s">
        <v>44</v>
      </c>
      <c r="L336" s="5" t="s">
        <v>44</v>
      </c>
      <c r="M336" s="5" t="s">
        <v>44</v>
      </c>
      <c r="N336" s="5" t="s">
        <v>44</v>
      </c>
      <c r="O336" s="5" t="s">
        <v>44</v>
      </c>
      <c r="P336" s="5" t="s">
        <v>44</v>
      </c>
      <c r="Q336" s="63" t="s">
        <v>44</v>
      </c>
      <c r="R336" s="70" t="s">
        <v>44</v>
      </c>
      <c r="S336" s="58" t="s">
        <v>44</v>
      </c>
      <c r="T336" s="5" t="s">
        <v>44</v>
      </c>
      <c r="U336" s="5" t="s">
        <v>44</v>
      </c>
      <c r="V336" s="5" t="s">
        <v>44</v>
      </c>
      <c r="W336" s="5" t="s">
        <v>44</v>
      </c>
      <c r="X336" s="5" t="s">
        <v>44</v>
      </c>
      <c r="Y336" s="5" t="s">
        <v>44</v>
      </c>
      <c r="Z336" s="5" t="s">
        <v>44</v>
      </c>
      <c r="AA336" s="5" t="s">
        <v>44</v>
      </c>
      <c r="AB336" s="5" t="s">
        <v>44</v>
      </c>
      <c r="AC336" s="5" t="s">
        <v>44</v>
      </c>
      <c r="AD336" s="5" t="s">
        <v>44</v>
      </c>
      <c r="AE336" s="65" t="s">
        <v>44</v>
      </c>
      <c r="AF336" s="70" t="s">
        <v>44</v>
      </c>
      <c r="AG336" s="58" t="s">
        <v>44</v>
      </c>
      <c r="AH336" s="5" t="s">
        <v>44</v>
      </c>
      <c r="AI336" s="5" t="s">
        <v>44</v>
      </c>
      <c r="AJ336" s="5" t="s">
        <v>44</v>
      </c>
      <c r="AK336" s="5" t="s">
        <v>44</v>
      </c>
      <c r="AL336" s="5" t="s">
        <v>44</v>
      </c>
      <c r="AM336" s="5" t="s">
        <v>44</v>
      </c>
      <c r="AN336" s="5" t="s">
        <v>44</v>
      </c>
      <c r="AO336" s="5" t="s">
        <v>44</v>
      </c>
      <c r="AP336" s="5" t="s">
        <v>44</v>
      </c>
      <c r="AQ336" s="5" t="s">
        <v>44</v>
      </c>
      <c r="AR336" s="5" t="s">
        <v>44</v>
      </c>
      <c r="AS336" s="68" t="s">
        <v>44</v>
      </c>
      <c r="AT336" s="74" t="s">
        <v>44</v>
      </c>
      <c r="AU336" s="68" t="s">
        <v>44</v>
      </c>
      <c r="AV336" s="41" t="s">
        <v>44</v>
      </c>
      <c r="AW336" s="41" t="s">
        <v>44</v>
      </c>
      <c r="AX336" s="41" t="s">
        <v>44</v>
      </c>
      <c r="AY336" s="41" t="s">
        <v>44</v>
      </c>
      <c r="AZ336" s="41" t="s">
        <v>44</v>
      </c>
      <c r="BA336" s="41" t="s">
        <v>44</v>
      </c>
      <c r="BB336" s="41" t="s">
        <v>44</v>
      </c>
      <c r="BC336" s="41" t="s">
        <v>44</v>
      </c>
      <c r="BD336" s="68" t="s">
        <v>44</v>
      </c>
      <c r="BE336" s="74" t="s">
        <v>44</v>
      </c>
      <c r="BF336" s="68" t="s">
        <v>44</v>
      </c>
      <c r="BG336" s="41" t="s">
        <v>44</v>
      </c>
      <c r="BH336" s="41" t="s">
        <v>44</v>
      </c>
      <c r="BI336" s="41" t="s">
        <v>44</v>
      </c>
      <c r="BJ336" s="41" t="s">
        <v>44</v>
      </c>
      <c r="BK336" s="41" t="s">
        <v>44</v>
      </c>
      <c r="BL336" s="41" t="s">
        <v>44</v>
      </c>
      <c r="BM336" s="41" t="s">
        <v>44</v>
      </c>
      <c r="BN336" s="41" t="s">
        <v>44</v>
      </c>
    </row>
    <row r="337" spans="1:66" s="4" customFormat="1" ht="15.75" customHeight="1">
      <c r="A337" s="12">
        <v>316</v>
      </c>
      <c r="B337" s="13" t="s">
        <v>363</v>
      </c>
      <c r="C337" s="61">
        <v>124200</v>
      </c>
      <c r="D337" s="70">
        <v>120000</v>
      </c>
      <c r="E337" s="58">
        <v>123600</v>
      </c>
      <c r="F337" s="5">
        <v>45851.876550000001</v>
      </c>
      <c r="G337" s="5">
        <f t="shared" si="190"/>
        <v>4722.7432846500005</v>
      </c>
      <c r="H337" s="5">
        <f t="shared" si="191"/>
        <v>50574.619834650002</v>
      </c>
      <c r="I337" s="2">
        <v>46414.328979666658</v>
      </c>
      <c r="J337" s="2">
        <f t="shared" si="192"/>
        <v>2367.1307779629992</v>
      </c>
      <c r="K337" s="2">
        <f t="shared" si="193"/>
        <v>48781.459757629658</v>
      </c>
      <c r="L337" s="5">
        <v>49477.813935311598</v>
      </c>
      <c r="M337" s="5">
        <f t="shared" si="194"/>
        <v>48781.459757629658</v>
      </c>
      <c r="N337" s="48">
        <f t="shared" si="195"/>
        <v>86105.648921265209</v>
      </c>
      <c r="O337" s="5">
        <f t="shared" si="196"/>
        <v>26392.187259896164</v>
      </c>
      <c r="P337" s="20">
        <f t="shared" si="197"/>
        <v>0.30650935903205506</v>
      </c>
      <c r="Q337" s="63">
        <v>124200</v>
      </c>
      <c r="R337" s="70">
        <v>120000</v>
      </c>
      <c r="S337" s="58">
        <v>122400</v>
      </c>
      <c r="T337" s="5">
        <v>45851.876550000001</v>
      </c>
      <c r="U337" s="5">
        <f t="shared" si="198"/>
        <v>4722.7432846500005</v>
      </c>
      <c r="V337" s="5">
        <f t="shared" si="199"/>
        <v>50574.619834650002</v>
      </c>
      <c r="W337" s="2">
        <v>46414.328979666658</v>
      </c>
      <c r="X337" s="2">
        <f t="shared" si="200"/>
        <v>2367.1307779629992</v>
      </c>
      <c r="Y337" s="2">
        <f t="shared" si="201"/>
        <v>48781.459757629658</v>
      </c>
      <c r="Z337" s="5">
        <v>49477.813935311598</v>
      </c>
      <c r="AA337" s="5">
        <f t="shared" si="202"/>
        <v>48781.459757629658</v>
      </c>
      <c r="AB337" s="48">
        <f t="shared" si="203"/>
        <v>85905.648921265209</v>
      </c>
      <c r="AC337" s="5">
        <f t="shared" si="204"/>
        <v>26250.765903658848</v>
      </c>
      <c r="AD337" s="20">
        <f t="shared" si="205"/>
        <v>0.30557671390991259</v>
      </c>
      <c r="AE337" s="65">
        <v>124200</v>
      </c>
      <c r="AF337" s="70">
        <v>120000</v>
      </c>
      <c r="AG337" s="58">
        <v>121800</v>
      </c>
      <c r="AH337" s="5">
        <v>45851.876550000001</v>
      </c>
      <c r="AI337" s="5">
        <f t="shared" si="206"/>
        <v>4722.7432846500005</v>
      </c>
      <c r="AJ337" s="5">
        <f t="shared" si="207"/>
        <v>50574.619834650002</v>
      </c>
      <c r="AK337" s="2">
        <v>46414.328979666658</v>
      </c>
      <c r="AL337" s="2">
        <f t="shared" si="208"/>
        <v>2367.1307779629992</v>
      </c>
      <c r="AM337" s="2">
        <f t="shared" si="209"/>
        <v>48781.459757629658</v>
      </c>
      <c r="AN337" s="5">
        <v>49477.813935311598</v>
      </c>
      <c r="AO337" s="5">
        <f t="shared" si="210"/>
        <v>48781.459757629658</v>
      </c>
      <c r="AP337" s="48">
        <f t="shared" si="211"/>
        <v>85805.648921265209</v>
      </c>
      <c r="AQ337" s="5">
        <f t="shared" si="212"/>
        <v>26180.055225540171</v>
      </c>
      <c r="AR337" s="20">
        <f t="shared" si="213"/>
        <v>0.30510876095771788</v>
      </c>
      <c r="AS337" s="67">
        <v>124800</v>
      </c>
      <c r="AT337" s="70">
        <v>120000</v>
      </c>
      <c r="AU337" s="58">
        <v>123000</v>
      </c>
      <c r="AV337" s="38">
        <v>53376.478326616656</v>
      </c>
      <c r="AW337" s="38">
        <f t="shared" si="214"/>
        <v>2722.2003946574491</v>
      </c>
      <c r="AX337" s="38">
        <f t="shared" si="215"/>
        <v>56098.678721274104</v>
      </c>
      <c r="AY337" s="36">
        <v>59373.376722373912</v>
      </c>
      <c r="AZ337" s="5">
        <f t="shared" si="216"/>
        <v>56098.678721274104</v>
      </c>
      <c r="BA337" s="40">
        <f t="shared" si="217"/>
        <v>96654.411088729597</v>
      </c>
      <c r="BB337" s="5">
        <f>STDEVA(AZ337,BA337)</f>
        <v>28677.233373014555</v>
      </c>
      <c r="BC337" s="44">
        <f t="shared" si="218"/>
        <v>0.29669865089435599</v>
      </c>
      <c r="BD337" s="72">
        <v>124800</v>
      </c>
      <c r="BE337" s="70">
        <v>120000</v>
      </c>
      <c r="BF337" s="58">
        <v>123000</v>
      </c>
      <c r="BG337" s="38">
        <v>53376.478326616656</v>
      </c>
      <c r="BH337" s="38">
        <f t="shared" si="219"/>
        <v>2722.2003946574491</v>
      </c>
      <c r="BI337" s="38">
        <f t="shared" si="220"/>
        <v>56098.678721274104</v>
      </c>
      <c r="BJ337" s="36">
        <v>59373.376722373912</v>
      </c>
      <c r="BK337" s="36">
        <f t="shared" si="221"/>
        <v>56098.678721274104</v>
      </c>
      <c r="BL337" s="40">
        <f t="shared" si="222"/>
        <v>96654.411088729597</v>
      </c>
      <c r="BM337" s="5">
        <f t="shared" si="223"/>
        <v>28677.233373014555</v>
      </c>
      <c r="BN337" s="20">
        <f t="shared" si="224"/>
        <v>0.29669865089435599</v>
      </c>
    </row>
    <row r="338" spans="1:66" s="4" customFormat="1" ht="15.75" customHeight="1">
      <c r="A338" s="12">
        <v>317</v>
      </c>
      <c r="B338" s="13" t="s">
        <v>364</v>
      </c>
      <c r="C338" s="61">
        <v>124200</v>
      </c>
      <c r="D338" s="70">
        <v>120000</v>
      </c>
      <c r="E338" s="58">
        <v>123600</v>
      </c>
      <c r="F338" s="5">
        <v>45851.876550000001</v>
      </c>
      <c r="G338" s="5">
        <f t="shared" si="190"/>
        <v>4722.7432846500005</v>
      </c>
      <c r="H338" s="5">
        <f t="shared" si="191"/>
        <v>50574.619834650002</v>
      </c>
      <c r="I338" s="2">
        <v>46414.328979666658</v>
      </c>
      <c r="J338" s="2">
        <f t="shared" si="192"/>
        <v>2367.1307779629992</v>
      </c>
      <c r="K338" s="2">
        <f t="shared" si="193"/>
        <v>48781.459757629658</v>
      </c>
      <c r="L338" s="5">
        <v>49477.813935311598</v>
      </c>
      <c r="M338" s="5">
        <f t="shared" si="194"/>
        <v>48781.459757629658</v>
      </c>
      <c r="N338" s="48">
        <f t="shared" si="195"/>
        <v>86105.648921265209</v>
      </c>
      <c r="O338" s="5">
        <f t="shared" si="196"/>
        <v>26392.187259896164</v>
      </c>
      <c r="P338" s="20">
        <f t="shared" si="197"/>
        <v>0.30650935903205506</v>
      </c>
      <c r="Q338" s="63" t="s">
        <v>44</v>
      </c>
      <c r="R338" s="70" t="s">
        <v>44</v>
      </c>
      <c r="S338" s="58" t="s">
        <v>44</v>
      </c>
      <c r="T338" s="5" t="s">
        <v>44</v>
      </c>
      <c r="U338" s="5" t="s">
        <v>44</v>
      </c>
      <c r="V338" s="5" t="s">
        <v>44</v>
      </c>
      <c r="W338" s="5" t="s">
        <v>44</v>
      </c>
      <c r="X338" s="5" t="s">
        <v>44</v>
      </c>
      <c r="Y338" s="5" t="s">
        <v>44</v>
      </c>
      <c r="Z338" s="5" t="s">
        <v>44</v>
      </c>
      <c r="AA338" s="5" t="s">
        <v>44</v>
      </c>
      <c r="AB338" s="5" t="s">
        <v>44</v>
      </c>
      <c r="AC338" s="5" t="s">
        <v>44</v>
      </c>
      <c r="AD338" s="5" t="s">
        <v>44</v>
      </c>
      <c r="AE338" s="65" t="s">
        <v>44</v>
      </c>
      <c r="AF338" s="70" t="s">
        <v>44</v>
      </c>
      <c r="AG338" s="58" t="s">
        <v>44</v>
      </c>
      <c r="AH338" s="5" t="s">
        <v>44</v>
      </c>
      <c r="AI338" s="5" t="s">
        <v>44</v>
      </c>
      <c r="AJ338" s="5" t="s">
        <v>44</v>
      </c>
      <c r="AK338" s="5" t="s">
        <v>44</v>
      </c>
      <c r="AL338" s="5" t="s">
        <v>44</v>
      </c>
      <c r="AM338" s="5" t="s">
        <v>44</v>
      </c>
      <c r="AN338" s="5" t="s">
        <v>44</v>
      </c>
      <c r="AO338" s="5" t="s">
        <v>44</v>
      </c>
      <c r="AP338" s="5" t="s">
        <v>44</v>
      </c>
      <c r="AQ338" s="5" t="s">
        <v>44</v>
      </c>
      <c r="AR338" s="5" t="s">
        <v>44</v>
      </c>
      <c r="AS338" s="68" t="s">
        <v>44</v>
      </c>
      <c r="AT338" s="74" t="s">
        <v>44</v>
      </c>
      <c r="AU338" s="68" t="s">
        <v>44</v>
      </c>
      <c r="AV338" s="41" t="s">
        <v>44</v>
      </c>
      <c r="AW338" s="41" t="s">
        <v>44</v>
      </c>
      <c r="AX338" s="41" t="s">
        <v>44</v>
      </c>
      <c r="AY338" s="41" t="s">
        <v>44</v>
      </c>
      <c r="AZ338" s="41" t="s">
        <v>44</v>
      </c>
      <c r="BA338" s="41" t="s">
        <v>44</v>
      </c>
      <c r="BB338" s="41" t="s">
        <v>44</v>
      </c>
      <c r="BC338" s="41" t="s">
        <v>44</v>
      </c>
      <c r="BD338" s="72">
        <v>124800</v>
      </c>
      <c r="BE338" s="70">
        <v>120000</v>
      </c>
      <c r="BF338" s="58">
        <v>123000</v>
      </c>
      <c r="BG338" s="38">
        <v>53376.478326616656</v>
      </c>
      <c r="BH338" s="38">
        <f t="shared" si="219"/>
        <v>2722.2003946574491</v>
      </c>
      <c r="BI338" s="38">
        <f t="shared" si="220"/>
        <v>56098.678721274104</v>
      </c>
      <c r="BJ338" s="36">
        <v>59373.376722373912</v>
      </c>
      <c r="BK338" s="36">
        <f t="shared" si="221"/>
        <v>56098.678721274104</v>
      </c>
      <c r="BL338" s="40">
        <f t="shared" si="222"/>
        <v>96654.411088729597</v>
      </c>
      <c r="BM338" s="5">
        <f t="shared" si="223"/>
        <v>28677.233373014555</v>
      </c>
      <c r="BN338" s="20">
        <f t="shared" si="224"/>
        <v>0.29669865089435599</v>
      </c>
    </row>
    <row r="339" spans="1:66" s="4" customFormat="1" ht="15.75" customHeight="1">
      <c r="A339" s="12">
        <v>318</v>
      </c>
      <c r="B339" s="13" t="s">
        <v>365</v>
      </c>
      <c r="C339" s="61">
        <v>124200</v>
      </c>
      <c r="D339" s="70">
        <v>120000</v>
      </c>
      <c r="E339" s="58">
        <v>123600</v>
      </c>
      <c r="F339" s="5">
        <v>45851.876550000001</v>
      </c>
      <c r="G339" s="5">
        <f t="shared" si="190"/>
        <v>4722.7432846500005</v>
      </c>
      <c r="H339" s="5">
        <f t="shared" si="191"/>
        <v>50574.619834650002</v>
      </c>
      <c r="I339" s="2">
        <v>46414.328979666658</v>
      </c>
      <c r="J339" s="2">
        <f t="shared" si="192"/>
        <v>2367.1307779629992</v>
      </c>
      <c r="K339" s="2">
        <f t="shared" si="193"/>
        <v>48781.459757629658</v>
      </c>
      <c r="L339" s="5">
        <v>49477.813935311598</v>
      </c>
      <c r="M339" s="5">
        <f t="shared" si="194"/>
        <v>48781.459757629658</v>
      </c>
      <c r="N339" s="48">
        <f t="shared" si="195"/>
        <v>86105.648921265209</v>
      </c>
      <c r="O339" s="5">
        <f t="shared" si="196"/>
        <v>26392.187259896164</v>
      </c>
      <c r="P339" s="20">
        <f t="shared" si="197"/>
        <v>0.30650935903205506</v>
      </c>
      <c r="Q339" s="63" t="s">
        <v>44</v>
      </c>
      <c r="R339" s="70" t="s">
        <v>44</v>
      </c>
      <c r="S339" s="58" t="s">
        <v>44</v>
      </c>
      <c r="T339" s="5" t="s">
        <v>44</v>
      </c>
      <c r="U339" s="5" t="s">
        <v>44</v>
      </c>
      <c r="V339" s="5" t="s">
        <v>44</v>
      </c>
      <c r="W339" s="5" t="s">
        <v>44</v>
      </c>
      <c r="X339" s="5" t="s">
        <v>44</v>
      </c>
      <c r="Y339" s="5" t="s">
        <v>44</v>
      </c>
      <c r="Z339" s="5" t="s">
        <v>44</v>
      </c>
      <c r="AA339" s="5" t="s">
        <v>44</v>
      </c>
      <c r="AB339" s="5" t="s">
        <v>44</v>
      </c>
      <c r="AC339" s="5" t="s">
        <v>44</v>
      </c>
      <c r="AD339" s="5" t="s">
        <v>44</v>
      </c>
      <c r="AE339" s="65" t="s">
        <v>44</v>
      </c>
      <c r="AF339" s="70" t="s">
        <v>44</v>
      </c>
      <c r="AG339" s="58" t="s">
        <v>44</v>
      </c>
      <c r="AH339" s="5" t="s">
        <v>44</v>
      </c>
      <c r="AI339" s="5" t="s">
        <v>44</v>
      </c>
      <c r="AJ339" s="5" t="s">
        <v>44</v>
      </c>
      <c r="AK339" s="5" t="s">
        <v>44</v>
      </c>
      <c r="AL339" s="5" t="s">
        <v>44</v>
      </c>
      <c r="AM339" s="5" t="s">
        <v>44</v>
      </c>
      <c r="AN339" s="5" t="s">
        <v>44</v>
      </c>
      <c r="AO339" s="5" t="s">
        <v>44</v>
      </c>
      <c r="AP339" s="5" t="s">
        <v>44</v>
      </c>
      <c r="AQ339" s="5" t="s">
        <v>44</v>
      </c>
      <c r="AR339" s="5" t="s">
        <v>44</v>
      </c>
      <c r="AS339" s="68" t="s">
        <v>44</v>
      </c>
      <c r="AT339" s="74" t="s">
        <v>44</v>
      </c>
      <c r="AU339" s="68" t="s">
        <v>44</v>
      </c>
      <c r="AV339" s="41" t="s">
        <v>44</v>
      </c>
      <c r="AW339" s="41" t="s">
        <v>44</v>
      </c>
      <c r="AX339" s="41" t="s">
        <v>44</v>
      </c>
      <c r="AY339" s="41" t="s">
        <v>44</v>
      </c>
      <c r="AZ339" s="41" t="s">
        <v>44</v>
      </c>
      <c r="BA339" s="41" t="s">
        <v>44</v>
      </c>
      <c r="BB339" s="41" t="s">
        <v>44</v>
      </c>
      <c r="BC339" s="41" t="s">
        <v>44</v>
      </c>
      <c r="BD339" s="72">
        <v>124800</v>
      </c>
      <c r="BE339" s="70">
        <v>120000</v>
      </c>
      <c r="BF339" s="58">
        <v>123000</v>
      </c>
      <c r="BG339" s="38">
        <v>53376.478326616656</v>
      </c>
      <c r="BH339" s="38">
        <f t="shared" si="219"/>
        <v>2722.2003946574491</v>
      </c>
      <c r="BI339" s="38">
        <f t="shared" si="220"/>
        <v>56098.678721274104</v>
      </c>
      <c r="BJ339" s="36">
        <v>59373.376722373912</v>
      </c>
      <c r="BK339" s="36">
        <f t="shared" si="221"/>
        <v>56098.678721274104</v>
      </c>
      <c r="BL339" s="40">
        <f t="shared" si="222"/>
        <v>96654.411088729597</v>
      </c>
      <c r="BM339" s="5">
        <f t="shared" si="223"/>
        <v>28677.233373014555</v>
      </c>
      <c r="BN339" s="20">
        <f t="shared" si="224"/>
        <v>0.29669865089435599</v>
      </c>
    </row>
    <row r="340" spans="1:66" s="4" customFormat="1" ht="15.75" customHeight="1">
      <c r="A340" s="12">
        <v>319</v>
      </c>
      <c r="B340" s="13" t="s">
        <v>366</v>
      </c>
      <c r="C340" s="61">
        <v>124200</v>
      </c>
      <c r="D340" s="70">
        <v>120000</v>
      </c>
      <c r="E340" s="58">
        <v>123600</v>
      </c>
      <c r="F340" s="5">
        <v>115846.472565</v>
      </c>
      <c r="G340" s="5">
        <f t="shared" si="190"/>
        <v>11932.186674195002</v>
      </c>
      <c r="H340" s="5">
        <f t="shared" si="191"/>
        <v>127778.65923919501</v>
      </c>
      <c r="I340" s="2">
        <v>117267.0423099</v>
      </c>
      <c r="J340" s="2">
        <f t="shared" si="192"/>
        <v>5980.6191578049002</v>
      </c>
      <c r="K340" s="2">
        <f t="shared" si="193"/>
        <v>123247.66146770491</v>
      </c>
      <c r="L340" s="5">
        <v>125007.01890348033</v>
      </c>
      <c r="M340" s="5">
        <f t="shared" si="194"/>
        <v>120000</v>
      </c>
      <c r="N340" s="48">
        <f t="shared" si="195"/>
        <v>123972.2232683967</v>
      </c>
      <c r="O340" s="5">
        <f t="shared" si="196"/>
        <v>2808.7860094702987</v>
      </c>
      <c r="P340" s="20">
        <f t="shared" si="197"/>
        <v>2.2656575282911144E-2</v>
      </c>
      <c r="Q340" s="63" t="s">
        <v>44</v>
      </c>
      <c r="R340" s="70" t="s">
        <v>44</v>
      </c>
      <c r="S340" s="58" t="s">
        <v>44</v>
      </c>
      <c r="T340" s="5" t="s">
        <v>44</v>
      </c>
      <c r="U340" s="5" t="s">
        <v>44</v>
      </c>
      <c r="V340" s="5" t="s">
        <v>44</v>
      </c>
      <c r="W340" s="5" t="s">
        <v>44</v>
      </c>
      <c r="X340" s="5" t="s">
        <v>44</v>
      </c>
      <c r="Y340" s="5" t="s">
        <v>44</v>
      </c>
      <c r="Z340" s="5" t="s">
        <v>44</v>
      </c>
      <c r="AA340" s="5" t="s">
        <v>44</v>
      </c>
      <c r="AB340" s="5" t="s">
        <v>44</v>
      </c>
      <c r="AC340" s="5" t="s">
        <v>44</v>
      </c>
      <c r="AD340" s="5" t="s">
        <v>44</v>
      </c>
      <c r="AE340" s="65" t="s">
        <v>44</v>
      </c>
      <c r="AF340" s="70" t="s">
        <v>44</v>
      </c>
      <c r="AG340" s="58" t="s">
        <v>44</v>
      </c>
      <c r="AH340" s="5" t="s">
        <v>44</v>
      </c>
      <c r="AI340" s="5" t="s">
        <v>44</v>
      </c>
      <c r="AJ340" s="5" t="s">
        <v>44</v>
      </c>
      <c r="AK340" s="5" t="s">
        <v>44</v>
      </c>
      <c r="AL340" s="5" t="s">
        <v>44</v>
      </c>
      <c r="AM340" s="5" t="s">
        <v>44</v>
      </c>
      <c r="AN340" s="5" t="s">
        <v>44</v>
      </c>
      <c r="AO340" s="5" t="s">
        <v>44</v>
      </c>
      <c r="AP340" s="5" t="s">
        <v>44</v>
      </c>
      <c r="AQ340" s="5" t="s">
        <v>44</v>
      </c>
      <c r="AR340" s="5" t="s">
        <v>44</v>
      </c>
      <c r="AS340" s="68" t="s">
        <v>44</v>
      </c>
      <c r="AT340" s="74" t="s">
        <v>44</v>
      </c>
      <c r="AU340" s="68" t="s">
        <v>44</v>
      </c>
      <c r="AV340" s="41" t="s">
        <v>44</v>
      </c>
      <c r="AW340" s="41" t="s">
        <v>44</v>
      </c>
      <c r="AX340" s="41" t="s">
        <v>44</v>
      </c>
      <c r="AY340" s="41" t="s">
        <v>44</v>
      </c>
      <c r="AZ340" s="41" t="s">
        <v>44</v>
      </c>
      <c r="BA340" s="41" t="s">
        <v>44</v>
      </c>
      <c r="BB340" s="41" t="s">
        <v>44</v>
      </c>
      <c r="BC340" s="41" t="s">
        <v>44</v>
      </c>
      <c r="BD340" s="72">
        <v>156000</v>
      </c>
      <c r="BE340" s="70">
        <v>150000</v>
      </c>
      <c r="BF340" s="58">
        <v>153750</v>
      </c>
      <c r="BG340" s="38">
        <v>134857.098656385</v>
      </c>
      <c r="BH340" s="38">
        <f t="shared" si="219"/>
        <v>6877.7120314756348</v>
      </c>
      <c r="BI340" s="38">
        <f t="shared" si="220"/>
        <v>141734.81068786065</v>
      </c>
      <c r="BJ340" s="36">
        <v>150008.42268417639</v>
      </c>
      <c r="BK340" s="36">
        <f t="shared" si="221"/>
        <v>141734.81068786065</v>
      </c>
      <c r="BL340" s="40">
        <f t="shared" si="222"/>
        <v>150298.64667440741</v>
      </c>
      <c r="BM340" s="5">
        <f t="shared" si="223"/>
        <v>6055.5464990566043</v>
      </c>
      <c r="BN340" s="20">
        <f t="shared" si="224"/>
        <v>4.0290093311184362E-2</v>
      </c>
    </row>
    <row r="341" spans="1:66" s="4" customFormat="1" ht="15.75" customHeight="1">
      <c r="A341" s="12">
        <v>320</v>
      </c>
      <c r="B341" s="13" t="s">
        <v>367</v>
      </c>
      <c r="C341" s="61">
        <v>155250</v>
      </c>
      <c r="D341" s="70">
        <v>150000</v>
      </c>
      <c r="E341" s="58">
        <v>154500</v>
      </c>
      <c r="F341" s="5">
        <v>86609.100149999984</v>
      </c>
      <c r="G341" s="5">
        <f t="shared" si="190"/>
        <v>8920.7373154499983</v>
      </c>
      <c r="H341" s="5">
        <f t="shared" si="191"/>
        <v>95529.837465449978</v>
      </c>
      <c r="I341" s="2">
        <v>87671.111035666661</v>
      </c>
      <c r="J341" s="2">
        <f t="shared" si="192"/>
        <v>4471.2266628189991</v>
      </c>
      <c r="K341" s="2">
        <f t="shared" si="193"/>
        <v>92142.337698485659</v>
      </c>
      <c r="L341" s="5">
        <v>93457.667377353762</v>
      </c>
      <c r="M341" s="5">
        <f t="shared" si="194"/>
        <v>92142.337698485659</v>
      </c>
      <c r="N341" s="48">
        <f t="shared" si="195"/>
        <v>123479.97375688156</v>
      </c>
      <c r="O341" s="5">
        <f t="shared" si="196"/>
        <v>22159.05496324784</v>
      </c>
      <c r="P341" s="20">
        <f t="shared" si="197"/>
        <v>0.17945464587542409</v>
      </c>
      <c r="Q341" s="63" t="s">
        <v>44</v>
      </c>
      <c r="R341" s="70" t="s">
        <v>44</v>
      </c>
      <c r="S341" s="58" t="s">
        <v>44</v>
      </c>
      <c r="T341" s="5" t="s">
        <v>44</v>
      </c>
      <c r="U341" s="5" t="s">
        <v>44</v>
      </c>
      <c r="V341" s="5" t="s">
        <v>44</v>
      </c>
      <c r="W341" s="5" t="s">
        <v>44</v>
      </c>
      <c r="X341" s="5" t="s">
        <v>44</v>
      </c>
      <c r="Y341" s="5" t="s">
        <v>44</v>
      </c>
      <c r="Z341" s="5" t="s">
        <v>44</v>
      </c>
      <c r="AA341" s="5" t="s">
        <v>44</v>
      </c>
      <c r="AB341" s="5" t="s">
        <v>44</v>
      </c>
      <c r="AC341" s="5" t="s">
        <v>44</v>
      </c>
      <c r="AD341" s="5" t="s">
        <v>44</v>
      </c>
      <c r="AE341" s="65">
        <v>155250</v>
      </c>
      <c r="AF341" s="70">
        <v>150000</v>
      </c>
      <c r="AG341" s="58">
        <v>152250</v>
      </c>
      <c r="AH341" s="5">
        <v>86609.100149999984</v>
      </c>
      <c r="AI341" s="5">
        <f t="shared" si="206"/>
        <v>8920.7373154499983</v>
      </c>
      <c r="AJ341" s="5">
        <f t="shared" si="207"/>
        <v>95529.837465449978</v>
      </c>
      <c r="AK341" s="2">
        <v>87671.111035666661</v>
      </c>
      <c r="AL341" s="2">
        <f t="shared" si="208"/>
        <v>4471.2266628189991</v>
      </c>
      <c r="AM341" s="2">
        <f t="shared" si="209"/>
        <v>92142.337698485659</v>
      </c>
      <c r="AN341" s="5">
        <v>93457.667377353762</v>
      </c>
      <c r="AO341" s="5">
        <f t="shared" si="210"/>
        <v>92142.337698485659</v>
      </c>
      <c r="AP341" s="48">
        <f t="shared" si="211"/>
        <v>123104.97375688156</v>
      </c>
      <c r="AQ341" s="5">
        <f t="shared" si="212"/>
        <v>21893.889920302845</v>
      </c>
      <c r="AR341" s="20">
        <f t="shared" si="213"/>
        <v>0.17784732210366097</v>
      </c>
      <c r="AS341" s="68" t="s">
        <v>44</v>
      </c>
      <c r="AT341" s="74" t="s">
        <v>44</v>
      </c>
      <c r="AU341" s="68" t="s">
        <v>44</v>
      </c>
      <c r="AV341" s="41" t="s">
        <v>44</v>
      </c>
      <c r="AW341" s="41" t="s">
        <v>44</v>
      </c>
      <c r="AX341" s="41" t="s">
        <v>44</v>
      </c>
      <c r="AY341" s="41" t="s">
        <v>44</v>
      </c>
      <c r="AZ341" s="41" t="s">
        <v>44</v>
      </c>
      <c r="BA341" s="41" t="s">
        <v>44</v>
      </c>
      <c r="BB341" s="41" t="s">
        <v>44</v>
      </c>
      <c r="BC341" s="41" t="s">
        <v>44</v>
      </c>
      <c r="BD341" s="72">
        <v>156000</v>
      </c>
      <c r="BE341" s="70">
        <v>150000</v>
      </c>
      <c r="BF341" s="58">
        <v>153750</v>
      </c>
      <c r="BG341" s="38">
        <v>100821.77769101666</v>
      </c>
      <c r="BH341" s="38">
        <f t="shared" si="219"/>
        <v>5141.9106622418494</v>
      </c>
      <c r="BI341" s="38">
        <f t="shared" si="220"/>
        <v>105963.68835325851</v>
      </c>
      <c r="BJ341" s="36">
        <v>112149.20085282452</v>
      </c>
      <c r="BK341" s="36">
        <f t="shared" si="221"/>
        <v>105963.68835325851</v>
      </c>
      <c r="BL341" s="40">
        <f t="shared" si="222"/>
        <v>135572.57784121661</v>
      </c>
      <c r="BM341" s="5">
        <f t="shared" si="223"/>
        <v>20936.646540338319</v>
      </c>
      <c r="BN341" s="20">
        <f t="shared" si="224"/>
        <v>0.15443127860900779</v>
      </c>
    </row>
    <row r="342" spans="1:66" s="4" customFormat="1" ht="15.75" customHeight="1">
      <c r="A342" s="12">
        <v>321</v>
      </c>
      <c r="B342" s="13" t="s">
        <v>368</v>
      </c>
      <c r="C342" s="61">
        <v>155250</v>
      </c>
      <c r="D342" s="70">
        <v>150000</v>
      </c>
      <c r="E342" s="58">
        <v>154500</v>
      </c>
      <c r="F342" s="5">
        <v>45851.876550000001</v>
      </c>
      <c r="G342" s="5">
        <f t="shared" si="190"/>
        <v>4722.7432846500005</v>
      </c>
      <c r="H342" s="5">
        <f t="shared" si="191"/>
        <v>50574.619834650002</v>
      </c>
      <c r="I342" s="2">
        <v>46414.328979666658</v>
      </c>
      <c r="J342" s="2">
        <f t="shared" si="192"/>
        <v>2367.1307779629992</v>
      </c>
      <c r="K342" s="2">
        <f t="shared" si="193"/>
        <v>48781.459757629658</v>
      </c>
      <c r="L342" s="5">
        <v>49477.813935311598</v>
      </c>
      <c r="M342" s="5">
        <f t="shared" si="194"/>
        <v>48781.459757629658</v>
      </c>
      <c r="N342" s="48">
        <f t="shared" si="195"/>
        <v>101430.64892126521</v>
      </c>
      <c r="O342" s="5">
        <f t="shared" si="196"/>
        <v>37228.59868157997</v>
      </c>
      <c r="P342" s="20">
        <f t="shared" si="197"/>
        <v>0.36703500448349091</v>
      </c>
      <c r="Q342" s="63" t="s">
        <v>44</v>
      </c>
      <c r="R342" s="70" t="s">
        <v>44</v>
      </c>
      <c r="S342" s="58" t="s">
        <v>44</v>
      </c>
      <c r="T342" s="5" t="s">
        <v>44</v>
      </c>
      <c r="U342" s="5" t="s">
        <v>44</v>
      </c>
      <c r="V342" s="5" t="s">
        <v>44</v>
      </c>
      <c r="W342" s="5" t="s">
        <v>44</v>
      </c>
      <c r="X342" s="5" t="s">
        <v>44</v>
      </c>
      <c r="Y342" s="5" t="s">
        <v>44</v>
      </c>
      <c r="Z342" s="5" t="s">
        <v>44</v>
      </c>
      <c r="AA342" s="5" t="s">
        <v>44</v>
      </c>
      <c r="AB342" s="5" t="s">
        <v>44</v>
      </c>
      <c r="AC342" s="5" t="s">
        <v>44</v>
      </c>
      <c r="AD342" s="5" t="s">
        <v>44</v>
      </c>
      <c r="AE342" s="65">
        <v>155250</v>
      </c>
      <c r="AF342" s="70">
        <v>150000</v>
      </c>
      <c r="AG342" s="58">
        <v>152250</v>
      </c>
      <c r="AH342" s="5">
        <v>45851.876550000001</v>
      </c>
      <c r="AI342" s="5">
        <f t="shared" si="206"/>
        <v>4722.7432846500005</v>
      </c>
      <c r="AJ342" s="5">
        <f t="shared" si="207"/>
        <v>50574.619834650002</v>
      </c>
      <c r="AK342" s="2">
        <v>46414.328979666658</v>
      </c>
      <c r="AL342" s="2">
        <f t="shared" si="208"/>
        <v>2367.1307779629992</v>
      </c>
      <c r="AM342" s="2">
        <f t="shared" si="209"/>
        <v>48781.459757629658</v>
      </c>
      <c r="AN342" s="5">
        <v>49477.813935311598</v>
      </c>
      <c r="AO342" s="5">
        <f t="shared" si="210"/>
        <v>48781.459757629658</v>
      </c>
      <c r="AP342" s="48">
        <f t="shared" si="211"/>
        <v>101055.64892126521</v>
      </c>
      <c r="AQ342" s="5">
        <f t="shared" si="212"/>
        <v>36963.433638635019</v>
      </c>
      <c r="AR342" s="20">
        <f t="shared" si="213"/>
        <v>0.36577305705526747</v>
      </c>
      <c r="AS342" s="68" t="s">
        <v>44</v>
      </c>
      <c r="AT342" s="74" t="s">
        <v>44</v>
      </c>
      <c r="AU342" s="68" t="s">
        <v>44</v>
      </c>
      <c r="AV342" s="41" t="s">
        <v>44</v>
      </c>
      <c r="AW342" s="41" t="s">
        <v>44</v>
      </c>
      <c r="AX342" s="41" t="s">
        <v>44</v>
      </c>
      <c r="AY342" s="41" t="s">
        <v>44</v>
      </c>
      <c r="AZ342" s="41" t="s">
        <v>44</v>
      </c>
      <c r="BA342" s="41" t="s">
        <v>44</v>
      </c>
      <c r="BB342" s="41" t="s">
        <v>44</v>
      </c>
      <c r="BC342" s="41" t="s">
        <v>44</v>
      </c>
      <c r="BD342" s="72">
        <v>156000</v>
      </c>
      <c r="BE342" s="70">
        <v>150000</v>
      </c>
      <c r="BF342" s="58">
        <v>153750</v>
      </c>
      <c r="BG342" s="38">
        <v>53376.478326616656</v>
      </c>
      <c r="BH342" s="38">
        <f t="shared" si="219"/>
        <v>2722.2003946574491</v>
      </c>
      <c r="BI342" s="38">
        <f t="shared" si="220"/>
        <v>56098.678721274104</v>
      </c>
      <c r="BJ342" s="36">
        <v>59373.376722373912</v>
      </c>
      <c r="BK342" s="36">
        <f t="shared" si="221"/>
        <v>56098.678721274104</v>
      </c>
      <c r="BL342" s="40">
        <f t="shared" si="222"/>
        <v>115044.4110887296</v>
      </c>
      <c r="BM342" s="5">
        <f t="shared" si="223"/>
        <v>41680.927079035137</v>
      </c>
      <c r="BN342" s="20">
        <f t="shared" si="224"/>
        <v>0.36230292879580339</v>
      </c>
    </row>
    <row r="343" spans="1:66" s="4" customFormat="1" ht="15.75" customHeight="1">
      <c r="A343" s="12">
        <v>322</v>
      </c>
      <c r="B343" s="13" t="s">
        <v>369</v>
      </c>
      <c r="C343" s="61">
        <v>155250</v>
      </c>
      <c r="D343" s="70">
        <v>150000</v>
      </c>
      <c r="E343" s="58">
        <v>154500</v>
      </c>
      <c r="F343" s="5">
        <v>45851.876550000001</v>
      </c>
      <c r="G343" s="5">
        <f t="shared" si="190"/>
        <v>4722.7432846500005</v>
      </c>
      <c r="H343" s="5">
        <f t="shared" si="191"/>
        <v>50574.619834650002</v>
      </c>
      <c r="I343" s="2">
        <v>46414.328979666658</v>
      </c>
      <c r="J343" s="2">
        <f t="shared" si="192"/>
        <v>2367.1307779629992</v>
      </c>
      <c r="K343" s="2">
        <f t="shared" si="193"/>
        <v>48781.459757629658</v>
      </c>
      <c r="L343" s="5">
        <v>49477.813935311598</v>
      </c>
      <c r="M343" s="5">
        <f t="shared" si="194"/>
        <v>48781.459757629658</v>
      </c>
      <c r="N343" s="48">
        <f t="shared" si="195"/>
        <v>101430.64892126521</v>
      </c>
      <c r="O343" s="5">
        <f t="shared" si="196"/>
        <v>37228.59868157997</v>
      </c>
      <c r="P343" s="20">
        <f t="shared" si="197"/>
        <v>0.36703500448349091</v>
      </c>
      <c r="Q343" s="63">
        <v>155250</v>
      </c>
      <c r="R343" s="70">
        <v>150000</v>
      </c>
      <c r="S343" s="58">
        <v>153000</v>
      </c>
      <c r="T343" s="5">
        <v>45851.876550000001</v>
      </c>
      <c r="U343" s="5">
        <f t="shared" si="198"/>
        <v>4722.7432846500005</v>
      </c>
      <c r="V343" s="5">
        <f t="shared" si="199"/>
        <v>50574.619834650002</v>
      </c>
      <c r="W343" s="2">
        <v>46414.328979666658</v>
      </c>
      <c r="X343" s="2">
        <f t="shared" si="200"/>
        <v>2367.1307779629992</v>
      </c>
      <c r="Y343" s="2">
        <f t="shared" si="201"/>
        <v>48781.459757629658</v>
      </c>
      <c r="Z343" s="5">
        <v>49477.813935311598</v>
      </c>
      <c r="AA343" s="5">
        <f t="shared" si="202"/>
        <v>48781.459757629658</v>
      </c>
      <c r="AB343" s="48">
        <f t="shared" si="203"/>
        <v>101180.64892126521</v>
      </c>
      <c r="AC343" s="5">
        <f t="shared" si="204"/>
        <v>37051.821986283336</v>
      </c>
      <c r="AD343" s="20">
        <f t="shared" si="205"/>
        <v>0.36619474554977011</v>
      </c>
      <c r="AE343" s="65">
        <v>155250</v>
      </c>
      <c r="AF343" s="70">
        <v>150000</v>
      </c>
      <c r="AG343" s="58">
        <v>152250</v>
      </c>
      <c r="AH343" s="5">
        <v>45851.876550000001</v>
      </c>
      <c r="AI343" s="5">
        <f t="shared" si="206"/>
        <v>4722.7432846500005</v>
      </c>
      <c r="AJ343" s="5">
        <f t="shared" si="207"/>
        <v>50574.619834650002</v>
      </c>
      <c r="AK343" s="2">
        <v>46414.328979666658</v>
      </c>
      <c r="AL343" s="2">
        <f t="shared" si="208"/>
        <v>2367.1307779629992</v>
      </c>
      <c r="AM343" s="2">
        <f t="shared" si="209"/>
        <v>48781.459757629658</v>
      </c>
      <c r="AN343" s="5">
        <v>49477.813935311598</v>
      </c>
      <c r="AO343" s="5">
        <f t="shared" si="210"/>
        <v>48781.459757629658</v>
      </c>
      <c r="AP343" s="48">
        <f t="shared" si="211"/>
        <v>101055.64892126521</v>
      </c>
      <c r="AQ343" s="5">
        <f t="shared" si="212"/>
        <v>36963.433638635019</v>
      </c>
      <c r="AR343" s="20">
        <f t="shared" si="213"/>
        <v>0.36577305705526747</v>
      </c>
      <c r="AS343" s="67">
        <v>156000</v>
      </c>
      <c r="AT343" s="70">
        <v>150000</v>
      </c>
      <c r="AU343" s="58">
        <v>153750</v>
      </c>
      <c r="AV343" s="38">
        <v>53376.478326616656</v>
      </c>
      <c r="AW343" s="38">
        <f t="shared" si="214"/>
        <v>2722.2003946574491</v>
      </c>
      <c r="AX343" s="38">
        <f t="shared" si="215"/>
        <v>56098.678721274104</v>
      </c>
      <c r="AY343" s="36">
        <v>236653.45395030416</v>
      </c>
      <c r="AZ343" s="5">
        <f t="shared" si="216"/>
        <v>56098.678721274104</v>
      </c>
      <c r="BA343" s="40">
        <f t="shared" si="217"/>
        <v>150500.42653431566</v>
      </c>
      <c r="BB343" s="5">
        <f>STDEVA(AZ343,BA343)</f>
        <v>66752.116034464023</v>
      </c>
      <c r="BC343" s="20">
        <f t="shared" si="218"/>
        <v>0.44353439768653313</v>
      </c>
      <c r="BD343" s="72">
        <v>156000</v>
      </c>
      <c r="BE343" s="70">
        <v>150000</v>
      </c>
      <c r="BF343" s="58">
        <v>153750</v>
      </c>
      <c r="BG343" s="38">
        <v>53376.478326616656</v>
      </c>
      <c r="BH343" s="38">
        <f t="shared" si="219"/>
        <v>2722.2003946574491</v>
      </c>
      <c r="BI343" s="38">
        <f t="shared" si="220"/>
        <v>56098.678721274104</v>
      </c>
      <c r="BJ343" s="36">
        <v>195012.71176280416</v>
      </c>
      <c r="BK343" s="36">
        <f t="shared" si="221"/>
        <v>56098.678721274104</v>
      </c>
      <c r="BL343" s="40">
        <f t="shared" si="222"/>
        <v>142172.27809681566</v>
      </c>
      <c r="BM343" s="5">
        <f t="shared" si="223"/>
        <v>60863.225799579617</v>
      </c>
      <c r="BN343" s="20">
        <f t="shared" si="224"/>
        <v>0.42809489032829118</v>
      </c>
    </row>
    <row r="344" spans="1:66" s="4" customFormat="1" ht="15.75" customHeight="1">
      <c r="A344" s="12">
        <v>323</v>
      </c>
      <c r="B344" s="13" t="s">
        <v>370</v>
      </c>
      <c r="C344" s="61">
        <v>207000</v>
      </c>
      <c r="D344" s="70">
        <v>200000</v>
      </c>
      <c r="E344" s="58">
        <v>206000</v>
      </c>
      <c r="F344" s="5">
        <v>218822.76360000001</v>
      </c>
      <c r="G344" s="5">
        <f t="shared" si="190"/>
        <v>22538.744650800003</v>
      </c>
      <c r="H344" s="5">
        <f t="shared" si="191"/>
        <v>241361.50825080002</v>
      </c>
      <c r="I344" s="2">
        <v>221506.13712266667</v>
      </c>
      <c r="J344" s="2">
        <f t="shared" si="192"/>
        <v>11296.812993255999</v>
      </c>
      <c r="K344" s="2">
        <f t="shared" si="193"/>
        <v>232802.95011592266</v>
      </c>
      <c r="L344" s="5">
        <v>236126.20669117404</v>
      </c>
      <c r="M344" s="5">
        <f t="shared" si="194"/>
        <v>200000</v>
      </c>
      <c r="N344" s="48">
        <f t="shared" si="195"/>
        <v>220548.44417631612</v>
      </c>
      <c r="O344" s="5">
        <f t="shared" si="196"/>
        <v>14529.944219906347</v>
      </c>
      <c r="P344" s="20">
        <f t="shared" si="197"/>
        <v>6.5880964493635105E-2</v>
      </c>
      <c r="Q344" s="63" t="s">
        <v>44</v>
      </c>
      <c r="R344" s="70" t="s">
        <v>44</v>
      </c>
      <c r="S344" s="58" t="s">
        <v>44</v>
      </c>
      <c r="T344" s="5" t="s">
        <v>44</v>
      </c>
      <c r="U344" s="5" t="s">
        <v>44</v>
      </c>
      <c r="V344" s="5" t="s">
        <v>44</v>
      </c>
      <c r="W344" s="5" t="s">
        <v>44</v>
      </c>
      <c r="X344" s="5" t="s">
        <v>44</v>
      </c>
      <c r="Y344" s="5" t="s">
        <v>44</v>
      </c>
      <c r="Z344" s="5" t="s">
        <v>44</v>
      </c>
      <c r="AA344" s="5" t="s">
        <v>44</v>
      </c>
      <c r="AB344" s="5" t="s">
        <v>44</v>
      </c>
      <c r="AC344" s="5" t="s">
        <v>44</v>
      </c>
      <c r="AD344" s="5" t="s">
        <v>44</v>
      </c>
      <c r="AE344" s="65" t="s">
        <v>44</v>
      </c>
      <c r="AF344" s="70" t="s">
        <v>44</v>
      </c>
      <c r="AG344" s="58" t="s">
        <v>44</v>
      </c>
      <c r="AH344" s="5" t="s">
        <v>44</v>
      </c>
      <c r="AI344" s="5" t="s">
        <v>44</v>
      </c>
      <c r="AJ344" s="5" t="s">
        <v>44</v>
      </c>
      <c r="AK344" s="5" t="s">
        <v>44</v>
      </c>
      <c r="AL344" s="5" t="s">
        <v>44</v>
      </c>
      <c r="AM344" s="5" t="s">
        <v>44</v>
      </c>
      <c r="AN344" s="5" t="s">
        <v>44</v>
      </c>
      <c r="AO344" s="5" t="s">
        <v>44</v>
      </c>
      <c r="AP344" s="5" t="s">
        <v>44</v>
      </c>
      <c r="AQ344" s="5" t="s">
        <v>44</v>
      </c>
      <c r="AR344" s="5" t="s">
        <v>44</v>
      </c>
      <c r="AS344" s="68" t="s">
        <v>44</v>
      </c>
      <c r="AT344" s="74" t="s">
        <v>44</v>
      </c>
      <c r="AU344" s="68" t="s">
        <v>44</v>
      </c>
      <c r="AV344" s="41" t="s">
        <v>44</v>
      </c>
      <c r="AW344" s="41" t="s">
        <v>44</v>
      </c>
      <c r="AX344" s="41" t="s">
        <v>44</v>
      </c>
      <c r="AY344" s="41" t="s">
        <v>44</v>
      </c>
      <c r="AZ344" s="41" t="s">
        <v>44</v>
      </c>
      <c r="BA344" s="41" t="s">
        <v>44</v>
      </c>
      <c r="BB344" s="41" t="s">
        <v>44</v>
      </c>
      <c r="BC344" s="41" t="s">
        <v>44</v>
      </c>
      <c r="BD344" s="72">
        <v>312000</v>
      </c>
      <c r="BE344" s="70">
        <v>300000</v>
      </c>
      <c r="BF344" s="58">
        <v>307500</v>
      </c>
      <c r="BG344" s="38">
        <v>254732.05769106667</v>
      </c>
      <c r="BH344" s="38">
        <f t="shared" si="219"/>
        <v>12991.334942244399</v>
      </c>
      <c r="BI344" s="38">
        <f t="shared" si="220"/>
        <v>267723.39263331104</v>
      </c>
      <c r="BJ344" s="36">
        <v>322323.09384742507</v>
      </c>
      <c r="BK344" s="36">
        <f t="shared" si="221"/>
        <v>267723.39263331104</v>
      </c>
      <c r="BL344" s="40">
        <f t="shared" si="222"/>
        <v>301909.29729614721</v>
      </c>
      <c r="BM344" s="5">
        <f t="shared" si="223"/>
        <v>24173.08500808827</v>
      </c>
      <c r="BN344" s="20">
        <f t="shared" si="224"/>
        <v>8.0067375283168374E-2</v>
      </c>
    </row>
    <row r="345" spans="1:66" s="4" customFormat="1" ht="15.75" customHeight="1">
      <c r="A345" s="12">
        <v>324</v>
      </c>
      <c r="B345" s="13" t="s">
        <v>371</v>
      </c>
      <c r="C345" s="61">
        <v>207000</v>
      </c>
      <c r="D345" s="70">
        <v>200000</v>
      </c>
      <c r="E345" s="58">
        <v>206000</v>
      </c>
      <c r="F345" s="5">
        <v>212972.32135799999</v>
      </c>
      <c r="G345" s="5">
        <f t="shared" si="190"/>
        <v>21936.149099874001</v>
      </c>
      <c r="H345" s="5">
        <f t="shared" si="191"/>
        <v>234908.47045787398</v>
      </c>
      <c r="I345" s="2">
        <v>215584.10923401333</v>
      </c>
      <c r="J345" s="2">
        <f t="shared" si="192"/>
        <v>10994.789570934679</v>
      </c>
      <c r="K345" s="2">
        <f t="shared" si="193"/>
        <v>226578.89880494802</v>
      </c>
      <c r="L345" s="5">
        <v>229813.30719578592</v>
      </c>
      <c r="M345" s="5">
        <f t="shared" si="194"/>
        <v>200000</v>
      </c>
      <c r="N345" s="48">
        <f t="shared" si="195"/>
        <v>217383.44607643466</v>
      </c>
      <c r="O345" s="5">
        <f t="shared" si="196"/>
        <v>12291.95260103763</v>
      </c>
      <c r="P345" s="20">
        <f t="shared" si="197"/>
        <v>5.6545025957108211E-2</v>
      </c>
      <c r="Q345" s="63" t="s">
        <v>44</v>
      </c>
      <c r="R345" s="70" t="s">
        <v>44</v>
      </c>
      <c r="S345" s="58" t="s">
        <v>44</v>
      </c>
      <c r="T345" s="5" t="s">
        <v>44</v>
      </c>
      <c r="U345" s="5" t="s">
        <v>44</v>
      </c>
      <c r="V345" s="5" t="s">
        <v>44</v>
      </c>
      <c r="W345" s="5" t="s">
        <v>44</v>
      </c>
      <c r="X345" s="5" t="s">
        <v>44</v>
      </c>
      <c r="Y345" s="5" t="s">
        <v>44</v>
      </c>
      <c r="Z345" s="5" t="s">
        <v>44</v>
      </c>
      <c r="AA345" s="5" t="s">
        <v>44</v>
      </c>
      <c r="AB345" s="5" t="s">
        <v>44</v>
      </c>
      <c r="AC345" s="5" t="s">
        <v>44</v>
      </c>
      <c r="AD345" s="5" t="s">
        <v>44</v>
      </c>
      <c r="AE345" s="65" t="s">
        <v>44</v>
      </c>
      <c r="AF345" s="70" t="s">
        <v>44</v>
      </c>
      <c r="AG345" s="58" t="s">
        <v>44</v>
      </c>
      <c r="AH345" s="5" t="s">
        <v>44</v>
      </c>
      <c r="AI345" s="5" t="s">
        <v>44</v>
      </c>
      <c r="AJ345" s="5" t="s">
        <v>44</v>
      </c>
      <c r="AK345" s="5" t="s">
        <v>44</v>
      </c>
      <c r="AL345" s="5" t="s">
        <v>44</v>
      </c>
      <c r="AM345" s="5" t="s">
        <v>44</v>
      </c>
      <c r="AN345" s="5" t="s">
        <v>44</v>
      </c>
      <c r="AO345" s="5" t="s">
        <v>44</v>
      </c>
      <c r="AP345" s="5" t="s">
        <v>44</v>
      </c>
      <c r="AQ345" s="5" t="s">
        <v>44</v>
      </c>
      <c r="AR345" s="5" t="s">
        <v>44</v>
      </c>
      <c r="AS345" s="68" t="s">
        <v>44</v>
      </c>
      <c r="AT345" s="74" t="s">
        <v>44</v>
      </c>
      <c r="AU345" s="68" t="s">
        <v>44</v>
      </c>
      <c r="AV345" s="41" t="s">
        <v>44</v>
      </c>
      <c r="AW345" s="41" t="s">
        <v>44</v>
      </c>
      <c r="AX345" s="41" t="s">
        <v>44</v>
      </c>
      <c r="AY345" s="41" t="s">
        <v>44</v>
      </c>
      <c r="AZ345" s="41" t="s">
        <v>44</v>
      </c>
      <c r="BA345" s="41" t="s">
        <v>44</v>
      </c>
      <c r="BB345" s="41" t="s">
        <v>44</v>
      </c>
      <c r="BC345" s="41" t="s">
        <v>44</v>
      </c>
      <c r="BD345" s="72">
        <v>312000</v>
      </c>
      <c r="BE345" s="70">
        <v>300000</v>
      </c>
      <c r="BF345" s="58">
        <v>307500</v>
      </c>
      <c r="BG345" s="38">
        <v>247921.72561911534</v>
      </c>
      <c r="BH345" s="38">
        <f t="shared" si="219"/>
        <v>12644.008006574883</v>
      </c>
      <c r="BI345" s="38">
        <f t="shared" si="220"/>
        <v>260565.73362569022</v>
      </c>
      <c r="BJ345" s="36">
        <v>332018.21413757693</v>
      </c>
      <c r="BK345" s="36">
        <f t="shared" si="221"/>
        <v>260565.73362569022</v>
      </c>
      <c r="BL345" s="40">
        <f t="shared" si="222"/>
        <v>302416.78955265344</v>
      </c>
      <c r="BM345" s="5">
        <f t="shared" si="223"/>
        <v>29593.165445773146</v>
      </c>
      <c r="BN345" s="20">
        <f t="shared" si="224"/>
        <v>9.7855563805000698E-2</v>
      </c>
    </row>
    <row r="346" spans="1:66" s="4" customFormat="1" ht="15.75" customHeight="1">
      <c r="A346" s="12">
        <v>325</v>
      </c>
      <c r="B346" s="13" t="s">
        <v>372</v>
      </c>
      <c r="C346" s="61">
        <v>207000</v>
      </c>
      <c r="D346" s="70">
        <v>200000</v>
      </c>
      <c r="E346" s="58">
        <v>206000</v>
      </c>
      <c r="F346" s="5">
        <v>371836.46062799997</v>
      </c>
      <c r="G346" s="5">
        <f t="shared" si="190"/>
        <v>38299.155444684002</v>
      </c>
      <c r="H346" s="5">
        <f t="shared" si="191"/>
        <v>410135.61607268394</v>
      </c>
      <c r="I346" s="2">
        <v>376396.55357154668</v>
      </c>
      <c r="J346" s="2">
        <f t="shared" si="192"/>
        <v>19196.224232148881</v>
      </c>
      <c r="K346" s="2">
        <f t="shared" si="193"/>
        <v>395592.77780369559</v>
      </c>
      <c r="L346" s="5">
        <v>401239.85529692948</v>
      </c>
      <c r="M346" s="5">
        <f t="shared" si="194"/>
        <v>200000</v>
      </c>
      <c r="N346" s="48">
        <f t="shared" si="195"/>
        <v>303328.04152888485</v>
      </c>
      <c r="O346" s="5">
        <f t="shared" si="196"/>
        <v>73063.95885179966</v>
      </c>
      <c r="P346" s="20">
        <f t="shared" si="197"/>
        <v>0.24087439619340978</v>
      </c>
      <c r="Q346" s="63" t="s">
        <v>44</v>
      </c>
      <c r="R346" s="70" t="s">
        <v>44</v>
      </c>
      <c r="S346" s="58" t="s">
        <v>44</v>
      </c>
      <c r="T346" s="5" t="s">
        <v>44</v>
      </c>
      <c r="U346" s="5" t="s">
        <v>44</v>
      </c>
      <c r="V346" s="5" t="s">
        <v>44</v>
      </c>
      <c r="W346" s="5" t="s">
        <v>44</v>
      </c>
      <c r="X346" s="5" t="s">
        <v>44</v>
      </c>
      <c r="Y346" s="5" t="s">
        <v>44</v>
      </c>
      <c r="Z346" s="5" t="s">
        <v>44</v>
      </c>
      <c r="AA346" s="5" t="s">
        <v>44</v>
      </c>
      <c r="AB346" s="5" t="s">
        <v>44</v>
      </c>
      <c r="AC346" s="5" t="s">
        <v>44</v>
      </c>
      <c r="AD346" s="5" t="s">
        <v>44</v>
      </c>
      <c r="AE346" s="65">
        <v>496800</v>
      </c>
      <c r="AF346" s="70">
        <v>480000</v>
      </c>
      <c r="AG346" s="58">
        <v>487200</v>
      </c>
      <c r="AH346" s="5">
        <v>409020.50239199994</v>
      </c>
      <c r="AI346" s="5">
        <f t="shared" si="206"/>
        <v>42129.111746375995</v>
      </c>
      <c r="AJ346" s="5">
        <f t="shared" si="207"/>
        <v>451149.61413837591</v>
      </c>
      <c r="AK346" s="2">
        <v>414036.40052431996</v>
      </c>
      <c r="AL346" s="2">
        <f t="shared" si="208"/>
        <v>21115.856426740316</v>
      </c>
      <c r="AM346" s="2">
        <f t="shared" si="209"/>
        <v>435152.25695106026</v>
      </c>
      <c r="AN346" s="5">
        <v>441364.04506812664</v>
      </c>
      <c r="AO346" s="5">
        <f t="shared" si="210"/>
        <v>435152.25695106026</v>
      </c>
      <c r="AP346" s="48">
        <f t="shared" si="211"/>
        <v>465277.65269292711</v>
      </c>
      <c r="AQ346" s="5">
        <f t="shared" si="212"/>
        <v>21301.87161500239</v>
      </c>
      <c r="AR346" s="20">
        <f t="shared" si="213"/>
        <v>4.5783139361436624E-2</v>
      </c>
      <c r="AS346" s="68" t="s">
        <v>44</v>
      </c>
      <c r="AT346" s="74" t="s">
        <v>44</v>
      </c>
      <c r="AU346" s="68" t="s">
        <v>44</v>
      </c>
      <c r="AV346" s="41" t="s">
        <v>44</v>
      </c>
      <c r="AW346" s="41" t="s">
        <v>44</v>
      </c>
      <c r="AX346" s="41" t="s">
        <v>44</v>
      </c>
      <c r="AY346" s="41" t="s">
        <v>44</v>
      </c>
      <c r="AZ346" s="41" t="s">
        <v>44</v>
      </c>
      <c r="BA346" s="41" t="s">
        <v>44</v>
      </c>
      <c r="BB346" s="41" t="s">
        <v>44</v>
      </c>
      <c r="BC346" s="41" t="s">
        <v>44</v>
      </c>
      <c r="BD346" s="72">
        <v>468000</v>
      </c>
      <c r="BE346" s="70">
        <v>450000</v>
      </c>
      <c r="BF346" s="58">
        <v>461250</v>
      </c>
      <c r="BG346" s="38">
        <v>432856.03660727869</v>
      </c>
      <c r="BH346" s="38">
        <f t="shared" si="219"/>
        <v>22075.657866971211</v>
      </c>
      <c r="BI346" s="38">
        <f t="shared" si="220"/>
        <v>454931.6944742499</v>
      </c>
      <c r="BJ346" s="36">
        <v>427257.21992073447</v>
      </c>
      <c r="BK346" s="36">
        <f t="shared" si="221"/>
        <v>427257.21992073447</v>
      </c>
      <c r="BL346" s="40">
        <f t="shared" si="222"/>
        <v>452287.78287899692</v>
      </c>
      <c r="BM346" s="5">
        <f t="shared" si="223"/>
        <v>17699.280804704191</v>
      </c>
      <c r="BN346" s="20">
        <f t="shared" si="224"/>
        <v>3.9132785528808722E-2</v>
      </c>
    </row>
    <row r="347" spans="1:66" s="4" customFormat="1" ht="15.75" customHeight="1">
      <c r="A347" s="12">
        <v>326</v>
      </c>
      <c r="B347" s="13" t="s">
        <v>373</v>
      </c>
      <c r="C347" s="61">
        <v>207000</v>
      </c>
      <c r="D347" s="70">
        <v>200000</v>
      </c>
      <c r="E347" s="58">
        <v>206000</v>
      </c>
      <c r="F347" s="5">
        <v>407784.92539500003</v>
      </c>
      <c r="G347" s="5">
        <f t="shared" si="190"/>
        <v>42001.847315685009</v>
      </c>
      <c r="H347" s="5">
        <f t="shared" si="191"/>
        <v>449786.77271068504</v>
      </c>
      <c r="I347" s="2">
        <v>412785.62653836666</v>
      </c>
      <c r="J347" s="2">
        <f t="shared" si="192"/>
        <v>21052.066953456699</v>
      </c>
      <c r="K347" s="2">
        <f t="shared" si="193"/>
        <v>433837.69349182339</v>
      </c>
      <c r="L347" s="5">
        <v>440030.71624677849</v>
      </c>
      <c r="M347" s="5">
        <f t="shared" si="194"/>
        <v>200000</v>
      </c>
      <c r="N347" s="48">
        <f t="shared" si="195"/>
        <v>322775.8637415478</v>
      </c>
      <c r="O347" s="5">
        <f t="shared" si="196"/>
        <v>86815.645817684053</v>
      </c>
      <c r="P347" s="20">
        <f t="shared" si="197"/>
        <v>0.26896573000018004</v>
      </c>
      <c r="Q347" s="63" t="s">
        <v>44</v>
      </c>
      <c r="R347" s="70" t="s">
        <v>44</v>
      </c>
      <c r="S347" s="58" t="s">
        <v>44</v>
      </c>
      <c r="T347" s="5" t="s">
        <v>44</v>
      </c>
      <c r="U347" s="5" t="s">
        <v>44</v>
      </c>
      <c r="V347" s="5" t="s">
        <v>44</v>
      </c>
      <c r="W347" s="5" t="s">
        <v>44</v>
      </c>
      <c r="X347" s="5" t="s">
        <v>44</v>
      </c>
      <c r="Y347" s="5" t="s">
        <v>44</v>
      </c>
      <c r="Z347" s="5" t="s">
        <v>44</v>
      </c>
      <c r="AA347" s="5" t="s">
        <v>44</v>
      </c>
      <c r="AB347" s="5" t="s">
        <v>44</v>
      </c>
      <c r="AC347" s="5" t="s">
        <v>44</v>
      </c>
      <c r="AD347" s="5" t="s">
        <v>44</v>
      </c>
      <c r="AE347" s="65">
        <v>496800</v>
      </c>
      <c r="AF347" s="70">
        <v>480000</v>
      </c>
      <c r="AG347" s="58">
        <v>487200</v>
      </c>
      <c r="AH347" s="5">
        <v>448562.92330799997</v>
      </c>
      <c r="AI347" s="5">
        <f t="shared" si="206"/>
        <v>46201.981100723999</v>
      </c>
      <c r="AJ347" s="5">
        <f t="shared" si="207"/>
        <v>494764.90440872399</v>
      </c>
      <c r="AK347" s="2">
        <v>454063.73736434663</v>
      </c>
      <c r="AL347" s="2">
        <f t="shared" si="208"/>
        <v>23157.250605581678</v>
      </c>
      <c r="AM347" s="2">
        <f t="shared" si="209"/>
        <v>477220.9879699283</v>
      </c>
      <c r="AN347" s="5">
        <v>484033.30622160557</v>
      </c>
      <c r="AO347" s="5">
        <f t="shared" si="210"/>
        <v>477220.9879699283</v>
      </c>
      <c r="AP347" s="48">
        <f t="shared" si="211"/>
        <v>486669.86643337627</v>
      </c>
      <c r="AQ347" s="5">
        <f t="shared" si="212"/>
        <v>6681.3660361115826</v>
      </c>
      <c r="AR347" s="20">
        <f t="shared" si="213"/>
        <v>1.3728744056164494E-2</v>
      </c>
      <c r="AS347" s="68" t="s">
        <v>44</v>
      </c>
      <c r="AT347" s="74" t="s">
        <v>44</v>
      </c>
      <c r="AU347" s="68" t="s">
        <v>44</v>
      </c>
      <c r="AV347" s="41" t="s">
        <v>44</v>
      </c>
      <c r="AW347" s="41" t="s">
        <v>44</v>
      </c>
      <c r="AX347" s="41" t="s">
        <v>44</v>
      </c>
      <c r="AY347" s="41" t="s">
        <v>44</v>
      </c>
      <c r="AZ347" s="41" t="s">
        <v>44</v>
      </c>
      <c r="BA347" s="41" t="s">
        <v>44</v>
      </c>
      <c r="BB347" s="41" t="s">
        <v>44</v>
      </c>
      <c r="BC347" s="41" t="s">
        <v>44</v>
      </c>
      <c r="BD347" s="72">
        <v>520000</v>
      </c>
      <c r="BE347" s="70">
        <v>500000</v>
      </c>
      <c r="BF347" s="58">
        <v>512500</v>
      </c>
      <c r="BG347" s="38">
        <v>474703.47051912168</v>
      </c>
      <c r="BH347" s="38">
        <f t="shared" si="219"/>
        <v>24209.876996475203</v>
      </c>
      <c r="BI347" s="38">
        <f t="shared" si="220"/>
        <v>498913.34751559689</v>
      </c>
      <c r="BJ347" s="36">
        <v>462887.00246689765</v>
      </c>
      <c r="BK347" s="36">
        <f t="shared" si="221"/>
        <v>462887.00246689765</v>
      </c>
      <c r="BL347" s="40">
        <f t="shared" si="222"/>
        <v>498860.06999649887</v>
      </c>
      <c r="BM347" s="5">
        <f t="shared" si="223"/>
        <v>25436.799990262629</v>
      </c>
      <c r="BN347" s="20">
        <f t="shared" si="224"/>
        <v>5.0989849699618471E-2</v>
      </c>
    </row>
    <row r="348" spans="1:66" s="4" customFormat="1" ht="15.75" customHeight="1">
      <c r="A348" s="12">
        <v>327</v>
      </c>
      <c r="B348" s="13" t="s">
        <v>374</v>
      </c>
      <c r="C348" s="61" t="s">
        <v>44</v>
      </c>
      <c r="D348" s="70" t="s">
        <v>44</v>
      </c>
      <c r="E348" s="58" t="s">
        <v>44</v>
      </c>
      <c r="F348" s="5" t="s">
        <v>44</v>
      </c>
      <c r="G348" s="5" t="s">
        <v>44</v>
      </c>
      <c r="H348" s="5" t="s">
        <v>44</v>
      </c>
      <c r="I348" s="5" t="s">
        <v>44</v>
      </c>
      <c r="J348" s="5" t="s">
        <v>44</v>
      </c>
      <c r="K348" s="5" t="s">
        <v>44</v>
      </c>
      <c r="L348" s="5" t="s">
        <v>44</v>
      </c>
      <c r="M348" s="5" t="s">
        <v>44</v>
      </c>
      <c r="N348" s="5" t="s">
        <v>44</v>
      </c>
      <c r="O348" s="5" t="s">
        <v>44</v>
      </c>
      <c r="P348" s="5" t="s">
        <v>44</v>
      </c>
      <c r="Q348" s="63" t="s">
        <v>44</v>
      </c>
      <c r="R348" s="70" t="s">
        <v>44</v>
      </c>
      <c r="S348" s="58" t="s">
        <v>44</v>
      </c>
      <c r="T348" s="5" t="s">
        <v>44</v>
      </c>
      <c r="U348" s="5" t="s">
        <v>44</v>
      </c>
      <c r="V348" s="5" t="s">
        <v>44</v>
      </c>
      <c r="W348" s="5" t="s">
        <v>44</v>
      </c>
      <c r="X348" s="5" t="s">
        <v>44</v>
      </c>
      <c r="Y348" s="5" t="s">
        <v>44</v>
      </c>
      <c r="Z348" s="5" t="s">
        <v>44</v>
      </c>
      <c r="AA348" s="5" t="s">
        <v>44</v>
      </c>
      <c r="AB348" s="5" t="s">
        <v>44</v>
      </c>
      <c r="AC348" s="5" t="s">
        <v>44</v>
      </c>
      <c r="AD348" s="5" t="s">
        <v>44</v>
      </c>
      <c r="AE348" s="65" t="s">
        <v>44</v>
      </c>
      <c r="AF348" s="70" t="s">
        <v>44</v>
      </c>
      <c r="AG348" s="58" t="s">
        <v>44</v>
      </c>
      <c r="AH348" s="5" t="s">
        <v>44</v>
      </c>
      <c r="AI348" s="5" t="s">
        <v>44</v>
      </c>
      <c r="AJ348" s="5" t="s">
        <v>44</v>
      </c>
      <c r="AK348" s="5" t="s">
        <v>44</v>
      </c>
      <c r="AL348" s="5" t="s">
        <v>44</v>
      </c>
      <c r="AM348" s="5" t="s">
        <v>44</v>
      </c>
      <c r="AN348" s="5" t="s">
        <v>44</v>
      </c>
      <c r="AO348" s="5" t="s">
        <v>44</v>
      </c>
      <c r="AP348" s="5" t="s">
        <v>44</v>
      </c>
      <c r="AQ348" s="5" t="s">
        <v>44</v>
      </c>
      <c r="AR348" s="5" t="s">
        <v>44</v>
      </c>
      <c r="AS348" s="68" t="s">
        <v>44</v>
      </c>
      <c r="AT348" s="74" t="s">
        <v>44</v>
      </c>
      <c r="AU348" s="68" t="s">
        <v>44</v>
      </c>
      <c r="AV348" s="41" t="s">
        <v>44</v>
      </c>
      <c r="AW348" s="41" t="s">
        <v>44</v>
      </c>
      <c r="AX348" s="41" t="s">
        <v>44</v>
      </c>
      <c r="AY348" s="41" t="s">
        <v>44</v>
      </c>
      <c r="AZ348" s="41" t="s">
        <v>44</v>
      </c>
      <c r="BA348" s="41" t="s">
        <v>44</v>
      </c>
      <c r="BB348" s="41" t="s">
        <v>44</v>
      </c>
      <c r="BC348" s="41" t="s">
        <v>44</v>
      </c>
      <c r="BD348" s="68" t="s">
        <v>44</v>
      </c>
      <c r="BE348" s="74" t="s">
        <v>44</v>
      </c>
      <c r="BF348" s="68" t="s">
        <v>44</v>
      </c>
      <c r="BG348" s="41" t="s">
        <v>44</v>
      </c>
      <c r="BH348" s="41" t="s">
        <v>44</v>
      </c>
      <c r="BI348" s="41" t="s">
        <v>44</v>
      </c>
      <c r="BJ348" s="41" t="s">
        <v>44</v>
      </c>
      <c r="BK348" s="41" t="s">
        <v>44</v>
      </c>
      <c r="BL348" s="41" t="s">
        <v>44</v>
      </c>
      <c r="BM348" s="41" t="s">
        <v>44</v>
      </c>
      <c r="BN348" s="41" t="s">
        <v>44</v>
      </c>
    </row>
    <row r="349" spans="1:66" s="4" customFormat="1" ht="15.75" customHeight="1">
      <c r="A349" s="12">
        <v>328</v>
      </c>
      <c r="B349" s="13" t="s">
        <v>375</v>
      </c>
      <c r="C349" s="61" t="s">
        <v>44</v>
      </c>
      <c r="D349" s="70" t="s">
        <v>44</v>
      </c>
      <c r="E349" s="58" t="s">
        <v>44</v>
      </c>
      <c r="F349" s="5" t="s">
        <v>44</v>
      </c>
      <c r="G349" s="5" t="s">
        <v>44</v>
      </c>
      <c r="H349" s="5" t="s">
        <v>44</v>
      </c>
      <c r="I349" s="5" t="s">
        <v>44</v>
      </c>
      <c r="J349" s="5" t="s">
        <v>44</v>
      </c>
      <c r="K349" s="5" t="s">
        <v>44</v>
      </c>
      <c r="L349" s="5" t="s">
        <v>44</v>
      </c>
      <c r="M349" s="5" t="s">
        <v>44</v>
      </c>
      <c r="N349" s="5" t="s">
        <v>44</v>
      </c>
      <c r="O349" s="5" t="s">
        <v>44</v>
      </c>
      <c r="P349" s="5" t="s">
        <v>44</v>
      </c>
      <c r="Q349" s="63" t="s">
        <v>44</v>
      </c>
      <c r="R349" s="70" t="s">
        <v>44</v>
      </c>
      <c r="S349" s="58" t="s">
        <v>44</v>
      </c>
      <c r="T349" s="5" t="s">
        <v>44</v>
      </c>
      <c r="U349" s="5" t="s">
        <v>44</v>
      </c>
      <c r="V349" s="5" t="s">
        <v>44</v>
      </c>
      <c r="W349" s="5" t="s">
        <v>44</v>
      </c>
      <c r="X349" s="5" t="s">
        <v>44</v>
      </c>
      <c r="Y349" s="5" t="s">
        <v>44</v>
      </c>
      <c r="Z349" s="5" t="s">
        <v>44</v>
      </c>
      <c r="AA349" s="5" t="s">
        <v>44</v>
      </c>
      <c r="AB349" s="5" t="s">
        <v>44</v>
      </c>
      <c r="AC349" s="5" t="s">
        <v>44</v>
      </c>
      <c r="AD349" s="5" t="s">
        <v>44</v>
      </c>
      <c r="AE349" s="65" t="s">
        <v>44</v>
      </c>
      <c r="AF349" s="70" t="s">
        <v>44</v>
      </c>
      <c r="AG349" s="58" t="s">
        <v>44</v>
      </c>
      <c r="AH349" s="5" t="s">
        <v>44</v>
      </c>
      <c r="AI349" s="5" t="s">
        <v>44</v>
      </c>
      <c r="AJ349" s="5" t="s">
        <v>44</v>
      </c>
      <c r="AK349" s="5" t="s">
        <v>44</v>
      </c>
      <c r="AL349" s="5" t="s">
        <v>44</v>
      </c>
      <c r="AM349" s="5" t="s">
        <v>44</v>
      </c>
      <c r="AN349" s="5" t="s">
        <v>44</v>
      </c>
      <c r="AO349" s="5" t="s">
        <v>44</v>
      </c>
      <c r="AP349" s="5" t="s">
        <v>44</v>
      </c>
      <c r="AQ349" s="5" t="s">
        <v>44</v>
      </c>
      <c r="AR349" s="5" t="s">
        <v>44</v>
      </c>
      <c r="AS349" s="68" t="s">
        <v>44</v>
      </c>
      <c r="AT349" s="74" t="s">
        <v>44</v>
      </c>
      <c r="AU349" s="68" t="s">
        <v>44</v>
      </c>
      <c r="AV349" s="41" t="s">
        <v>44</v>
      </c>
      <c r="AW349" s="41" t="s">
        <v>44</v>
      </c>
      <c r="AX349" s="41" t="s">
        <v>44</v>
      </c>
      <c r="AY349" s="41" t="s">
        <v>44</v>
      </c>
      <c r="AZ349" s="41" t="s">
        <v>44</v>
      </c>
      <c r="BA349" s="41" t="s">
        <v>44</v>
      </c>
      <c r="BB349" s="41" t="s">
        <v>44</v>
      </c>
      <c r="BC349" s="41" t="s">
        <v>44</v>
      </c>
      <c r="BD349" s="68" t="s">
        <v>44</v>
      </c>
      <c r="BE349" s="74" t="s">
        <v>44</v>
      </c>
      <c r="BF349" s="68" t="s">
        <v>44</v>
      </c>
      <c r="BG349" s="41" t="s">
        <v>44</v>
      </c>
      <c r="BH349" s="41" t="s">
        <v>44</v>
      </c>
      <c r="BI349" s="41" t="s">
        <v>44</v>
      </c>
      <c r="BJ349" s="41" t="s">
        <v>44</v>
      </c>
      <c r="BK349" s="41" t="s">
        <v>44</v>
      </c>
      <c r="BL349" s="41" t="s">
        <v>44</v>
      </c>
      <c r="BM349" s="41" t="s">
        <v>44</v>
      </c>
      <c r="BN349" s="41" t="s">
        <v>44</v>
      </c>
    </row>
    <row r="350" spans="1:66" s="4" customFormat="1" ht="15.75" customHeight="1">
      <c r="A350" s="12">
        <v>329</v>
      </c>
      <c r="B350" s="13" t="s">
        <v>376</v>
      </c>
      <c r="C350" s="61" t="s">
        <v>44</v>
      </c>
      <c r="D350" s="70" t="s">
        <v>44</v>
      </c>
      <c r="E350" s="58" t="s">
        <v>44</v>
      </c>
      <c r="F350" s="5" t="s">
        <v>44</v>
      </c>
      <c r="G350" s="5" t="s">
        <v>44</v>
      </c>
      <c r="H350" s="5" t="s">
        <v>44</v>
      </c>
      <c r="I350" s="5" t="s">
        <v>44</v>
      </c>
      <c r="J350" s="5" t="s">
        <v>44</v>
      </c>
      <c r="K350" s="5" t="s">
        <v>44</v>
      </c>
      <c r="L350" s="5" t="s">
        <v>44</v>
      </c>
      <c r="M350" s="5" t="s">
        <v>44</v>
      </c>
      <c r="N350" s="5" t="s">
        <v>44</v>
      </c>
      <c r="O350" s="5" t="s">
        <v>44</v>
      </c>
      <c r="P350" s="5" t="s">
        <v>44</v>
      </c>
      <c r="Q350" s="63" t="s">
        <v>44</v>
      </c>
      <c r="R350" s="70" t="s">
        <v>44</v>
      </c>
      <c r="S350" s="58" t="s">
        <v>44</v>
      </c>
      <c r="T350" s="5" t="s">
        <v>44</v>
      </c>
      <c r="U350" s="5" t="s">
        <v>44</v>
      </c>
      <c r="V350" s="5" t="s">
        <v>44</v>
      </c>
      <c r="W350" s="5" t="s">
        <v>44</v>
      </c>
      <c r="X350" s="5" t="s">
        <v>44</v>
      </c>
      <c r="Y350" s="5" t="s">
        <v>44</v>
      </c>
      <c r="Z350" s="5" t="s">
        <v>44</v>
      </c>
      <c r="AA350" s="5" t="s">
        <v>44</v>
      </c>
      <c r="AB350" s="5" t="s">
        <v>44</v>
      </c>
      <c r="AC350" s="5" t="s">
        <v>44</v>
      </c>
      <c r="AD350" s="5" t="s">
        <v>44</v>
      </c>
      <c r="AE350" s="65" t="s">
        <v>44</v>
      </c>
      <c r="AF350" s="70" t="s">
        <v>44</v>
      </c>
      <c r="AG350" s="58" t="s">
        <v>44</v>
      </c>
      <c r="AH350" s="5" t="s">
        <v>44</v>
      </c>
      <c r="AI350" s="5" t="s">
        <v>44</v>
      </c>
      <c r="AJ350" s="5" t="s">
        <v>44</v>
      </c>
      <c r="AK350" s="5" t="s">
        <v>44</v>
      </c>
      <c r="AL350" s="5" t="s">
        <v>44</v>
      </c>
      <c r="AM350" s="5" t="s">
        <v>44</v>
      </c>
      <c r="AN350" s="5" t="s">
        <v>44</v>
      </c>
      <c r="AO350" s="5" t="s">
        <v>44</v>
      </c>
      <c r="AP350" s="5" t="s">
        <v>44</v>
      </c>
      <c r="AQ350" s="5" t="s">
        <v>44</v>
      </c>
      <c r="AR350" s="5" t="s">
        <v>44</v>
      </c>
      <c r="AS350" s="68" t="s">
        <v>44</v>
      </c>
      <c r="AT350" s="74" t="s">
        <v>44</v>
      </c>
      <c r="AU350" s="68" t="s">
        <v>44</v>
      </c>
      <c r="AV350" s="41" t="s">
        <v>44</v>
      </c>
      <c r="AW350" s="41" t="s">
        <v>44</v>
      </c>
      <c r="AX350" s="41" t="s">
        <v>44</v>
      </c>
      <c r="AY350" s="41" t="s">
        <v>44</v>
      </c>
      <c r="AZ350" s="41" t="s">
        <v>44</v>
      </c>
      <c r="BA350" s="41" t="s">
        <v>44</v>
      </c>
      <c r="BB350" s="41" t="s">
        <v>44</v>
      </c>
      <c r="BC350" s="41" t="s">
        <v>44</v>
      </c>
      <c r="BD350" s="68" t="s">
        <v>44</v>
      </c>
      <c r="BE350" s="74" t="s">
        <v>44</v>
      </c>
      <c r="BF350" s="68" t="s">
        <v>44</v>
      </c>
      <c r="BG350" s="41" t="s">
        <v>44</v>
      </c>
      <c r="BH350" s="41" t="s">
        <v>44</v>
      </c>
      <c r="BI350" s="41" t="s">
        <v>44</v>
      </c>
      <c r="BJ350" s="41" t="s">
        <v>44</v>
      </c>
      <c r="BK350" s="41" t="s">
        <v>44</v>
      </c>
      <c r="BL350" s="41" t="s">
        <v>44</v>
      </c>
      <c r="BM350" s="41" t="s">
        <v>44</v>
      </c>
      <c r="BN350" s="41" t="s">
        <v>44</v>
      </c>
    </row>
    <row r="351" spans="1:66" s="4" customFormat="1" ht="15.75" customHeight="1">
      <c r="A351" s="12">
        <v>330</v>
      </c>
      <c r="B351" s="13" t="s">
        <v>377</v>
      </c>
      <c r="C351" s="61" t="s">
        <v>44</v>
      </c>
      <c r="D351" s="70" t="s">
        <v>44</v>
      </c>
      <c r="E351" s="58" t="s">
        <v>44</v>
      </c>
      <c r="F351" s="5" t="s">
        <v>44</v>
      </c>
      <c r="G351" s="5" t="s">
        <v>44</v>
      </c>
      <c r="H351" s="5" t="s">
        <v>44</v>
      </c>
      <c r="I351" s="5" t="s">
        <v>44</v>
      </c>
      <c r="J351" s="5" t="s">
        <v>44</v>
      </c>
      <c r="K351" s="5" t="s">
        <v>44</v>
      </c>
      <c r="L351" s="5" t="s">
        <v>44</v>
      </c>
      <c r="M351" s="5" t="s">
        <v>44</v>
      </c>
      <c r="N351" s="5" t="s">
        <v>44</v>
      </c>
      <c r="O351" s="5" t="s">
        <v>44</v>
      </c>
      <c r="P351" s="5" t="s">
        <v>44</v>
      </c>
      <c r="Q351" s="63">
        <v>189073</v>
      </c>
      <c r="R351" s="70">
        <v>182679.32188410813</v>
      </c>
      <c r="S351" s="58">
        <v>186333</v>
      </c>
      <c r="T351" s="5">
        <v>168836.798763</v>
      </c>
      <c r="U351" s="5">
        <f t="shared" si="198"/>
        <v>17390.190272589</v>
      </c>
      <c r="V351" s="5">
        <f t="shared" si="199"/>
        <v>186226.98903558901</v>
      </c>
      <c r="W351" s="2">
        <v>170907.16291697999</v>
      </c>
      <c r="X351" s="2">
        <f t="shared" si="200"/>
        <v>8716.2653087659783</v>
      </c>
      <c r="Y351" s="2">
        <f t="shared" si="201"/>
        <v>179623.42822574597</v>
      </c>
      <c r="Z351" s="5">
        <v>182187.54839098945</v>
      </c>
      <c r="AA351" s="5">
        <f t="shared" si="202"/>
        <v>179623.42822574597</v>
      </c>
      <c r="AB351" s="48">
        <f t="shared" si="203"/>
        <v>184353.88125607208</v>
      </c>
      <c r="AC351" s="5">
        <f t="shared" si="204"/>
        <v>3344.9354158280471</v>
      </c>
      <c r="AD351" s="20">
        <f t="shared" si="205"/>
        <v>1.8144100862090607E-2</v>
      </c>
      <c r="AE351" s="65" t="s">
        <v>44</v>
      </c>
      <c r="AF351" s="70" t="s">
        <v>44</v>
      </c>
      <c r="AG351" s="58" t="s">
        <v>44</v>
      </c>
      <c r="AH351" s="5" t="s">
        <v>44</v>
      </c>
      <c r="AI351" s="5" t="s">
        <v>44</v>
      </c>
      <c r="AJ351" s="5" t="s">
        <v>44</v>
      </c>
      <c r="AK351" s="5" t="s">
        <v>44</v>
      </c>
      <c r="AL351" s="5" t="s">
        <v>44</v>
      </c>
      <c r="AM351" s="5" t="s">
        <v>44</v>
      </c>
      <c r="AN351" s="5" t="s">
        <v>44</v>
      </c>
      <c r="AO351" s="5" t="s">
        <v>44</v>
      </c>
      <c r="AP351" s="5" t="s">
        <v>44</v>
      </c>
      <c r="AQ351" s="5" t="s">
        <v>44</v>
      </c>
      <c r="AR351" s="5" t="s">
        <v>44</v>
      </c>
      <c r="AS351" s="67">
        <v>660778</v>
      </c>
      <c r="AT351" s="70">
        <v>635363.74139221339</v>
      </c>
      <c r="AU351" s="58">
        <v>651248</v>
      </c>
      <c r="AV351" s="38">
        <v>196543.23735452702</v>
      </c>
      <c r="AW351" s="38">
        <f t="shared" si="214"/>
        <v>10023.705105080877</v>
      </c>
      <c r="AX351" s="38">
        <f t="shared" si="215"/>
        <v>206566.9424596079</v>
      </c>
      <c r="AY351" s="36">
        <v>1064160.5403248188</v>
      </c>
      <c r="AZ351" s="5">
        <f t="shared" si="216"/>
        <v>206566.9424596079</v>
      </c>
      <c r="BA351" s="40">
        <f t="shared" si="217"/>
        <v>643623.44483532803</v>
      </c>
      <c r="BB351" s="5">
        <f>STDEVA(AZ351,BA351)</f>
        <v>309045.61659154599</v>
      </c>
      <c r="BC351" s="20">
        <f t="shared" si="218"/>
        <v>0.4801652566752222</v>
      </c>
      <c r="BD351" s="68" t="s">
        <v>44</v>
      </c>
      <c r="BE351" s="74" t="s">
        <v>44</v>
      </c>
      <c r="BF351" s="68" t="s">
        <v>44</v>
      </c>
      <c r="BG351" s="41" t="s">
        <v>44</v>
      </c>
      <c r="BH351" s="41" t="s">
        <v>44</v>
      </c>
      <c r="BI351" s="41" t="s">
        <v>44</v>
      </c>
      <c r="BJ351" s="41" t="s">
        <v>44</v>
      </c>
      <c r="BK351" s="41" t="s">
        <v>44</v>
      </c>
      <c r="BL351" s="41" t="s">
        <v>44</v>
      </c>
      <c r="BM351" s="41" t="s">
        <v>44</v>
      </c>
      <c r="BN351" s="41" t="s">
        <v>44</v>
      </c>
    </row>
    <row r="352" spans="1:66" s="4" customFormat="1" ht="15.75" customHeight="1">
      <c r="A352" s="12">
        <v>331</v>
      </c>
      <c r="B352" s="13" t="s">
        <v>378</v>
      </c>
      <c r="C352" s="61" t="s">
        <v>44</v>
      </c>
      <c r="D352" s="70" t="s">
        <v>44</v>
      </c>
      <c r="E352" s="58" t="s">
        <v>44</v>
      </c>
      <c r="F352" s="5" t="s">
        <v>44</v>
      </c>
      <c r="G352" s="5" t="s">
        <v>44</v>
      </c>
      <c r="H352" s="5" t="s">
        <v>44</v>
      </c>
      <c r="I352" s="5" t="s">
        <v>44</v>
      </c>
      <c r="J352" s="5" t="s">
        <v>44</v>
      </c>
      <c r="K352" s="5" t="s">
        <v>44</v>
      </c>
      <c r="L352" s="5" t="s">
        <v>44</v>
      </c>
      <c r="M352" s="5" t="s">
        <v>44</v>
      </c>
      <c r="N352" s="5" t="s">
        <v>44</v>
      </c>
      <c r="O352" s="5" t="s">
        <v>44</v>
      </c>
      <c r="P352" s="5" t="s">
        <v>44</v>
      </c>
      <c r="Q352" s="63" t="s">
        <v>44</v>
      </c>
      <c r="R352" s="70" t="s">
        <v>44</v>
      </c>
      <c r="S352" s="58" t="s">
        <v>44</v>
      </c>
      <c r="T352" s="5" t="s">
        <v>44</v>
      </c>
      <c r="U352" s="5" t="s">
        <v>44</v>
      </c>
      <c r="V352" s="5" t="s">
        <v>44</v>
      </c>
      <c r="W352" s="5" t="s">
        <v>44</v>
      </c>
      <c r="X352" s="5" t="s">
        <v>44</v>
      </c>
      <c r="Y352" s="5" t="s">
        <v>44</v>
      </c>
      <c r="Z352" s="5" t="s">
        <v>44</v>
      </c>
      <c r="AA352" s="5" t="s">
        <v>44</v>
      </c>
      <c r="AB352" s="5" t="s">
        <v>44</v>
      </c>
      <c r="AC352" s="5" t="s">
        <v>44</v>
      </c>
      <c r="AD352" s="5" t="s">
        <v>44</v>
      </c>
      <c r="AE352" s="65" t="s">
        <v>44</v>
      </c>
      <c r="AF352" s="70" t="s">
        <v>44</v>
      </c>
      <c r="AG352" s="58" t="s">
        <v>44</v>
      </c>
      <c r="AH352" s="5" t="s">
        <v>44</v>
      </c>
      <c r="AI352" s="5" t="s">
        <v>44</v>
      </c>
      <c r="AJ352" s="5" t="s">
        <v>44</v>
      </c>
      <c r="AK352" s="5" t="s">
        <v>44</v>
      </c>
      <c r="AL352" s="5" t="s">
        <v>44</v>
      </c>
      <c r="AM352" s="5" t="s">
        <v>44</v>
      </c>
      <c r="AN352" s="5" t="s">
        <v>44</v>
      </c>
      <c r="AO352" s="5" t="s">
        <v>44</v>
      </c>
      <c r="AP352" s="5" t="s">
        <v>44</v>
      </c>
      <c r="AQ352" s="5" t="s">
        <v>44</v>
      </c>
      <c r="AR352" s="5" t="s">
        <v>44</v>
      </c>
      <c r="AS352" s="68" t="s">
        <v>44</v>
      </c>
      <c r="AT352" s="74" t="s">
        <v>44</v>
      </c>
      <c r="AU352" s="68" t="s">
        <v>44</v>
      </c>
      <c r="AV352" s="41" t="s">
        <v>44</v>
      </c>
      <c r="AW352" s="41" t="s">
        <v>44</v>
      </c>
      <c r="AX352" s="41" t="s">
        <v>44</v>
      </c>
      <c r="AY352" s="41" t="s">
        <v>44</v>
      </c>
      <c r="AZ352" s="41" t="s">
        <v>44</v>
      </c>
      <c r="BA352" s="41" t="s">
        <v>44</v>
      </c>
      <c r="BB352" s="41" t="s">
        <v>44</v>
      </c>
      <c r="BC352" s="41" t="s">
        <v>44</v>
      </c>
      <c r="BD352" s="68" t="s">
        <v>44</v>
      </c>
      <c r="BE352" s="74" t="s">
        <v>44</v>
      </c>
      <c r="BF352" s="68" t="s">
        <v>44</v>
      </c>
      <c r="BG352" s="41" t="s">
        <v>44</v>
      </c>
      <c r="BH352" s="41" t="s">
        <v>44</v>
      </c>
      <c r="BI352" s="41" t="s">
        <v>44</v>
      </c>
      <c r="BJ352" s="41" t="s">
        <v>44</v>
      </c>
      <c r="BK352" s="41" t="s">
        <v>44</v>
      </c>
      <c r="BL352" s="41" t="s">
        <v>44</v>
      </c>
      <c r="BM352" s="41" t="s">
        <v>44</v>
      </c>
      <c r="BN352" s="41" t="s">
        <v>44</v>
      </c>
    </row>
    <row r="353" spans="1:66" s="4" customFormat="1" ht="15.75" customHeight="1">
      <c r="A353" s="12">
        <v>332</v>
      </c>
      <c r="B353" s="13" t="s">
        <v>379</v>
      </c>
      <c r="C353" s="61">
        <v>1242000</v>
      </c>
      <c r="D353" s="70">
        <v>1200000</v>
      </c>
      <c r="E353" s="58">
        <v>1236000</v>
      </c>
      <c r="F353" s="5">
        <v>826148.92237199994</v>
      </c>
      <c r="G353" s="5">
        <f t="shared" si="190"/>
        <v>85093.339004316003</v>
      </c>
      <c r="H353" s="5">
        <f t="shared" si="191"/>
        <v>911242.26137631596</v>
      </c>
      <c r="I353" s="2">
        <v>836280.21527511987</v>
      </c>
      <c r="J353" s="2">
        <f t="shared" si="192"/>
        <v>42650.29097903111</v>
      </c>
      <c r="K353" s="2">
        <f t="shared" si="193"/>
        <v>878930.506254151</v>
      </c>
      <c r="L353" s="5">
        <v>891477.21832392376</v>
      </c>
      <c r="M353" s="5">
        <f t="shared" si="194"/>
        <v>878930.506254151</v>
      </c>
      <c r="N353" s="48">
        <f t="shared" si="195"/>
        <v>1059941.6643257318</v>
      </c>
      <c r="O353" s="5">
        <f t="shared" si="196"/>
        <v>127994.21734284486</v>
      </c>
      <c r="P353" s="20">
        <f t="shared" si="197"/>
        <v>0.12075590728313026</v>
      </c>
      <c r="Q353" s="63" t="s">
        <v>44</v>
      </c>
      <c r="R353" s="70" t="s">
        <v>44</v>
      </c>
      <c r="S353" s="58" t="s">
        <v>44</v>
      </c>
      <c r="T353" s="5" t="s">
        <v>44</v>
      </c>
      <c r="U353" s="5" t="s">
        <v>44</v>
      </c>
      <c r="V353" s="5" t="s">
        <v>44</v>
      </c>
      <c r="W353" s="5" t="s">
        <v>44</v>
      </c>
      <c r="X353" s="5" t="s">
        <v>44</v>
      </c>
      <c r="Y353" s="5" t="s">
        <v>44</v>
      </c>
      <c r="Z353" s="5" t="s">
        <v>44</v>
      </c>
      <c r="AA353" s="5" t="s">
        <v>44</v>
      </c>
      <c r="AB353" s="5" t="s">
        <v>44</v>
      </c>
      <c r="AC353" s="5" t="s">
        <v>44</v>
      </c>
      <c r="AD353" s="5" t="s">
        <v>44</v>
      </c>
      <c r="AE353" s="65" t="s">
        <v>44</v>
      </c>
      <c r="AF353" s="70" t="s">
        <v>44</v>
      </c>
      <c r="AG353" s="58" t="s">
        <v>44</v>
      </c>
      <c r="AH353" s="5" t="s">
        <v>44</v>
      </c>
      <c r="AI353" s="5" t="s">
        <v>44</v>
      </c>
      <c r="AJ353" s="5" t="s">
        <v>44</v>
      </c>
      <c r="AK353" s="5" t="s">
        <v>44</v>
      </c>
      <c r="AL353" s="5" t="s">
        <v>44</v>
      </c>
      <c r="AM353" s="5" t="s">
        <v>44</v>
      </c>
      <c r="AN353" s="5" t="s">
        <v>44</v>
      </c>
      <c r="AO353" s="5" t="s">
        <v>44</v>
      </c>
      <c r="AP353" s="5" t="s">
        <v>44</v>
      </c>
      <c r="AQ353" s="5" t="s">
        <v>44</v>
      </c>
      <c r="AR353" s="5" t="s">
        <v>44</v>
      </c>
      <c r="AS353" s="68" t="s">
        <v>44</v>
      </c>
      <c r="AT353" s="74" t="s">
        <v>44</v>
      </c>
      <c r="AU353" s="68" t="s">
        <v>44</v>
      </c>
      <c r="AV353" s="41" t="s">
        <v>44</v>
      </c>
      <c r="AW353" s="41" t="s">
        <v>44</v>
      </c>
      <c r="AX353" s="41" t="s">
        <v>44</v>
      </c>
      <c r="AY353" s="41" t="s">
        <v>44</v>
      </c>
      <c r="AZ353" s="41" t="s">
        <v>44</v>
      </c>
      <c r="BA353" s="41" t="s">
        <v>44</v>
      </c>
      <c r="BB353" s="41" t="s">
        <v>44</v>
      </c>
      <c r="BC353" s="41" t="s">
        <v>44</v>
      </c>
      <c r="BD353" s="72">
        <v>1815746</v>
      </c>
      <c r="BE353" s="70">
        <v>1745909.98747114</v>
      </c>
      <c r="BF353" s="58">
        <v>1789558</v>
      </c>
      <c r="BG353" s="38">
        <v>961722.24756638799</v>
      </c>
      <c r="BH353" s="38">
        <f t="shared" si="219"/>
        <v>49047.834625885785</v>
      </c>
      <c r="BI353" s="38">
        <f t="shared" si="220"/>
        <v>1010770.0821922738</v>
      </c>
      <c r="BJ353" s="36">
        <v>2481049.8927500062</v>
      </c>
      <c r="BK353" s="36">
        <f t="shared" si="221"/>
        <v>1010770.0821922738</v>
      </c>
      <c r="BL353" s="40">
        <f t="shared" si="222"/>
        <v>1768606.7924826839</v>
      </c>
      <c r="BM353" s="5">
        <f t="shared" si="223"/>
        <v>535871.47687845409</v>
      </c>
      <c r="BN353" s="20">
        <f t="shared" si="224"/>
        <v>0.30299073776948682</v>
      </c>
    </row>
    <row r="354" spans="1:66" s="4" customFormat="1" ht="15.75" customHeight="1">
      <c r="A354" s="12">
        <v>333</v>
      </c>
      <c r="B354" s="13" t="s">
        <v>380</v>
      </c>
      <c r="C354" s="61" t="s">
        <v>44</v>
      </c>
      <c r="D354" s="70" t="s">
        <v>44</v>
      </c>
      <c r="E354" s="58" t="s">
        <v>44</v>
      </c>
      <c r="F354" s="5" t="s">
        <v>44</v>
      </c>
      <c r="G354" s="5" t="s">
        <v>44</v>
      </c>
      <c r="H354" s="5" t="s">
        <v>44</v>
      </c>
      <c r="I354" s="5" t="s">
        <v>44</v>
      </c>
      <c r="J354" s="5" t="s">
        <v>44</v>
      </c>
      <c r="K354" s="5" t="s">
        <v>44</v>
      </c>
      <c r="L354" s="5" t="s">
        <v>44</v>
      </c>
      <c r="M354" s="5" t="s">
        <v>44</v>
      </c>
      <c r="N354" s="5" t="s">
        <v>44</v>
      </c>
      <c r="O354" s="5" t="s">
        <v>44</v>
      </c>
      <c r="P354" s="5" t="s">
        <v>44</v>
      </c>
      <c r="Q354" s="63" t="s">
        <v>44</v>
      </c>
      <c r="R354" s="70" t="s">
        <v>44</v>
      </c>
      <c r="S354" s="58" t="s">
        <v>44</v>
      </c>
      <c r="T354" s="5" t="s">
        <v>44</v>
      </c>
      <c r="U354" s="5" t="s">
        <v>44</v>
      </c>
      <c r="V354" s="5" t="s">
        <v>44</v>
      </c>
      <c r="W354" s="5" t="s">
        <v>44</v>
      </c>
      <c r="X354" s="5" t="s">
        <v>44</v>
      </c>
      <c r="Y354" s="5" t="s">
        <v>44</v>
      </c>
      <c r="Z354" s="5" t="s">
        <v>44</v>
      </c>
      <c r="AA354" s="5" t="s">
        <v>44</v>
      </c>
      <c r="AB354" s="5" t="s">
        <v>44</v>
      </c>
      <c r="AC354" s="5" t="s">
        <v>44</v>
      </c>
      <c r="AD354" s="5" t="s">
        <v>44</v>
      </c>
      <c r="AE354" s="65" t="s">
        <v>44</v>
      </c>
      <c r="AF354" s="70" t="s">
        <v>44</v>
      </c>
      <c r="AG354" s="58" t="s">
        <v>44</v>
      </c>
      <c r="AH354" s="5" t="s">
        <v>44</v>
      </c>
      <c r="AI354" s="5" t="s">
        <v>44</v>
      </c>
      <c r="AJ354" s="5" t="s">
        <v>44</v>
      </c>
      <c r="AK354" s="5" t="s">
        <v>44</v>
      </c>
      <c r="AL354" s="5" t="s">
        <v>44</v>
      </c>
      <c r="AM354" s="5" t="s">
        <v>44</v>
      </c>
      <c r="AN354" s="5" t="s">
        <v>44</v>
      </c>
      <c r="AO354" s="5" t="s">
        <v>44</v>
      </c>
      <c r="AP354" s="5" t="s">
        <v>44</v>
      </c>
      <c r="AQ354" s="5" t="s">
        <v>44</v>
      </c>
      <c r="AR354" s="5" t="s">
        <v>44</v>
      </c>
      <c r="AS354" s="68" t="s">
        <v>44</v>
      </c>
      <c r="AT354" s="74" t="s">
        <v>44</v>
      </c>
      <c r="AU354" s="68" t="s">
        <v>44</v>
      </c>
      <c r="AV354" s="41" t="s">
        <v>44</v>
      </c>
      <c r="AW354" s="41" t="s">
        <v>44</v>
      </c>
      <c r="AX354" s="41" t="s">
        <v>44</v>
      </c>
      <c r="AY354" s="41" t="s">
        <v>44</v>
      </c>
      <c r="AZ354" s="41" t="s">
        <v>44</v>
      </c>
      <c r="BA354" s="41" t="s">
        <v>44</v>
      </c>
      <c r="BB354" s="41" t="s">
        <v>44</v>
      </c>
      <c r="BC354" s="41" t="s">
        <v>44</v>
      </c>
      <c r="BD354" s="68" t="s">
        <v>44</v>
      </c>
      <c r="BE354" s="74" t="s">
        <v>44</v>
      </c>
      <c r="BF354" s="68" t="s">
        <v>44</v>
      </c>
      <c r="BG354" s="41" t="s">
        <v>44</v>
      </c>
      <c r="BH354" s="41" t="s">
        <v>44</v>
      </c>
      <c r="BI354" s="41" t="s">
        <v>44</v>
      </c>
      <c r="BJ354" s="41" t="s">
        <v>44</v>
      </c>
      <c r="BK354" s="41" t="s">
        <v>44</v>
      </c>
      <c r="BL354" s="41" t="s">
        <v>44</v>
      </c>
      <c r="BM354" s="41" t="s">
        <v>44</v>
      </c>
      <c r="BN354" s="41" t="s">
        <v>44</v>
      </c>
    </row>
    <row r="355" spans="1:66" s="4" customFormat="1" ht="15.75" customHeight="1">
      <c r="A355" s="12">
        <v>334</v>
      </c>
      <c r="B355" s="13" t="s">
        <v>381</v>
      </c>
      <c r="C355" s="61" t="s">
        <v>44</v>
      </c>
      <c r="D355" s="70" t="s">
        <v>44</v>
      </c>
      <c r="E355" s="58" t="s">
        <v>44</v>
      </c>
      <c r="F355" s="5" t="s">
        <v>44</v>
      </c>
      <c r="G355" s="5" t="s">
        <v>44</v>
      </c>
      <c r="H355" s="5" t="s">
        <v>44</v>
      </c>
      <c r="I355" s="5" t="s">
        <v>44</v>
      </c>
      <c r="J355" s="5" t="s">
        <v>44</v>
      </c>
      <c r="K355" s="5" t="s">
        <v>44</v>
      </c>
      <c r="L355" s="5" t="s">
        <v>44</v>
      </c>
      <c r="M355" s="5" t="s">
        <v>44</v>
      </c>
      <c r="N355" s="5" t="s">
        <v>44</v>
      </c>
      <c r="O355" s="5" t="s">
        <v>44</v>
      </c>
      <c r="P355" s="5" t="s">
        <v>44</v>
      </c>
      <c r="Q355" s="63">
        <v>227700</v>
      </c>
      <c r="R355" s="70">
        <v>220000</v>
      </c>
      <c r="S355" s="58">
        <v>224400</v>
      </c>
      <c r="T355" s="5">
        <v>168836.798763</v>
      </c>
      <c r="U355" s="5">
        <f t="shared" si="198"/>
        <v>17390.190272589</v>
      </c>
      <c r="V355" s="5">
        <f t="shared" si="199"/>
        <v>186226.98903558901</v>
      </c>
      <c r="W355" s="2">
        <v>170907.16291697999</v>
      </c>
      <c r="X355" s="2">
        <f t="shared" si="200"/>
        <v>8716.2653087659783</v>
      </c>
      <c r="Y355" s="2">
        <f t="shared" si="201"/>
        <v>179623.42822574597</v>
      </c>
      <c r="Z355" s="5">
        <v>182187.54839098945</v>
      </c>
      <c r="AA355" s="5">
        <f t="shared" si="202"/>
        <v>179623.42822574597</v>
      </c>
      <c r="AB355" s="48">
        <f t="shared" si="203"/>
        <v>203356.32760872072</v>
      </c>
      <c r="AC355" s="5">
        <f t="shared" si="204"/>
        <v>16781.694090919475</v>
      </c>
      <c r="AD355" s="20">
        <f t="shared" si="205"/>
        <v>8.2523589446448137E-2</v>
      </c>
      <c r="AE355" s="65">
        <v>258750</v>
      </c>
      <c r="AF355" s="70">
        <v>250000</v>
      </c>
      <c r="AG355" s="58">
        <v>253750</v>
      </c>
      <c r="AH355" s="5">
        <v>214892.46143099997</v>
      </c>
      <c r="AI355" s="5">
        <f t="shared" si="206"/>
        <v>22133.923527392999</v>
      </c>
      <c r="AJ355" s="5">
        <f t="shared" si="207"/>
        <v>237026.38495839297</v>
      </c>
      <c r="AK355" s="2">
        <v>217527.6369735933</v>
      </c>
      <c r="AL355" s="2">
        <f t="shared" si="208"/>
        <v>11093.909485653257</v>
      </c>
      <c r="AM355" s="2">
        <f t="shared" si="209"/>
        <v>228621.54645924654</v>
      </c>
      <c r="AN355" s="5">
        <v>231885.11359676137</v>
      </c>
      <c r="AO355" s="5">
        <f t="shared" si="210"/>
        <v>228621.54645924654</v>
      </c>
      <c r="AP355" s="48">
        <f t="shared" si="211"/>
        <v>243338.84083573348</v>
      </c>
      <c r="AQ355" s="5">
        <f t="shared" si="212"/>
        <v>10406.698654332558</v>
      </c>
      <c r="AR355" s="20">
        <f t="shared" si="213"/>
        <v>4.2766286790022263E-2</v>
      </c>
      <c r="AS355" s="67">
        <v>260000</v>
      </c>
      <c r="AT355" s="70">
        <v>250000</v>
      </c>
      <c r="AU355" s="58">
        <v>256250</v>
      </c>
      <c r="AV355" s="38">
        <v>196543.23735452702</v>
      </c>
      <c r="AW355" s="38">
        <f t="shared" si="214"/>
        <v>10023.705105080877</v>
      </c>
      <c r="AX355" s="38">
        <f t="shared" si="215"/>
        <v>206566.9424596079</v>
      </c>
      <c r="AY355" s="36">
        <v>261993.28282481892</v>
      </c>
      <c r="AZ355" s="5">
        <f t="shared" si="216"/>
        <v>206566.9424596079</v>
      </c>
      <c r="BA355" s="40">
        <f t="shared" si="217"/>
        <v>246962.0450568854</v>
      </c>
      <c r="BB355" s="5">
        <f>STDEVA(AZ355,BA355)</f>
        <v>28563.650973261236</v>
      </c>
      <c r="BC355" s="44">
        <f t="shared" si="218"/>
        <v>0.11566008439346162</v>
      </c>
      <c r="BD355" s="68" t="s">
        <v>44</v>
      </c>
      <c r="BE355" s="74" t="s">
        <v>44</v>
      </c>
      <c r="BF355" s="68" t="s">
        <v>44</v>
      </c>
      <c r="BG355" s="41" t="s">
        <v>44</v>
      </c>
      <c r="BH355" s="41" t="s">
        <v>44</v>
      </c>
      <c r="BI355" s="41" t="s">
        <v>44</v>
      </c>
      <c r="BJ355" s="41" t="s">
        <v>44</v>
      </c>
      <c r="BK355" s="41" t="s">
        <v>44</v>
      </c>
      <c r="BL355" s="41" t="s">
        <v>44</v>
      </c>
      <c r="BM355" s="41" t="s">
        <v>44</v>
      </c>
      <c r="BN355" s="41" t="s">
        <v>44</v>
      </c>
    </row>
    <row r="356" spans="1:66" s="4" customFormat="1" ht="15.75" customHeight="1">
      <c r="A356" s="12">
        <v>335</v>
      </c>
      <c r="B356" s="13" t="s">
        <v>382</v>
      </c>
      <c r="C356" s="61" t="s">
        <v>44</v>
      </c>
      <c r="D356" s="70" t="s">
        <v>44</v>
      </c>
      <c r="E356" s="58" t="s">
        <v>44</v>
      </c>
      <c r="F356" s="5" t="s">
        <v>44</v>
      </c>
      <c r="G356" s="5" t="s">
        <v>44</v>
      </c>
      <c r="H356" s="5" t="s">
        <v>44</v>
      </c>
      <c r="I356" s="5" t="s">
        <v>44</v>
      </c>
      <c r="J356" s="5" t="s">
        <v>44</v>
      </c>
      <c r="K356" s="5" t="s">
        <v>44</v>
      </c>
      <c r="L356" s="5" t="s">
        <v>44</v>
      </c>
      <c r="M356" s="5" t="s">
        <v>44</v>
      </c>
      <c r="N356" s="5" t="s">
        <v>44</v>
      </c>
      <c r="O356" s="5" t="s">
        <v>44</v>
      </c>
      <c r="P356" s="5" t="s">
        <v>44</v>
      </c>
      <c r="Q356" s="63" t="s">
        <v>44</v>
      </c>
      <c r="R356" s="70" t="s">
        <v>44</v>
      </c>
      <c r="S356" s="58" t="s">
        <v>44</v>
      </c>
      <c r="T356" s="5" t="s">
        <v>44</v>
      </c>
      <c r="U356" s="5" t="s">
        <v>44</v>
      </c>
      <c r="V356" s="5" t="s">
        <v>44</v>
      </c>
      <c r="W356" s="5" t="s">
        <v>44</v>
      </c>
      <c r="X356" s="5" t="s">
        <v>44</v>
      </c>
      <c r="Y356" s="5" t="s">
        <v>44</v>
      </c>
      <c r="Z356" s="5" t="s">
        <v>44</v>
      </c>
      <c r="AA356" s="5" t="s">
        <v>44</v>
      </c>
      <c r="AB356" s="5" t="s">
        <v>44</v>
      </c>
      <c r="AC356" s="5" t="s">
        <v>44</v>
      </c>
      <c r="AD356" s="5" t="s">
        <v>44</v>
      </c>
      <c r="AE356" s="65" t="s">
        <v>44</v>
      </c>
      <c r="AF356" s="70" t="s">
        <v>44</v>
      </c>
      <c r="AG356" s="58" t="s">
        <v>44</v>
      </c>
      <c r="AH356" s="5" t="s">
        <v>44</v>
      </c>
      <c r="AI356" s="5" t="s">
        <v>44</v>
      </c>
      <c r="AJ356" s="5" t="s">
        <v>44</v>
      </c>
      <c r="AK356" s="5" t="s">
        <v>44</v>
      </c>
      <c r="AL356" s="5" t="s">
        <v>44</v>
      </c>
      <c r="AM356" s="5" t="s">
        <v>44</v>
      </c>
      <c r="AN356" s="5" t="s">
        <v>44</v>
      </c>
      <c r="AO356" s="5" t="s">
        <v>44</v>
      </c>
      <c r="AP356" s="5" t="s">
        <v>44</v>
      </c>
      <c r="AQ356" s="5" t="s">
        <v>44</v>
      </c>
      <c r="AR356" s="5" t="s">
        <v>44</v>
      </c>
      <c r="AS356" s="68" t="s">
        <v>44</v>
      </c>
      <c r="AT356" s="74" t="s">
        <v>44</v>
      </c>
      <c r="AU356" s="68" t="s">
        <v>44</v>
      </c>
      <c r="AV356" s="41" t="s">
        <v>44</v>
      </c>
      <c r="AW356" s="41" t="s">
        <v>44</v>
      </c>
      <c r="AX356" s="41" t="s">
        <v>44</v>
      </c>
      <c r="AY356" s="41" t="s">
        <v>44</v>
      </c>
      <c r="AZ356" s="41" t="s">
        <v>44</v>
      </c>
      <c r="BA356" s="41" t="s">
        <v>44</v>
      </c>
      <c r="BB356" s="41" t="s">
        <v>44</v>
      </c>
      <c r="BC356" s="41" t="s">
        <v>44</v>
      </c>
      <c r="BD356" s="68" t="s">
        <v>44</v>
      </c>
      <c r="BE356" s="74" t="s">
        <v>44</v>
      </c>
      <c r="BF356" s="68" t="s">
        <v>44</v>
      </c>
      <c r="BG356" s="41" t="s">
        <v>44</v>
      </c>
      <c r="BH356" s="41" t="s">
        <v>44</v>
      </c>
      <c r="BI356" s="41" t="s">
        <v>44</v>
      </c>
      <c r="BJ356" s="41" t="s">
        <v>44</v>
      </c>
      <c r="BK356" s="41" t="s">
        <v>44</v>
      </c>
      <c r="BL356" s="41" t="s">
        <v>44</v>
      </c>
      <c r="BM356" s="41" t="s">
        <v>44</v>
      </c>
      <c r="BN356" s="41" t="s">
        <v>44</v>
      </c>
    </row>
    <row r="357" spans="1:66" s="4" customFormat="1" ht="15.75" customHeight="1">
      <c r="A357" s="12">
        <v>336</v>
      </c>
      <c r="B357" s="13" t="s">
        <v>383</v>
      </c>
      <c r="C357" s="61" t="s">
        <v>44</v>
      </c>
      <c r="D357" s="70" t="s">
        <v>44</v>
      </c>
      <c r="E357" s="58" t="s">
        <v>44</v>
      </c>
      <c r="F357" s="5" t="s">
        <v>44</v>
      </c>
      <c r="G357" s="5" t="s">
        <v>44</v>
      </c>
      <c r="H357" s="5" t="s">
        <v>44</v>
      </c>
      <c r="I357" s="5" t="s">
        <v>44</v>
      </c>
      <c r="J357" s="5" t="s">
        <v>44</v>
      </c>
      <c r="K357" s="5" t="s">
        <v>44</v>
      </c>
      <c r="L357" s="5" t="s">
        <v>44</v>
      </c>
      <c r="M357" s="5" t="s">
        <v>44</v>
      </c>
      <c r="N357" s="5" t="s">
        <v>44</v>
      </c>
      <c r="O357" s="5" t="s">
        <v>44</v>
      </c>
      <c r="P357" s="5" t="s">
        <v>44</v>
      </c>
      <c r="Q357" s="63" t="s">
        <v>44</v>
      </c>
      <c r="R357" s="70" t="s">
        <v>44</v>
      </c>
      <c r="S357" s="58" t="s">
        <v>44</v>
      </c>
      <c r="T357" s="5" t="s">
        <v>44</v>
      </c>
      <c r="U357" s="5" t="s">
        <v>44</v>
      </c>
      <c r="V357" s="5" t="s">
        <v>44</v>
      </c>
      <c r="W357" s="5" t="s">
        <v>44</v>
      </c>
      <c r="X357" s="5" t="s">
        <v>44</v>
      </c>
      <c r="Y357" s="5" t="s">
        <v>44</v>
      </c>
      <c r="Z357" s="5" t="s">
        <v>44</v>
      </c>
      <c r="AA357" s="5" t="s">
        <v>44</v>
      </c>
      <c r="AB357" s="5" t="s">
        <v>44</v>
      </c>
      <c r="AC357" s="5" t="s">
        <v>44</v>
      </c>
      <c r="AD357" s="5" t="s">
        <v>44</v>
      </c>
      <c r="AE357" s="65" t="s">
        <v>44</v>
      </c>
      <c r="AF357" s="70" t="s">
        <v>44</v>
      </c>
      <c r="AG357" s="58" t="s">
        <v>44</v>
      </c>
      <c r="AH357" s="5" t="s">
        <v>44</v>
      </c>
      <c r="AI357" s="5" t="s">
        <v>44</v>
      </c>
      <c r="AJ357" s="5" t="s">
        <v>44</v>
      </c>
      <c r="AK357" s="5" t="s">
        <v>44</v>
      </c>
      <c r="AL357" s="5" t="s">
        <v>44</v>
      </c>
      <c r="AM357" s="5" t="s">
        <v>44</v>
      </c>
      <c r="AN357" s="5" t="s">
        <v>44</v>
      </c>
      <c r="AO357" s="5" t="s">
        <v>44</v>
      </c>
      <c r="AP357" s="5" t="s">
        <v>44</v>
      </c>
      <c r="AQ357" s="5" t="s">
        <v>44</v>
      </c>
      <c r="AR357" s="5" t="s">
        <v>44</v>
      </c>
      <c r="AS357" s="68" t="s">
        <v>44</v>
      </c>
      <c r="AT357" s="74" t="s">
        <v>44</v>
      </c>
      <c r="AU357" s="68" t="s">
        <v>44</v>
      </c>
      <c r="AV357" s="41" t="s">
        <v>44</v>
      </c>
      <c r="AW357" s="41" t="s">
        <v>44</v>
      </c>
      <c r="AX357" s="41" t="s">
        <v>44</v>
      </c>
      <c r="AY357" s="41" t="s">
        <v>44</v>
      </c>
      <c r="AZ357" s="41" t="s">
        <v>44</v>
      </c>
      <c r="BA357" s="41" t="s">
        <v>44</v>
      </c>
      <c r="BB357" s="41" t="s">
        <v>44</v>
      </c>
      <c r="BC357" s="41" t="s">
        <v>44</v>
      </c>
      <c r="BD357" s="68" t="s">
        <v>44</v>
      </c>
      <c r="BE357" s="74" t="s">
        <v>44</v>
      </c>
      <c r="BF357" s="68" t="s">
        <v>44</v>
      </c>
      <c r="BG357" s="41" t="s">
        <v>44</v>
      </c>
      <c r="BH357" s="41" t="s">
        <v>44</v>
      </c>
      <c r="BI357" s="41" t="s">
        <v>44</v>
      </c>
      <c r="BJ357" s="41" t="s">
        <v>44</v>
      </c>
      <c r="BK357" s="41" t="s">
        <v>44</v>
      </c>
      <c r="BL357" s="41" t="s">
        <v>44</v>
      </c>
      <c r="BM357" s="41" t="s">
        <v>44</v>
      </c>
      <c r="BN357" s="41" t="s">
        <v>44</v>
      </c>
    </row>
    <row r="358" spans="1:66" s="4" customFormat="1" ht="15.75" customHeight="1">
      <c r="A358" s="12">
        <v>337</v>
      </c>
      <c r="B358" s="13" t="s">
        <v>384</v>
      </c>
      <c r="C358" s="61" t="s">
        <v>44</v>
      </c>
      <c r="D358" s="70" t="s">
        <v>44</v>
      </c>
      <c r="E358" s="58" t="s">
        <v>44</v>
      </c>
      <c r="F358" s="5" t="s">
        <v>44</v>
      </c>
      <c r="G358" s="5" t="s">
        <v>44</v>
      </c>
      <c r="H358" s="5" t="s">
        <v>44</v>
      </c>
      <c r="I358" s="5" t="s">
        <v>44</v>
      </c>
      <c r="J358" s="5" t="s">
        <v>44</v>
      </c>
      <c r="K358" s="5" t="s">
        <v>44</v>
      </c>
      <c r="L358" s="5" t="s">
        <v>44</v>
      </c>
      <c r="M358" s="5" t="s">
        <v>44</v>
      </c>
      <c r="N358" s="5" t="s">
        <v>44</v>
      </c>
      <c r="O358" s="5" t="s">
        <v>44</v>
      </c>
      <c r="P358" s="5" t="s">
        <v>44</v>
      </c>
      <c r="Q358" s="63">
        <v>362250</v>
      </c>
      <c r="R358" s="70">
        <v>350000</v>
      </c>
      <c r="S358" s="58">
        <v>357000</v>
      </c>
      <c r="T358" s="5">
        <v>214892.46143099997</v>
      </c>
      <c r="U358" s="5">
        <f t="shared" si="198"/>
        <v>22133.923527392999</v>
      </c>
      <c r="V358" s="5">
        <f t="shared" si="199"/>
        <v>237026.38495839297</v>
      </c>
      <c r="W358" s="2">
        <v>217527.6369735933</v>
      </c>
      <c r="X358" s="2">
        <f t="shared" si="200"/>
        <v>11093.909485653257</v>
      </c>
      <c r="Y358" s="2">
        <f t="shared" si="201"/>
        <v>228621.54645924654</v>
      </c>
      <c r="Z358" s="5">
        <v>231885.11359676137</v>
      </c>
      <c r="AA358" s="5">
        <f t="shared" si="202"/>
        <v>228621.54645924654</v>
      </c>
      <c r="AB358" s="48">
        <f t="shared" si="203"/>
        <v>294463.84083573351</v>
      </c>
      <c r="AC358" s="5">
        <f t="shared" si="204"/>
        <v>46557.532842494882</v>
      </c>
      <c r="AD358" s="20">
        <f t="shared" si="205"/>
        <v>0.15810950747078986</v>
      </c>
      <c r="AE358" s="65" t="s">
        <v>44</v>
      </c>
      <c r="AF358" s="70" t="s">
        <v>44</v>
      </c>
      <c r="AG358" s="58" t="s">
        <v>44</v>
      </c>
      <c r="AH358" s="5" t="s">
        <v>44</v>
      </c>
      <c r="AI358" s="5" t="s">
        <v>44</v>
      </c>
      <c r="AJ358" s="5" t="s">
        <v>44</v>
      </c>
      <c r="AK358" s="5" t="s">
        <v>44</v>
      </c>
      <c r="AL358" s="5" t="s">
        <v>44</v>
      </c>
      <c r="AM358" s="5" t="s">
        <v>44</v>
      </c>
      <c r="AN358" s="5" t="s">
        <v>44</v>
      </c>
      <c r="AO358" s="5" t="s">
        <v>44</v>
      </c>
      <c r="AP358" s="5" t="s">
        <v>44</v>
      </c>
      <c r="AQ358" s="5" t="s">
        <v>44</v>
      </c>
      <c r="AR358" s="5" t="s">
        <v>44</v>
      </c>
      <c r="AS358" s="67">
        <v>364000</v>
      </c>
      <c r="AT358" s="70">
        <v>350000</v>
      </c>
      <c r="AU358" s="58">
        <v>358750</v>
      </c>
      <c r="AV358" s="38">
        <v>250156.78251963228</v>
      </c>
      <c r="AW358" s="38">
        <f t="shared" si="214"/>
        <v>12757.995908501245</v>
      </c>
      <c r="AX358" s="38">
        <f t="shared" si="215"/>
        <v>262914.77842813352</v>
      </c>
      <c r="AY358" s="36">
        <v>278262.13631611364</v>
      </c>
      <c r="AZ358" s="5">
        <f t="shared" si="216"/>
        <v>262914.77842813352</v>
      </c>
      <c r="BA358" s="40">
        <f t="shared" si="217"/>
        <v>322785.38294884947</v>
      </c>
      <c r="BB358" s="5">
        <f>STDEVA(AZ358,BA358)</f>
        <v>42334.910450336167</v>
      </c>
      <c r="BC358" s="43">
        <f t="shared" si="218"/>
        <v>0.13115498001669057</v>
      </c>
      <c r="BD358" s="68" t="s">
        <v>44</v>
      </c>
      <c r="BE358" s="74" t="s">
        <v>44</v>
      </c>
      <c r="BF358" s="68" t="s">
        <v>44</v>
      </c>
      <c r="BG358" s="41" t="s">
        <v>44</v>
      </c>
      <c r="BH358" s="41" t="s">
        <v>44</v>
      </c>
      <c r="BI358" s="41" t="s">
        <v>44</v>
      </c>
      <c r="BJ358" s="41" t="s">
        <v>44</v>
      </c>
      <c r="BK358" s="41" t="s">
        <v>44</v>
      </c>
      <c r="BL358" s="41" t="s">
        <v>44</v>
      </c>
      <c r="BM358" s="41" t="s">
        <v>44</v>
      </c>
      <c r="BN358" s="41" t="s">
        <v>44</v>
      </c>
    </row>
    <row r="359" spans="1:66" s="4" customFormat="1" ht="15.75" customHeight="1">
      <c r="A359" s="12">
        <v>338</v>
      </c>
      <c r="B359" s="13" t="s">
        <v>385</v>
      </c>
      <c r="C359" s="61" t="s">
        <v>44</v>
      </c>
      <c r="D359" s="70" t="s">
        <v>44</v>
      </c>
      <c r="E359" s="58" t="s">
        <v>44</v>
      </c>
      <c r="F359" s="5" t="s">
        <v>44</v>
      </c>
      <c r="G359" s="5" t="s">
        <v>44</v>
      </c>
      <c r="H359" s="5" t="s">
        <v>44</v>
      </c>
      <c r="I359" s="5" t="s">
        <v>44</v>
      </c>
      <c r="J359" s="5" t="s">
        <v>44</v>
      </c>
      <c r="K359" s="5" t="s">
        <v>44</v>
      </c>
      <c r="L359" s="5" t="s">
        <v>44</v>
      </c>
      <c r="M359" s="5" t="s">
        <v>44</v>
      </c>
      <c r="N359" s="5" t="s">
        <v>44</v>
      </c>
      <c r="O359" s="5" t="s">
        <v>44</v>
      </c>
      <c r="P359" s="5" t="s">
        <v>44</v>
      </c>
      <c r="Q359" s="63">
        <v>310500</v>
      </c>
      <c r="R359" s="70">
        <v>300000</v>
      </c>
      <c r="S359" s="58">
        <v>306000</v>
      </c>
      <c r="T359" s="5">
        <v>189826.76891699998</v>
      </c>
      <c r="U359" s="5">
        <f t="shared" si="198"/>
        <v>19552.157198451001</v>
      </c>
      <c r="V359" s="5">
        <f t="shared" si="199"/>
        <v>209378.92611545097</v>
      </c>
      <c r="W359" s="2">
        <v>192154.80584248668</v>
      </c>
      <c r="X359" s="2">
        <f t="shared" si="200"/>
        <v>9799.8950979668207</v>
      </c>
      <c r="Y359" s="2">
        <f t="shared" si="201"/>
        <v>201954.70094045351</v>
      </c>
      <c r="Z359" s="5">
        <v>204837.59949250834</v>
      </c>
      <c r="AA359" s="5">
        <f t="shared" si="202"/>
        <v>201954.70094045351</v>
      </c>
      <c r="AB359" s="48">
        <f t="shared" si="203"/>
        <v>255445.20442473548</v>
      </c>
      <c r="AC359" s="5">
        <f t="shared" si="204"/>
        <v>37823.497742818647</v>
      </c>
      <c r="AD359" s="20">
        <f t="shared" si="205"/>
        <v>0.14806892862990889</v>
      </c>
      <c r="AE359" s="65" t="s">
        <v>44</v>
      </c>
      <c r="AF359" s="70" t="s">
        <v>44</v>
      </c>
      <c r="AG359" s="58" t="s">
        <v>44</v>
      </c>
      <c r="AH359" s="5" t="s">
        <v>44</v>
      </c>
      <c r="AI359" s="5" t="s">
        <v>44</v>
      </c>
      <c r="AJ359" s="5" t="s">
        <v>44</v>
      </c>
      <c r="AK359" s="5" t="s">
        <v>44</v>
      </c>
      <c r="AL359" s="5" t="s">
        <v>44</v>
      </c>
      <c r="AM359" s="5" t="s">
        <v>44</v>
      </c>
      <c r="AN359" s="5" t="s">
        <v>44</v>
      </c>
      <c r="AO359" s="5" t="s">
        <v>44</v>
      </c>
      <c r="AP359" s="5" t="s">
        <v>44</v>
      </c>
      <c r="AQ359" s="5" t="s">
        <v>44</v>
      </c>
      <c r="AR359" s="5" t="s">
        <v>44</v>
      </c>
      <c r="AS359" s="67">
        <v>312000</v>
      </c>
      <c r="AT359" s="70">
        <v>300000</v>
      </c>
      <c r="AU359" s="58">
        <v>307500</v>
      </c>
      <c r="AV359" s="38">
        <v>220978.02671885968</v>
      </c>
      <c r="AW359" s="38">
        <f t="shared" si="214"/>
        <v>11269.879362661843</v>
      </c>
      <c r="AX359" s="38">
        <f t="shared" si="215"/>
        <v>232247.90608152153</v>
      </c>
      <c r="AY359" s="36">
        <v>312327.16720819229</v>
      </c>
      <c r="AZ359" s="5">
        <f t="shared" si="216"/>
        <v>232247.90608152153</v>
      </c>
      <c r="BA359" s="40">
        <f t="shared" si="217"/>
        <v>292815.01465794275</v>
      </c>
      <c r="BB359" s="5">
        <f>STDEVA(AZ359,BA359)</f>
        <v>42827.413191249623</v>
      </c>
      <c r="BC359" s="42">
        <f t="shared" si="218"/>
        <v>0.14626098747456395</v>
      </c>
      <c r="BD359" s="68" t="s">
        <v>44</v>
      </c>
      <c r="BE359" s="74" t="s">
        <v>44</v>
      </c>
      <c r="BF359" s="68" t="s">
        <v>44</v>
      </c>
      <c r="BG359" s="41" t="s">
        <v>44</v>
      </c>
      <c r="BH359" s="41" t="s">
        <v>44</v>
      </c>
      <c r="BI359" s="41" t="s">
        <v>44</v>
      </c>
      <c r="BJ359" s="41" t="s">
        <v>44</v>
      </c>
      <c r="BK359" s="41" t="s">
        <v>44</v>
      </c>
      <c r="BL359" s="41" t="s">
        <v>44</v>
      </c>
      <c r="BM359" s="41" t="s">
        <v>44</v>
      </c>
      <c r="BN359" s="41" t="s">
        <v>44</v>
      </c>
    </row>
    <row r="360" spans="1:66" s="4" customFormat="1" ht="15.75" customHeight="1">
      <c r="A360" s="12">
        <v>339</v>
      </c>
      <c r="B360" s="13" t="s">
        <v>386</v>
      </c>
      <c r="C360" s="61" t="s">
        <v>44</v>
      </c>
      <c r="D360" s="70" t="s">
        <v>44</v>
      </c>
      <c r="E360" s="58" t="s">
        <v>44</v>
      </c>
      <c r="F360" s="5" t="s">
        <v>44</v>
      </c>
      <c r="G360" s="5" t="s">
        <v>44</v>
      </c>
      <c r="H360" s="5" t="s">
        <v>44</v>
      </c>
      <c r="I360" s="5" t="s">
        <v>44</v>
      </c>
      <c r="J360" s="5" t="s">
        <v>44</v>
      </c>
      <c r="K360" s="5" t="s">
        <v>44</v>
      </c>
      <c r="L360" s="5" t="s">
        <v>44</v>
      </c>
      <c r="M360" s="5" t="s">
        <v>44</v>
      </c>
      <c r="N360" s="5" t="s">
        <v>44</v>
      </c>
      <c r="O360" s="5" t="s">
        <v>44</v>
      </c>
      <c r="P360" s="5" t="s">
        <v>44</v>
      </c>
      <c r="Q360" s="63" t="s">
        <v>44</v>
      </c>
      <c r="R360" s="70" t="s">
        <v>44</v>
      </c>
      <c r="S360" s="58" t="s">
        <v>44</v>
      </c>
      <c r="T360" s="5" t="s">
        <v>44</v>
      </c>
      <c r="U360" s="5" t="s">
        <v>44</v>
      </c>
      <c r="V360" s="5" t="s">
        <v>44</v>
      </c>
      <c r="W360" s="5" t="s">
        <v>44</v>
      </c>
      <c r="X360" s="5" t="s">
        <v>44</v>
      </c>
      <c r="Y360" s="5" t="s">
        <v>44</v>
      </c>
      <c r="Z360" s="5" t="s">
        <v>44</v>
      </c>
      <c r="AA360" s="5" t="s">
        <v>44</v>
      </c>
      <c r="AB360" s="5" t="s">
        <v>44</v>
      </c>
      <c r="AC360" s="5" t="s">
        <v>44</v>
      </c>
      <c r="AD360" s="5" t="s">
        <v>44</v>
      </c>
      <c r="AE360" s="65" t="s">
        <v>44</v>
      </c>
      <c r="AF360" s="70" t="s">
        <v>44</v>
      </c>
      <c r="AG360" s="58" t="s">
        <v>44</v>
      </c>
      <c r="AH360" s="5" t="s">
        <v>44</v>
      </c>
      <c r="AI360" s="5" t="s">
        <v>44</v>
      </c>
      <c r="AJ360" s="5" t="s">
        <v>44</v>
      </c>
      <c r="AK360" s="5" t="s">
        <v>44</v>
      </c>
      <c r="AL360" s="5" t="s">
        <v>44</v>
      </c>
      <c r="AM360" s="5" t="s">
        <v>44</v>
      </c>
      <c r="AN360" s="5" t="s">
        <v>44</v>
      </c>
      <c r="AO360" s="5" t="s">
        <v>44</v>
      </c>
      <c r="AP360" s="5" t="s">
        <v>44</v>
      </c>
      <c r="AQ360" s="5" t="s">
        <v>44</v>
      </c>
      <c r="AR360" s="5" t="s">
        <v>44</v>
      </c>
      <c r="AS360" s="68" t="s">
        <v>44</v>
      </c>
      <c r="AT360" s="74" t="s">
        <v>44</v>
      </c>
      <c r="AU360" s="68" t="s">
        <v>44</v>
      </c>
      <c r="AV360" s="41" t="s">
        <v>44</v>
      </c>
      <c r="AW360" s="41" t="s">
        <v>44</v>
      </c>
      <c r="AX360" s="41" t="s">
        <v>44</v>
      </c>
      <c r="AY360" s="41" t="s">
        <v>44</v>
      </c>
      <c r="AZ360" s="41" t="s">
        <v>44</v>
      </c>
      <c r="BA360" s="41" t="s">
        <v>44</v>
      </c>
      <c r="BB360" s="41" t="s">
        <v>44</v>
      </c>
      <c r="BC360" s="41" t="s">
        <v>44</v>
      </c>
      <c r="BD360" s="68" t="s">
        <v>44</v>
      </c>
      <c r="BE360" s="74" t="s">
        <v>44</v>
      </c>
      <c r="BF360" s="68" t="s">
        <v>44</v>
      </c>
      <c r="BG360" s="41" t="s">
        <v>44</v>
      </c>
      <c r="BH360" s="41" t="s">
        <v>44</v>
      </c>
      <c r="BI360" s="41" t="s">
        <v>44</v>
      </c>
      <c r="BJ360" s="41" t="s">
        <v>44</v>
      </c>
      <c r="BK360" s="41" t="s">
        <v>44</v>
      </c>
      <c r="BL360" s="41" t="s">
        <v>44</v>
      </c>
      <c r="BM360" s="41" t="s">
        <v>44</v>
      </c>
      <c r="BN360" s="41" t="s">
        <v>44</v>
      </c>
    </row>
    <row r="361" spans="1:66" s="4" customFormat="1" ht="15.75" customHeight="1">
      <c r="A361" s="12">
        <v>340</v>
      </c>
      <c r="B361" s="13" t="s">
        <v>387</v>
      </c>
      <c r="C361" s="61">
        <v>51750</v>
      </c>
      <c r="D361" s="70">
        <v>50000</v>
      </c>
      <c r="E361" s="58">
        <v>51500</v>
      </c>
      <c r="F361" s="5">
        <v>32605.778879999998</v>
      </c>
      <c r="G361" s="5">
        <f t="shared" si="190"/>
        <v>3358.3952246399999</v>
      </c>
      <c r="H361" s="5">
        <f t="shared" si="191"/>
        <v>35964.174104639998</v>
      </c>
      <c r="I361" s="2">
        <v>33005.752311466669</v>
      </c>
      <c r="J361" s="2">
        <f t="shared" si="192"/>
        <v>1683.2933678848001</v>
      </c>
      <c r="K361" s="2">
        <f t="shared" si="193"/>
        <v>34689.045679351468</v>
      </c>
      <c r="L361" s="5">
        <v>35184.230981280401</v>
      </c>
      <c r="M361" s="5">
        <f t="shared" si="194"/>
        <v>34689.045679351468</v>
      </c>
      <c r="N361" s="48">
        <f t="shared" si="195"/>
        <v>43181.241794211972</v>
      </c>
      <c r="O361" s="5">
        <f t="shared" si="196"/>
        <v>6004.8894599838995</v>
      </c>
      <c r="P361" s="20">
        <f t="shared" si="197"/>
        <v>0.13906245421568209</v>
      </c>
      <c r="Q361" s="63">
        <v>51750</v>
      </c>
      <c r="R361" s="70">
        <v>50000</v>
      </c>
      <c r="S361" s="58">
        <v>51000</v>
      </c>
      <c r="T361" s="5">
        <v>32605.778879999998</v>
      </c>
      <c r="U361" s="5">
        <f t="shared" si="198"/>
        <v>3358.3952246399999</v>
      </c>
      <c r="V361" s="5">
        <f t="shared" si="199"/>
        <v>35964.174104639998</v>
      </c>
      <c r="W361" s="2">
        <v>33005.752311466669</v>
      </c>
      <c r="X361" s="2">
        <f t="shared" si="200"/>
        <v>1683.2933678848001</v>
      </c>
      <c r="Y361" s="2">
        <f t="shared" si="201"/>
        <v>34689.045679351468</v>
      </c>
      <c r="Z361" s="5">
        <v>35184.230981280401</v>
      </c>
      <c r="AA361" s="5">
        <f t="shared" si="202"/>
        <v>34689.045679351468</v>
      </c>
      <c r="AB361" s="48">
        <f t="shared" si="203"/>
        <v>43097.908460878643</v>
      </c>
      <c r="AC361" s="5">
        <f t="shared" si="204"/>
        <v>5945.9638948850425</v>
      </c>
      <c r="AD361" s="20">
        <f t="shared" si="205"/>
        <v>0.13796409401821402</v>
      </c>
      <c r="AE361" s="65">
        <v>51750</v>
      </c>
      <c r="AF361" s="70">
        <v>50000</v>
      </c>
      <c r="AG361" s="58">
        <v>50750</v>
      </c>
      <c r="AH361" s="5">
        <v>32605.778879999998</v>
      </c>
      <c r="AI361" s="5">
        <f t="shared" si="206"/>
        <v>3358.3952246399999</v>
      </c>
      <c r="AJ361" s="5">
        <f t="shared" si="207"/>
        <v>35964.174104639998</v>
      </c>
      <c r="AK361" s="2">
        <v>33005.752311466669</v>
      </c>
      <c r="AL361" s="2">
        <f t="shared" si="208"/>
        <v>1683.2933678848001</v>
      </c>
      <c r="AM361" s="2">
        <f t="shared" si="209"/>
        <v>34689.045679351468</v>
      </c>
      <c r="AN361" s="5">
        <v>35184.230981280401</v>
      </c>
      <c r="AO361" s="5">
        <f t="shared" si="210"/>
        <v>34689.045679351468</v>
      </c>
      <c r="AP361" s="48">
        <f t="shared" si="211"/>
        <v>43056.241794211972</v>
      </c>
      <c r="AQ361" s="5">
        <f t="shared" si="212"/>
        <v>5916.5011123355807</v>
      </c>
      <c r="AR361" s="20">
        <f t="shared" si="213"/>
        <v>0.13741331955105596</v>
      </c>
      <c r="AS361" s="67">
        <v>52000</v>
      </c>
      <c r="AT361" s="70">
        <v>50000</v>
      </c>
      <c r="AU361" s="58">
        <v>51250</v>
      </c>
      <c r="AV361" s="38">
        <v>37956.615158186672</v>
      </c>
      <c r="AW361" s="38">
        <f t="shared" si="214"/>
        <v>1935.7873730675201</v>
      </c>
      <c r="AX361" s="38">
        <f t="shared" si="215"/>
        <v>39892.402531254193</v>
      </c>
      <c r="AY361" s="36">
        <v>42221.077177536485</v>
      </c>
      <c r="AZ361" s="5">
        <f t="shared" si="216"/>
        <v>39892.402531254193</v>
      </c>
      <c r="BA361" s="40">
        <f t="shared" si="217"/>
        <v>47072.695941758131</v>
      </c>
      <c r="BB361" s="5">
        <f>STDEVA(AZ361,BA361)</f>
        <v>5077.2341614764173</v>
      </c>
      <c r="BC361" s="44">
        <f t="shared" si="218"/>
        <v>0.1078594301834412</v>
      </c>
      <c r="BD361" s="72">
        <v>52000</v>
      </c>
      <c r="BE361" s="70">
        <v>50000</v>
      </c>
      <c r="BF361" s="58">
        <v>51250</v>
      </c>
      <c r="BG361" s="38">
        <v>37956.615158186672</v>
      </c>
      <c r="BH361" s="38">
        <f t="shared" si="219"/>
        <v>1935.7873730675201</v>
      </c>
      <c r="BI361" s="38">
        <f t="shared" si="220"/>
        <v>39892.402531254193</v>
      </c>
      <c r="BJ361" s="36">
        <v>42221.077177536485</v>
      </c>
      <c r="BK361" s="36">
        <f t="shared" si="221"/>
        <v>39892.402531254193</v>
      </c>
      <c r="BL361" s="40">
        <f t="shared" si="222"/>
        <v>47072.695941758131</v>
      </c>
      <c r="BM361" s="5">
        <f t="shared" si="223"/>
        <v>5077.2341614764173</v>
      </c>
      <c r="BN361" s="20">
        <f t="shared" si="224"/>
        <v>0.1078594301834412</v>
      </c>
    </row>
    <row r="362" spans="1:66" s="4" customFormat="1" ht="15.75" customHeight="1">
      <c r="A362" s="12">
        <v>341</v>
      </c>
      <c r="B362" s="13" t="s">
        <v>388</v>
      </c>
      <c r="C362" s="61" t="s">
        <v>44</v>
      </c>
      <c r="D362" s="70" t="s">
        <v>44</v>
      </c>
      <c r="E362" s="58" t="s">
        <v>44</v>
      </c>
      <c r="F362" s="5" t="s">
        <v>44</v>
      </c>
      <c r="G362" s="5" t="s">
        <v>44</v>
      </c>
      <c r="H362" s="5" t="s">
        <v>44</v>
      </c>
      <c r="I362" s="5" t="s">
        <v>44</v>
      </c>
      <c r="J362" s="5" t="s">
        <v>44</v>
      </c>
      <c r="K362" s="5" t="s">
        <v>44</v>
      </c>
      <c r="L362" s="5" t="s">
        <v>44</v>
      </c>
      <c r="M362" s="5" t="s">
        <v>44</v>
      </c>
      <c r="N362" s="5" t="s">
        <v>44</v>
      </c>
      <c r="O362" s="5" t="s">
        <v>44</v>
      </c>
      <c r="P362" s="5" t="s">
        <v>44</v>
      </c>
      <c r="Q362" s="63" t="s">
        <v>44</v>
      </c>
      <c r="R362" s="70" t="s">
        <v>44</v>
      </c>
      <c r="S362" s="58" t="s">
        <v>44</v>
      </c>
      <c r="T362" s="5" t="s">
        <v>44</v>
      </c>
      <c r="U362" s="5" t="s">
        <v>44</v>
      </c>
      <c r="V362" s="5" t="s">
        <v>44</v>
      </c>
      <c r="W362" s="5" t="s">
        <v>44</v>
      </c>
      <c r="X362" s="5" t="s">
        <v>44</v>
      </c>
      <c r="Y362" s="5" t="s">
        <v>44</v>
      </c>
      <c r="Z362" s="5" t="s">
        <v>44</v>
      </c>
      <c r="AA362" s="5" t="s">
        <v>44</v>
      </c>
      <c r="AB362" s="5" t="s">
        <v>44</v>
      </c>
      <c r="AC362" s="5" t="s">
        <v>44</v>
      </c>
      <c r="AD362" s="5" t="s">
        <v>44</v>
      </c>
      <c r="AE362" s="65" t="s">
        <v>44</v>
      </c>
      <c r="AF362" s="70" t="s">
        <v>44</v>
      </c>
      <c r="AG362" s="58" t="s">
        <v>44</v>
      </c>
      <c r="AH362" s="5" t="s">
        <v>44</v>
      </c>
      <c r="AI362" s="5" t="s">
        <v>44</v>
      </c>
      <c r="AJ362" s="5" t="s">
        <v>44</v>
      </c>
      <c r="AK362" s="5" t="s">
        <v>44</v>
      </c>
      <c r="AL362" s="5" t="s">
        <v>44</v>
      </c>
      <c r="AM362" s="5" t="s">
        <v>44</v>
      </c>
      <c r="AN362" s="5" t="s">
        <v>44</v>
      </c>
      <c r="AO362" s="5" t="s">
        <v>44</v>
      </c>
      <c r="AP362" s="5" t="s">
        <v>44</v>
      </c>
      <c r="AQ362" s="5" t="s">
        <v>44</v>
      </c>
      <c r="AR362" s="5" t="s">
        <v>44</v>
      </c>
      <c r="AS362" s="68" t="s">
        <v>44</v>
      </c>
      <c r="AT362" s="74" t="s">
        <v>44</v>
      </c>
      <c r="AU362" s="68" t="s">
        <v>44</v>
      </c>
      <c r="AV362" s="41" t="s">
        <v>44</v>
      </c>
      <c r="AW362" s="41" t="s">
        <v>44</v>
      </c>
      <c r="AX362" s="41" t="s">
        <v>44</v>
      </c>
      <c r="AY362" s="41" t="s">
        <v>44</v>
      </c>
      <c r="AZ362" s="41" t="s">
        <v>44</v>
      </c>
      <c r="BA362" s="41" t="s">
        <v>44</v>
      </c>
      <c r="BB362" s="41" t="s">
        <v>44</v>
      </c>
      <c r="BC362" s="41" t="s">
        <v>44</v>
      </c>
      <c r="BD362" s="68" t="s">
        <v>44</v>
      </c>
      <c r="BE362" s="74" t="s">
        <v>44</v>
      </c>
      <c r="BF362" s="68" t="s">
        <v>44</v>
      </c>
      <c r="BG362" s="41" t="s">
        <v>44</v>
      </c>
      <c r="BH362" s="41" t="s">
        <v>44</v>
      </c>
      <c r="BI362" s="41" t="s">
        <v>44</v>
      </c>
      <c r="BJ362" s="41" t="s">
        <v>44</v>
      </c>
      <c r="BK362" s="41" t="s">
        <v>44</v>
      </c>
      <c r="BL362" s="41" t="s">
        <v>44</v>
      </c>
      <c r="BM362" s="41" t="s">
        <v>44</v>
      </c>
      <c r="BN362" s="41" t="s">
        <v>44</v>
      </c>
    </row>
    <row r="363" spans="1:66" s="4" customFormat="1" ht="15.75" customHeight="1">
      <c r="A363" s="12">
        <v>342</v>
      </c>
      <c r="B363" s="13" t="s">
        <v>389</v>
      </c>
      <c r="C363" s="61">
        <v>465750</v>
      </c>
      <c r="D363" s="70">
        <v>450000</v>
      </c>
      <c r="E363" s="58">
        <v>463500</v>
      </c>
      <c r="F363" s="5">
        <v>375552.094896</v>
      </c>
      <c r="G363" s="5">
        <f t="shared" si="190"/>
        <v>38681.865774288002</v>
      </c>
      <c r="H363" s="5">
        <f t="shared" si="191"/>
        <v>414233.96067028801</v>
      </c>
      <c r="I363" s="2">
        <v>380157.59643082658</v>
      </c>
      <c r="J363" s="2">
        <f t="shared" si="192"/>
        <v>19388.037417972155</v>
      </c>
      <c r="K363" s="2">
        <f t="shared" si="193"/>
        <v>399545.63384879875</v>
      </c>
      <c r="L363" s="5">
        <v>405249.13826805045</v>
      </c>
      <c r="M363" s="5">
        <f t="shared" si="194"/>
        <v>399545.63384879875</v>
      </c>
      <c r="N363" s="48">
        <f t="shared" si="195"/>
        <v>433046.45546452282</v>
      </c>
      <c r="O363" s="5">
        <f t="shared" si="196"/>
        <v>23688.658139799361</v>
      </c>
      <c r="P363" s="20">
        <f t="shared" si="197"/>
        <v>5.4702348537615603E-2</v>
      </c>
      <c r="Q363" s="63" t="s">
        <v>44</v>
      </c>
      <c r="R363" s="70" t="s">
        <v>44</v>
      </c>
      <c r="S363" s="58" t="s">
        <v>44</v>
      </c>
      <c r="T363" s="5" t="s">
        <v>44</v>
      </c>
      <c r="U363" s="5" t="s">
        <v>44</v>
      </c>
      <c r="V363" s="5" t="s">
        <v>44</v>
      </c>
      <c r="W363" s="5" t="s">
        <v>44</v>
      </c>
      <c r="X363" s="5" t="s">
        <v>44</v>
      </c>
      <c r="Y363" s="5" t="s">
        <v>44</v>
      </c>
      <c r="Z363" s="5" t="s">
        <v>44</v>
      </c>
      <c r="AA363" s="5" t="s">
        <v>44</v>
      </c>
      <c r="AB363" s="5" t="s">
        <v>44</v>
      </c>
      <c r="AC363" s="5" t="s">
        <v>44</v>
      </c>
      <c r="AD363" s="5" t="s">
        <v>44</v>
      </c>
      <c r="AE363" s="65">
        <v>496800</v>
      </c>
      <c r="AF363" s="70">
        <v>480000</v>
      </c>
      <c r="AG363" s="58">
        <v>487200</v>
      </c>
      <c r="AH363" s="5">
        <v>431884.11772799998</v>
      </c>
      <c r="AI363" s="5">
        <f t="shared" si="206"/>
        <v>44484.064125984005</v>
      </c>
      <c r="AJ363" s="5">
        <f t="shared" si="207"/>
        <v>476368.18185398402</v>
      </c>
      <c r="AK363" s="2">
        <v>437180.39537087997</v>
      </c>
      <c r="AL363" s="2">
        <f t="shared" si="208"/>
        <v>22296.200163914877</v>
      </c>
      <c r="AM363" s="2">
        <f t="shared" si="209"/>
        <v>459476.59553479485</v>
      </c>
      <c r="AN363" s="5">
        <v>466035.61300654418</v>
      </c>
      <c r="AO363" s="5">
        <f t="shared" si="210"/>
        <v>459476.59553479485</v>
      </c>
      <c r="AP363" s="48">
        <f t="shared" si="211"/>
        <v>477646.7317325538</v>
      </c>
      <c r="AQ363" s="5">
        <f t="shared" si="212"/>
        <v>12848.226520518509</v>
      </c>
      <c r="AR363" s="20">
        <f t="shared" si="213"/>
        <v>2.6899014830300456E-2</v>
      </c>
      <c r="AS363" s="68" t="s">
        <v>44</v>
      </c>
      <c r="AT363" s="74" t="s">
        <v>44</v>
      </c>
      <c r="AU363" s="68" t="s">
        <v>44</v>
      </c>
      <c r="AV363" s="41" t="s">
        <v>44</v>
      </c>
      <c r="AW363" s="41" t="s">
        <v>44</v>
      </c>
      <c r="AX363" s="41" t="s">
        <v>44</v>
      </c>
      <c r="AY363" s="41" t="s">
        <v>44</v>
      </c>
      <c r="AZ363" s="41" t="s">
        <v>44</v>
      </c>
      <c r="BA363" s="41" t="s">
        <v>44</v>
      </c>
      <c r="BB363" s="41" t="s">
        <v>44</v>
      </c>
      <c r="BC363" s="41" t="s">
        <v>44</v>
      </c>
      <c r="BD363" s="72">
        <v>499200</v>
      </c>
      <c r="BE363" s="70">
        <v>480000</v>
      </c>
      <c r="BF363" s="58">
        <v>492000</v>
      </c>
      <c r="BG363" s="38">
        <v>437181.23589545058</v>
      </c>
      <c r="BH363" s="38">
        <f t="shared" si="219"/>
        <v>22296.243030667978</v>
      </c>
      <c r="BI363" s="38">
        <f t="shared" si="220"/>
        <v>459477.47892611858</v>
      </c>
      <c r="BJ363" s="36">
        <v>486298.96592166048</v>
      </c>
      <c r="BK363" s="36">
        <f t="shared" si="221"/>
        <v>459477.47892611858</v>
      </c>
      <c r="BL363" s="40">
        <f t="shared" si="222"/>
        <v>483395.28896955587</v>
      </c>
      <c r="BM363" s="5">
        <f t="shared" si="223"/>
        <v>16912.445672846221</v>
      </c>
      <c r="BN363" s="20">
        <f t="shared" si="224"/>
        <v>3.4986782161030461E-2</v>
      </c>
    </row>
    <row r="364" spans="1:66" s="4" customFormat="1" ht="15.75" customHeight="1">
      <c r="A364" s="12">
        <v>343</v>
      </c>
      <c r="B364" s="13" t="s">
        <v>390</v>
      </c>
      <c r="C364" s="61" t="s">
        <v>44</v>
      </c>
      <c r="D364" s="70" t="s">
        <v>44</v>
      </c>
      <c r="E364" s="58" t="s">
        <v>44</v>
      </c>
      <c r="F364" s="5" t="s">
        <v>44</v>
      </c>
      <c r="G364" s="5" t="s">
        <v>44</v>
      </c>
      <c r="H364" s="5" t="s">
        <v>44</v>
      </c>
      <c r="I364" s="5" t="s">
        <v>44</v>
      </c>
      <c r="J364" s="5" t="s">
        <v>44</v>
      </c>
      <c r="K364" s="5" t="s">
        <v>44</v>
      </c>
      <c r="L364" s="5" t="s">
        <v>44</v>
      </c>
      <c r="M364" s="5" t="s">
        <v>44</v>
      </c>
      <c r="N364" s="5" t="s">
        <v>44</v>
      </c>
      <c r="O364" s="5" t="s">
        <v>44</v>
      </c>
      <c r="P364" s="5" t="s">
        <v>44</v>
      </c>
      <c r="Q364" s="63" t="s">
        <v>44</v>
      </c>
      <c r="R364" s="70" t="s">
        <v>44</v>
      </c>
      <c r="S364" s="58" t="s">
        <v>44</v>
      </c>
      <c r="T364" s="5" t="s">
        <v>44</v>
      </c>
      <c r="U364" s="5" t="s">
        <v>44</v>
      </c>
      <c r="V364" s="5" t="s">
        <v>44</v>
      </c>
      <c r="W364" s="5" t="s">
        <v>44</v>
      </c>
      <c r="X364" s="5" t="s">
        <v>44</v>
      </c>
      <c r="Y364" s="5" t="s">
        <v>44</v>
      </c>
      <c r="Z364" s="5" t="s">
        <v>44</v>
      </c>
      <c r="AA364" s="5" t="s">
        <v>44</v>
      </c>
      <c r="AB364" s="5" t="s">
        <v>44</v>
      </c>
      <c r="AC364" s="5" t="s">
        <v>44</v>
      </c>
      <c r="AD364" s="5" t="s">
        <v>44</v>
      </c>
      <c r="AE364" s="65" t="s">
        <v>44</v>
      </c>
      <c r="AF364" s="70" t="s">
        <v>44</v>
      </c>
      <c r="AG364" s="58" t="s">
        <v>44</v>
      </c>
      <c r="AH364" s="5" t="s">
        <v>44</v>
      </c>
      <c r="AI364" s="5" t="s">
        <v>44</v>
      </c>
      <c r="AJ364" s="5" t="s">
        <v>44</v>
      </c>
      <c r="AK364" s="5" t="s">
        <v>44</v>
      </c>
      <c r="AL364" s="5" t="s">
        <v>44</v>
      </c>
      <c r="AM364" s="5" t="s">
        <v>44</v>
      </c>
      <c r="AN364" s="5" t="s">
        <v>44</v>
      </c>
      <c r="AO364" s="5" t="s">
        <v>44</v>
      </c>
      <c r="AP364" s="5" t="s">
        <v>44</v>
      </c>
      <c r="AQ364" s="5" t="s">
        <v>44</v>
      </c>
      <c r="AR364" s="5" t="s">
        <v>44</v>
      </c>
      <c r="AS364" s="68" t="s">
        <v>44</v>
      </c>
      <c r="AT364" s="74" t="s">
        <v>44</v>
      </c>
      <c r="AU364" s="68" t="s">
        <v>44</v>
      </c>
      <c r="AV364" s="41" t="s">
        <v>44</v>
      </c>
      <c r="AW364" s="41" t="s">
        <v>44</v>
      </c>
      <c r="AX364" s="41" t="s">
        <v>44</v>
      </c>
      <c r="AY364" s="41" t="s">
        <v>44</v>
      </c>
      <c r="AZ364" s="41" t="s">
        <v>44</v>
      </c>
      <c r="BA364" s="41" t="s">
        <v>44</v>
      </c>
      <c r="BB364" s="41" t="s">
        <v>44</v>
      </c>
      <c r="BC364" s="41" t="s">
        <v>44</v>
      </c>
      <c r="BD364" s="68" t="s">
        <v>44</v>
      </c>
      <c r="BE364" s="74" t="s">
        <v>44</v>
      </c>
      <c r="BF364" s="68" t="s">
        <v>44</v>
      </c>
      <c r="BG364" s="41" t="s">
        <v>44</v>
      </c>
      <c r="BH364" s="41" t="s">
        <v>44</v>
      </c>
      <c r="BI364" s="41" t="s">
        <v>44</v>
      </c>
      <c r="BJ364" s="41" t="s">
        <v>44</v>
      </c>
      <c r="BK364" s="41" t="s">
        <v>44</v>
      </c>
      <c r="BL364" s="41" t="s">
        <v>44</v>
      </c>
      <c r="BM364" s="41" t="s">
        <v>44</v>
      </c>
      <c r="BN364" s="41" t="s">
        <v>44</v>
      </c>
    </row>
    <row r="365" spans="1:66" s="4" customFormat="1" ht="15.75" customHeight="1">
      <c r="A365" s="12">
        <v>344</v>
      </c>
      <c r="B365" s="13" t="s">
        <v>391</v>
      </c>
      <c r="C365" s="61" t="s">
        <v>44</v>
      </c>
      <c r="D365" s="70" t="s">
        <v>44</v>
      </c>
      <c r="E365" s="58" t="s">
        <v>44</v>
      </c>
      <c r="F365" s="5" t="s">
        <v>44</v>
      </c>
      <c r="G365" s="5" t="s">
        <v>44</v>
      </c>
      <c r="H365" s="5" t="s">
        <v>44</v>
      </c>
      <c r="I365" s="5" t="s">
        <v>44</v>
      </c>
      <c r="J365" s="5" t="s">
        <v>44</v>
      </c>
      <c r="K365" s="5" t="s">
        <v>44</v>
      </c>
      <c r="L365" s="5" t="s">
        <v>44</v>
      </c>
      <c r="M365" s="5" t="s">
        <v>44</v>
      </c>
      <c r="N365" s="5" t="s">
        <v>44</v>
      </c>
      <c r="O365" s="5" t="s">
        <v>44</v>
      </c>
      <c r="P365" s="5" t="s">
        <v>44</v>
      </c>
      <c r="Q365" s="63" t="s">
        <v>44</v>
      </c>
      <c r="R365" s="70" t="s">
        <v>44</v>
      </c>
      <c r="S365" s="58" t="s">
        <v>44</v>
      </c>
      <c r="T365" s="5" t="s">
        <v>44</v>
      </c>
      <c r="U365" s="5" t="s">
        <v>44</v>
      </c>
      <c r="V365" s="5" t="s">
        <v>44</v>
      </c>
      <c r="W365" s="5" t="s">
        <v>44</v>
      </c>
      <c r="X365" s="5" t="s">
        <v>44</v>
      </c>
      <c r="Y365" s="5" t="s">
        <v>44</v>
      </c>
      <c r="Z365" s="5" t="s">
        <v>44</v>
      </c>
      <c r="AA365" s="5" t="s">
        <v>44</v>
      </c>
      <c r="AB365" s="5" t="s">
        <v>44</v>
      </c>
      <c r="AC365" s="5" t="s">
        <v>44</v>
      </c>
      <c r="AD365" s="5" t="s">
        <v>44</v>
      </c>
      <c r="AE365" s="65" t="s">
        <v>44</v>
      </c>
      <c r="AF365" s="70" t="s">
        <v>44</v>
      </c>
      <c r="AG365" s="58" t="s">
        <v>44</v>
      </c>
      <c r="AH365" s="5" t="s">
        <v>44</v>
      </c>
      <c r="AI365" s="5" t="s">
        <v>44</v>
      </c>
      <c r="AJ365" s="5" t="s">
        <v>44</v>
      </c>
      <c r="AK365" s="5" t="s">
        <v>44</v>
      </c>
      <c r="AL365" s="5" t="s">
        <v>44</v>
      </c>
      <c r="AM365" s="5" t="s">
        <v>44</v>
      </c>
      <c r="AN365" s="5" t="s">
        <v>44</v>
      </c>
      <c r="AO365" s="5" t="s">
        <v>44</v>
      </c>
      <c r="AP365" s="5" t="s">
        <v>44</v>
      </c>
      <c r="AQ365" s="5" t="s">
        <v>44</v>
      </c>
      <c r="AR365" s="5" t="s">
        <v>44</v>
      </c>
      <c r="AS365" s="68" t="s">
        <v>44</v>
      </c>
      <c r="AT365" s="74" t="s">
        <v>44</v>
      </c>
      <c r="AU365" s="68" t="s">
        <v>44</v>
      </c>
      <c r="AV365" s="41" t="s">
        <v>44</v>
      </c>
      <c r="AW365" s="41" t="s">
        <v>44</v>
      </c>
      <c r="AX365" s="41" t="s">
        <v>44</v>
      </c>
      <c r="AY365" s="41" t="s">
        <v>44</v>
      </c>
      <c r="AZ365" s="41" t="s">
        <v>44</v>
      </c>
      <c r="BA365" s="41" t="s">
        <v>44</v>
      </c>
      <c r="BB365" s="41" t="s">
        <v>44</v>
      </c>
      <c r="BC365" s="41" t="s">
        <v>44</v>
      </c>
      <c r="BD365" s="68" t="s">
        <v>44</v>
      </c>
      <c r="BE365" s="74" t="s">
        <v>44</v>
      </c>
      <c r="BF365" s="68" t="s">
        <v>44</v>
      </c>
      <c r="BG365" s="41" t="s">
        <v>44</v>
      </c>
      <c r="BH365" s="41" t="s">
        <v>44</v>
      </c>
      <c r="BI365" s="41" t="s">
        <v>44</v>
      </c>
      <c r="BJ365" s="41" t="s">
        <v>44</v>
      </c>
      <c r="BK365" s="41" t="s">
        <v>44</v>
      </c>
      <c r="BL365" s="41" t="s">
        <v>44</v>
      </c>
      <c r="BM365" s="41" t="s">
        <v>44</v>
      </c>
      <c r="BN365" s="41" t="s">
        <v>44</v>
      </c>
    </row>
    <row r="366" spans="1:66" s="4" customFormat="1" ht="15.75" customHeight="1">
      <c r="A366" s="12">
        <v>345</v>
      </c>
      <c r="B366" s="13" t="s">
        <v>392</v>
      </c>
      <c r="C366" s="61">
        <v>62100</v>
      </c>
      <c r="D366" s="70">
        <v>60000</v>
      </c>
      <c r="E366" s="58">
        <v>61800</v>
      </c>
      <c r="F366" s="5">
        <v>25473.264749999998</v>
      </c>
      <c r="G366" s="5">
        <f t="shared" si="190"/>
        <v>2623.7462692499998</v>
      </c>
      <c r="H366" s="5">
        <f t="shared" si="191"/>
        <v>28097.01101925</v>
      </c>
      <c r="I366" s="2">
        <v>25785.774618333333</v>
      </c>
      <c r="J366" s="2">
        <f t="shared" si="192"/>
        <v>1315.0745055349998</v>
      </c>
      <c r="K366" s="2">
        <f t="shared" si="193"/>
        <v>27100.849123868335</v>
      </c>
      <c r="L366" s="5">
        <v>27487.713100467186</v>
      </c>
      <c r="M366" s="5">
        <f t="shared" si="194"/>
        <v>27100.849123868335</v>
      </c>
      <c r="N366" s="48">
        <f t="shared" si="195"/>
        <v>44430.92887393092</v>
      </c>
      <c r="O366" s="5">
        <f t="shared" si="196"/>
        <v>12254.216909772935</v>
      </c>
      <c r="P366" s="20">
        <f t="shared" si="197"/>
        <v>0.27580375248384431</v>
      </c>
      <c r="Q366" s="63" t="s">
        <v>44</v>
      </c>
      <c r="R366" s="70" t="s">
        <v>44</v>
      </c>
      <c r="S366" s="58" t="s">
        <v>44</v>
      </c>
      <c r="T366" s="5" t="s">
        <v>44</v>
      </c>
      <c r="U366" s="5" t="s">
        <v>44</v>
      </c>
      <c r="V366" s="5" t="s">
        <v>44</v>
      </c>
      <c r="W366" s="5" t="s">
        <v>44</v>
      </c>
      <c r="X366" s="5" t="s">
        <v>44</v>
      </c>
      <c r="Y366" s="5" t="s">
        <v>44</v>
      </c>
      <c r="Z366" s="5" t="s">
        <v>44</v>
      </c>
      <c r="AA366" s="5" t="s">
        <v>44</v>
      </c>
      <c r="AB366" s="5" t="s">
        <v>44</v>
      </c>
      <c r="AC366" s="5" t="s">
        <v>44</v>
      </c>
      <c r="AD366" s="5" t="s">
        <v>44</v>
      </c>
      <c r="AE366" s="65" t="s">
        <v>44</v>
      </c>
      <c r="AF366" s="70" t="s">
        <v>44</v>
      </c>
      <c r="AG366" s="58" t="s">
        <v>44</v>
      </c>
      <c r="AH366" s="5" t="s">
        <v>44</v>
      </c>
      <c r="AI366" s="5" t="s">
        <v>44</v>
      </c>
      <c r="AJ366" s="5" t="s">
        <v>44</v>
      </c>
      <c r="AK366" s="5" t="s">
        <v>44</v>
      </c>
      <c r="AL366" s="5" t="s">
        <v>44</v>
      </c>
      <c r="AM366" s="5" t="s">
        <v>44</v>
      </c>
      <c r="AN366" s="5" t="s">
        <v>44</v>
      </c>
      <c r="AO366" s="5" t="s">
        <v>44</v>
      </c>
      <c r="AP366" s="5" t="s">
        <v>44</v>
      </c>
      <c r="AQ366" s="5" t="s">
        <v>44</v>
      </c>
      <c r="AR366" s="5" t="s">
        <v>44</v>
      </c>
      <c r="AS366" s="68" t="s">
        <v>44</v>
      </c>
      <c r="AT366" s="74" t="s">
        <v>44</v>
      </c>
      <c r="AU366" s="68" t="s">
        <v>44</v>
      </c>
      <c r="AV366" s="41" t="s">
        <v>44</v>
      </c>
      <c r="AW366" s="41" t="s">
        <v>44</v>
      </c>
      <c r="AX366" s="41" t="s">
        <v>44</v>
      </c>
      <c r="AY366" s="41" t="s">
        <v>44</v>
      </c>
      <c r="AZ366" s="41" t="s">
        <v>44</v>
      </c>
      <c r="BA366" s="41" t="s">
        <v>44</v>
      </c>
      <c r="BB366" s="41" t="s">
        <v>44</v>
      </c>
      <c r="BC366" s="41" t="s">
        <v>44</v>
      </c>
      <c r="BD366" s="72">
        <v>62400</v>
      </c>
      <c r="BE366" s="70">
        <v>60000</v>
      </c>
      <c r="BF366" s="58">
        <v>61500</v>
      </c>
      <c r="BG366" s="38">
        <v>29653.640811083333</v>
      </c>
      <c r="BH366" s="38">
        <f t="shared" si="219"/>
        <v>1512.3356813652499</v>
      </c>
      <c r="BI366" s="38">
        <f t="shared" si="220"/>
        <v>31165.976492448583</v>
      </c>
      <c r="BJ366" s="36">
        <v>32985.255720560621</v>
      </c>
      <c r="BK366" s="36">
        <f t="shared" si="221"/>
        <v>31165.976492448583</v>
      </c>
      <c r="BL366" s="40">
        <f t="shared" si="222"/>
        <v>49610.246442601841</v>
      </c>
      <c r="BM366" s="5">
        <f t="shared" si="223"/>
        <v>13042.06835578865</v>
      </c>
      <c r="BN366" s="20">
        <f t="shared" si="224"/>
        <v>0.26289061818868581</v>
      </c>
    </row>
    <row r="367" spans="1:66" s="4" customFormat="1" ht="15.75" customHeight="1">
      <c r="A367" s="12">
        <v>346</v>
      </c>
      <c r="B367" s="13" t="s">
        <v>393</v>
      </c>
      <c r="C367" s="61">
        <v>828000</v>
      </c>
      <c r="D367" s="70">
        <v>800000</v>
      </c>
      <c r="E367" s="58">
        <v>824000</v>
      </c>
      <c r="F367" s="5">
        <v>622362.80437199993</v>
      </c>
      <c r="G367" s="5">
        <f t="shared" si="190"/>
        <v>64103.368850316001</v>
      </c>
      <c r="H367" s="5">
        <f t="shared" si="191"/>
        <v>686466.17322231596</v>
      </c>
      <c r="I367" s="2">
        <v>629994.9983284534</v>
      </c>
      <c r="J367" s="2">
        <f t="shared" si="192"/>
        <v>32129.744914751122</v>
      </c>
      <c r="K367" s="2">
        <f t="shared" si="193"/>
        <v>662124.74324320455</v>
      </c>
      <c r="L367" s="5">
        <v>671576.5582031263</v>
      </c>
      <c r="M367" s="5">
        <f t="shared" si="194"/>
        <v>662124.74324320455</v>
      </c>
      <c r="N367" s="48">
        <f t="shared" si="195"/>
        <v>745361.24577810767</v>
      </c>
      <c r="O367" s="5">
        <f t="shared" si="196"/>
        <v>58857.095384681248</v>
      </c>
      <c r="P367" s="20">
        <f t="shared" si="197"/>
        <v>7.8964523200073744E-2</v>
      </c>
      <c r="Q367" s="63" t="s">
        <v>44</v>
      </c>
      <c r="R367" s="70" t="s">
        <v>44</v>
      </c>
      <c r="S367" s="58" t="s">
        <v>44</v>
      </c>
      <c r="T367" s="5" t="s">
        <v>44</v>
      </c>
      <c r="U367" s="5" t="s">
        <v>44</v>
      </c>
      <c r="V367" s="5" t="s">
        <v>44</v>
      </c>
      <c r="W367" s="5" t="s">
        <v>44</v>
      </c>
      <c r="X367" s="5" t="s">
        <v>44</v>
      </c>
      <c r="Y367" s="5" t="s">
        <v>44</v>
      </c>
      <c r="Z367" s="5" t="s">
        <v>44</v>
      </c>
      <c r="AA367" s="5" t="s">
        <v>44</v>
      </c>
      <c r="AB367" s="5" t="s">
        <v>44</v>
      </c>
      <c r="AC367" s="5" t="s">
        <v>44</v>
      </c>
      <c r="AD367" s="5" t="s">
        <v>44</v>
      </c>
      <c r="AE367" s="65" t="s">
        <v>44</v>
      </c>
      <c r="AF367" s="70" t="s">
        <v>44</v>
      </c>
      <c r="AG367" s="58" t="s">
        <v>44</v>
      </c>
      <c r="AH367" s="5" t="s">
        <v>44</v>
      </c>
      <c r="AI367" s="5" t="s">
        <v>44</v>
      </c>
      <c r="AJ367" s="5" t="s">
        <v>44</v>
      </c>
      <c r="AK367" s="5" t="s">
        <v>44</v>
      </c>
      <c r="AL367" s="5" t="s">
        <v>44</v>
      </c>
      <c r="AM367" s="5" t="s">
        <v>44</v>
      </c>
      <c r="AN367" s="5" t="s">
        <v>44</v>
      </c>
      <c r="AO367" s="5" t="s">
        <v>44</v>
      </c>
      <c r="AP367" s="5" t="s">
        <v>44</v>
      </c>
      <c r="AQ367" s="5" t="s">
        <v>44</v>
      </c>
      <c r="AR367" s="5" t="s">
        <v>44</v>
      </c>
      <c r="AS367" s="68" t="s">
        <v>44</v>
      </c>
      <c r="AT367" s="74" t="s">
        <v>44</v>
      </c>
      <c r="AU367" s="68" t="s">
        <v>44</v>
      </c>
      <c r="AV367" s="41" t="s">
        <v>44</v>
      </c>
      <c r="AW367" s="41" t="s">
        <v>44</v>
      </c>
      <c r="AX367" s="41" t="s">
        <v>44</v>
      </c>
      <c r="AY367" s="41" t="s">
        <v>44</v>
      </c>
      <c r="AZ367" s="41" t="s">
        <v>44</v>
      </c>
      <c r="BA367" s="41" t="s">
        <v>44</v>
      </c>
      <c r="BB367" s="41" t="s">
        <v>44</v>
      </c>
      <c r="BC367" s="41" t="s">
        <v>44</v>
      </c>
      <c r="BD367" s="72">
        <v>832000</v>
      </c>
      <c r="BE367" s="70">
        <v>800000</v>
      </c>
      <c r="BF367" s="58">
        <v>820000</v>
      </c>
      <c r="BG367" s="38">
        <v>724494.24807772145</v>
      </c>
      <c r="BH367" s="38">
        <f t="shared" si="219"/>
        <v>36949.206651963788</v>
      </c>
      <c r="BI367" s="38">
        <f t="shared" si="220"/>
        <v>761443.45472968521</v>
      </c>
      <c r="BJ367" s="36">
        <v>805891.86984375154</v>
      </c>
      <c r="BK367" s="36">
        <f t="shared" si="221"/>
        <v>761443.45472968521</v>
      </c>
      <c r="BL367" s="40">
        <f t="shared" si="222"/>
        <v>803867.0649146873</v>
      </c>
      <c r="BM367" s="5">
        <f t="shared" si="223"/>
        <v>29998.022444229664</v>
      </c>
      <c r="BN367" s="20">
        <f t="shared" si="224"/>
        <v>3.7317143285890544E-2</v>
      </c>
    </row>
    <row r="368" spans="1:66" s="4" customFormat="1" ht="15.75" customHeight="1">
      <c r="A368" s="12">
        <v>347</v>
      </c>
      <c r="B368" s="13" t="s">
        <v>394</v>
      </c>
      <c r="C368" s="61" t="s">
        <v>44</v>
      </c>
      <c r="D368" s="70" t="s">
        <v>44</v>
      </c>
      <c r="E368" s="58" t="s">
        <v>44</v>
      </c>
      <c r="F368" s="5" t="s">
        <v>44</v>
      </c>
      <c r="G368" s="5" t="s">
        <v>44</v>
      </c>
      <c r="H368" s="5" t="s">
        <v>44</v>
      </c>
      <c r="I368" s="5" t="s">
        <v>44</v>
      </c>
      <c r="J368" s="5" t="s">
        <v>44</v>
      </c>
      <c r="K368" s="5" t="s">
        <v>44</v>
      </c>
      <c r="L368" s="5" t="s">
        <v>44</v>
      </c>
      <c r="M368" s="5" t="s">
        <v>44</v>
      </c>
      <c r="N368" s="5" t="s">
        <v>44</v>
      </c>
      <c r="O368" s="5" t="s">
        <v>44</v>
      </c>
      <c r="P368" s="5" t="s">
        <v>44</v>
      </c>
      <c r="Q368" s="63" t="s">
        <v>44</v>
      </c>
      <c r="R368" s="70" t="s">
        <v>44</v>
      </c>
      <c r="S368" s="58" t="s">
        <v>44</v>
      </c>
      <c r="T368" s="5" t="s">
        <v>44</v>
      </c>
      <c r="U368" s="5" t="s">
        <v>44</v>
      </c>
      <c r="V368" s="5" t="s">
        <v>44</v>
      </c>
      <c r="W368" s="5" t="s">
        <v>44</v>
      </c>
      <c r="X368" s="5" t="s">
        <v>44</v>
      </c>
      <c r="Y368" s="5" t="s">
        <v>44</v>
      </c>
      <c r="Z368" s="5" t="s">
        <v>44</v>
      </c>
      <c r="AA368" s="5" t="s">
        <v>44</v>
      </c>
      <c r="AB368" s="5" t="s">
        <v>44</v>
      </c>
      <c r="AC368" s="5" t="s">
        <v>44</v>
      </c>
      <c r="AD368" s="5" t="s">
        <v>44</v>
      </c>
      <c r="AE368" s="65" t="s">
        <v>44</v>
      </c>
      <c r="AF368" s="70" t="s">
        <v>44</v>
      </c>
      <c r="AG368" s="58" t="s">
        <v>44</v>
      </c>
      <c r="AH368" s="5" t="s">
        <v>44</v>
      </c>
      <c r="AI368" s="5" t="s">
        <v>44</v>
      </c>
      <c r="AJ368" s="5" t="s">
        <v>44</v>
      </c>
      <c r="AK368" s="5" t="s">
        <v>44</v>
      </c>
      <c r="AL368" s="5" t="s">
        <v>44</v>
      </c>
      <c r="AM368" s="5" t="s">
        <v>44</v>
      </c>
      <c r="AN368" s="5" t="s">
        <v>44</v>
      </c>
      <c r="AO368" s="5" t="s">
        <v>44</v>
      </c>
      <c r="AP368" s="5" t="s">
        <v>44</v>
      </c>
      <c r="AQ368" s="5" t="s">
        <v>44</v>
      </c>
      <c r="AR368" s="5" t="s">
        <v>44</v>
      </c>
      <c r="AS368" s="68" t="s">
        <v>44</v>
      </c>
      <c r="AT368" s="74" t="s">
        <v>44</v>
      </c>
      <c r="AU368" s="68" t="s">
        <v>44</v>
      </c>
      <c r="AV368" s="41" t="s">
        <v>44</v>
      </c>
      <c r="AW368" s="41" t="s">
        <v>44</v>
      </c>
      <c r="AX368" s="41" t="s">
        <v>44</v>
      </c>
      <c r="AY368" s="41" t="s">
        <v>44</v>
      </c>
      <c r="AZ368" s="41" t="s">
        <v>44</v>
      </c>
      <c r="BA368" s="41" t="s">
        <v>44</v>
      </c>
      <c r="BB368" s="41" t="s">
        <v>44</v>
      </c>
      <c r="BC368" s="41" t="s">
        <v>44</v>
      </c>
      <c r="BD368" s="68" t="s">
        <v>44</v>
      </c>
      <c r="BE368" s="74" t="s">
        <v>44</v>
      </c>
      <c r="BF368" s="68" t="s">
        <v>44</v>
      </c>
      <c r="BG368" s="41" t="s">
        <v>44</v>
      </c>
      <c r="BH368" s="41" t="s">
        <v>44</v>
      </c>
      <c r="BI368" s="41" t="s">
        <v>44</v>
      </c>
      <c r="BJ368" s="41" t="s">
        <v>44</v>
      </c>
      <c r="BK368" s="41" t="s">
        <v>44</v>
      </c>
      <c r="BL368" s="41" t="s">
        <v>44</v>
      </c>
      <c r="BM368" s="41" t="s">
        <v>44</v>
      </c>
      <c r="BN368" s="41" t="s">
        <v>44</v>
      </c>
    </row>
    <row r="369" spans="1:66" s="4" customFormat="1" ht="15.75" customHeight="1">
      <c r="A369" s="12">
        <v>348</v>
      </c>
      <c r="B369" s="13" t="s">
        <v>395</v>
      </c>
      <c r="C369" s="61">
        <v>828000</v>
      </c>
      <c r="D369" s="70">
        <v>800000</v>
      </c>
      <c r="E369" s="58">
        <v>824000</v>
      </c>
      <c r="F369" s="5">
        <v>520469.74537199992</v>
      </c>
      <c r="G369" s="5">
        <f t="shared" si="190"/>
        <v>53608.383773315996</v>
      </c>
      <c r="H369" s="5">
        <f t="shared" si="191"/>
        <v>574078.12914531596</v>
      </c>
      <c r="I369" s="2">
        <v>526852.5531884532</v>
      </c>
      <c r="J369" s="2">
        <f t="shared" si="192"/>
        <v>26869.48021261111</v>
      </c>
      <c r="K369" s="2">
        <f t="shared" si="193"/>
        <v>553722.03340106434</v>
      </c>
      <c r="L369" s="5">
        <v>561626.40225655062</v>
      </c>
      <c r="M369" s="5">
        <f t="shared" si="194"/>
        <v>553722.03340106434</v>
      </c>
      <c r="N369" s="48">
        <f t="shared" si="195"/>
        <v>690237.76080048853</v>
      </c>
      <c r="O369" s="5">
        <f t="shared" si="196"/>
        <v>96531.19658274739</v>
      </c>
      <c r="P369" s="20">
        <f t="shared" si="197"/>
        <v>0.13985209454608422</v>
      </c>
      <c r="Q369" s="63" t="s">
        <v>44</v>
      </c>
      <c r="R369" s="70" t="s">
        <v>44</v>
      </c>
      <c r="S369" s="58" t="s">
        <v>44</v>
      </c>
      <c r="T369" s="5" t="s">
        <v>44</v>
      </c>
      <c r="U369" s="5" t="s">
        <v>44</v>
      </c>
      <c r="V369" s="5" t="s">
        <v>44</v>
      </c>
      <c r="W369" s="5" t="s">
        <v>44</v>
      </c>
      <c r="X369" s="5" t="s">
        <v>44</v>
      </c>
      <c r="Y369" s="5" t="s">
        <v>44</v>
      </c>
      <c r="Z369" s="5" t="s">
        <v>44</v>
      </c>
      <c r="AA369" s="5" t="s">
        <v>44</v>
      </c>
      <c r="AB369" s="5" t="s">
        <v>44</v>
      </c>
      <c r="AC369" s="5" t="s">
        <v>44</v>
      </c>
      <c r="AD369" s="5" t="s">
        <v>44</v>
      </c>
      <c r="AE369" s="65" t="s">
        <v>44</v>
      </c>
      <c r="AF369" s="70" t="s">
        <v>44</v>
      </c>
      <c r="AG369" s="58" t="s">
        <v>44</v>
      </c>
      <c r="AH369" s="5" t="s">
        <v>44</v>
      </c>
      <c r="AI369" s="5" t="s">
        <v>44</v>
      </c>
      <c r="AJ369" s="5" t="s">
        <v>44</v>
      </c>
      <c r="AK369" s="5" t="s">
        <v>44</v>
      </c>
      <c r="AL369" s="5" t="s">
        <v>44</v>
      </c>
      <c r="AM369" s="5" t="s">
        <v>44</v>
      </c>
      <c r="AN369" s="5" t="s">
        <v>44</v>
      </c>
      <c r="AO369" s="5" t="s">
        <v>44</v>
      </c>
      <c r="AP369" s="5" t="s">
        <v>44</v>
      </c>
      <c r="AQ369" s="5" t="s">
        <v>44</v>
      </c>
      <c r="AR369" s="5" t="s">
        <v>44</v>
      </c>
      <c r="AS369" s="68" t="s">
        <v>44</v>
      </c>
      <c r="AT369" s="74" t="s">
        <v>44</v>
      </c>
      <c r="AU369" s="68" t="s">
        <v>44</v>
      </c>
      <c r="AV369" s="41" t="s">
        <v>44</v>
      </c>
      <c r="AW369" s="41" t="s">
        <v>44</v>
      </c>
      <c r="AX369" s="41" t="s">
        <v>44</v>
      </c>
      <c r="AY369" s="41" t="s">
        <v>44</v>
      </c>
      <c r="AZ369" s="41" t="s">
        <v>44</v>
      </c>
      <c r="BA369" s="41" t="s">
        <v>44</v>
      </c>
      <c r="BB369" s="41" t="s">
        <v>44</v>
      </c>
      <c r="BC369" s="41" t="s">
        <v>44</v>
      </c>
      <c r="BD369" s="72">
        <v>832000</v>
      </c>
      <c r="BE369" s="70">
        <v>800000</v>
      </c>
      <c r="BF369" s="58">
        <v>820000</v>
      </c>
      <c r="BG369" s="38">
        <v>605880.43616672116</v>
      </c>
      <c r="BH369" s="38">
        <f t="shared" si="219"/>
        <v>30899.902244502777</v>
      </c>
      <c r="BI369" s="38">
        <f t="shared" si="220"/>
        <v>636780.33841122396</v>
      </c>
      <c r="BJ369" s="36">
        <v>673951.68270786083</v>
      </c>
      <c r="BK369" s="36">
        <f t="shared" si="221"/>
        <v>636780.33841122396</v>
      </c>
      <c r="BL369" s="40">
        <f t="shared" si="222"/>
        <v>752546.40422381693</v>
      </c>
      <c r="BM369" s="5">
        <f t="shared" si="223"/>
        <v>81858.970167372638</v>
      </c>
      <c r="BN369" s="20">
        <f t="shared" si="224"/>
        <v>0.1087759767476435</v>
      </c>
    </row>
    <row r="370" spans="1:66" s="4" customFormat="1" ht="15.75" customHeight="1">
      <c r="A370" s="12">
        <v>349</v>
      </c>
      <c r="B370" s="13" t="s">
        <v>396</v>
      </c>
      <c r="C370" s="61">
        <v>258750</v>
      </c>
      <c r="D370" s="70">
        <v>250000</v>
      </c>
      <c r="E370" s="58">
        <v>257500</v>
      </c>
      <c r="F370" s="5">
        <v>356625.70649999997</v>
      </c>
      <c r="G370" s="5">
        <f t="shared" si="190"/>
        <v>36732.447769500002</v>
      </c>
      <c r="H370" s="5">
        <f t="shared" si="191"/>
        <v>393358.1542695</v>
      </c>
      <c r="I370" s="2">
        <v>360999.21132333332</v>
      </c>
      <c r="J370" s="2">
        <f t="shared" si="192"/>
        <v>18410.959777489999</v>
      </c>
      <c r="K370" s="2">
        <f t="shared" si="193"/>
        <v>379410.17110082333</v>
      </c>
      <c r="L370" s="5">
        <v>384826.24226830731</v>
      </c>
      <c r="M370" s="5">
        <f t="shared" si="194"/>
        <v>250000</v>
      </c>
      <c r="N370" s="48">
        <f t="shared" si="195"/>
        <v>320640.7612731051</v>
      </c>
      <c r="O370" s="5">
        <f t="shared" si="196"/>
        <v>49950.561324392416</v>
      </c>
      <c r="P370" s="20">
        <f t="shared" si="197"/>
        <v>0.15578356640017807</v>
      </c>
      <c r="Q370" s="63" t="s">
        <v>44</v>
      </c>
      <c r="R370" s="70" t="s">
        <v>44</v>
      </c>
      <c r="S370" s="58" t="s">
        <v>44</v>
      </c>
      <c r="T370" s="5" t="s">
        <v>44</v>
      </c>
      <c r="U370" s="5" t="s">
        <v>44</v>
      </c>
      <c r="V370" s="5" t="s">
        <v>44</v>
      </c>
      <c r="W370" s="5" t="s">
        <v>44</v>
      </c>
      <c r="X370" s="5" t="s">
        <v>44</v>
      </c>
      <c r="Y370" s="5" t="s">
        <v>44</v>
      </c>
      <c r="Z370" s="5" t="s">
        <v>44</v>
      </c>
      <c r="AA370" s="5" t="s">
        <v>44</v>
      </c>
      <c r="AB370" s="5" t="s">
        <v>44</v>
      </c>
      <c r="AC370" s="5" t="s">
        <v>44</v>
      </c>
      <c r="AD370" s="5" t="s">
        <v>44</v>
      </c>
      <c r="AE370" s="65" t="s">
        <v>44</v>
      </c>
      <c r="AF370" s="70" t="s">
        <v>44</v>
      </c>
      <c r="AG370" s="58" t="s">
        <v>44</v>
      </c>
      <c r="AH370" s="5" t="s">
        <v>44</v>
      </c>
      <c r="AI370" s="5" t="s">
        <v>44</v>
      </c>
      <c r="AJ370" s="5" t="s">
        <v>44</v>
      </c>
      <c r="AK370" s="5" t="s">
        <v>44</v>
      </c>
      <c r="AL370" s="5" t="s">
        <v>44</v>
      </c>
      <c r="AM370" s="5" t="s">
        <v>44</v>
      </c>
      <c r="AN370" s="5" t="s">
        <v>44</v>
      </c>
      <c r="AO370" s="5" t="s">
        <v>44</v>
      </c>
      <c r="AP370" s="5" t="s">
        <v>44</v>
      </c>
      <c r="AQ370" s="5" t="s">
        <v>44</v>
      </c>
      <c r="AR370" s="5" t="s">
        <v>44</v>
      </c>
      <c r="AS370" s="68" t="s">
        <v>44</v>
      </c>
      <c r="AT370" s="74" t="s">
        <v>44</v>
      </c>
      <c r="AU370" s="68" t="s">
        <v>44</v>
      </c>
      <c r="AV370" s="41" t="s">
        <v>44</v>
      </c>
      <c r="AW370" s="41" t="s">
        <v>44</v>
      </c>
      <c r="AX370" s="41" t="s">
        <v>44</v>
      </c>
      <c r="AY370" s="41" t="s">
        <v>44</v>
      </c>
      <c r="AZ370" s="41" t="s">
        <v>44</v>
      </c>
      <c r="BA370" s="41" t="s">
        <v>44</v>
      </c>
      <c r="BB370" s="41" t="s">
        <v>44</v>
      </c>
      <c r="BC370" s="41" t="s">
        <v>44</v>
      </c>
      <c r="BD370" s="72">
        <v>468000</v>
      </c>
      <c r="BE370" s="70">
        <v>450000</v>
      </c>
      <c r="BF370" s="58">
        <v>461250</v>
      </c>
      <c r="BG370" s="38">
        <v>415149.09302183334</v>
      </c>
      <c r="BH370" s="38">
        <f t="shared" si="219"/>
        <v>21172.603744113498</v>
      </c>
      <c r="BI370" s="38">
        <f t="shared" si="220"/>
        <v>436321.69676594681</v>
      </c>
      <c r="BJ370" s="36">
        <v>461791.49072196876</v>
      </c>
      <c r="BK370" s="36">
        <f t="shared" si="221"/>
        <v>436321.69676594681</v>
      </c>
      <c r="BL370" s="40">
        <f t="shared" si="222"/>
        <v>455472.63749758311</v>
      </c>
      <c r="BM370" s="5">
        <f t="shared" si="223"/>
        <v>13541.760057441696</v>
      </c>
      <c r="BN370" s="20">
        <f t="shared" si="224"/>
        <v>2.9731226296801534E-2</v>
      </c>
    </row>
    <row r="371" spans="1:66" s="4" customFormat="1" ht="15.75" customHeight="1">
      <c r="A371" s="12">
        <v>350</v>
      </c>
      <c r="B371" s="13" t="s">
        <v>397</v>
      </c>
      <c r="C371" s="61">
        <v>258750</v>
      </c>
      <c r="D371" s="70">
        <v>250000</v>
      </c>
      <c r="E371" s="58">
        <v>257500</v>
      </c>
      <c r="F371" s="5">
        <v>190030.555035</v>
      </c>
      <c r="G371" s="5">
        <f t="shared" si="190"/>
        <v>19573.147168605003</v>
      </c>
      <c r="H371" s="5">
        <f t="shared" si="191"/>
        <v>209603.702203605</v>
      </c>
      <c r="I371" s="2">
        <v>192360.95091943329</v>
      </c>
      <c r="J371" s="2">
        <f t="shared" si="192"/>
        <v>9810.4084968910975</v>
      </c>
      <c r="K371" s="2">
        <f t="shared" si="193"/>
        <v>202171.35941632438</v>
      </c>
      <c r="L371" s="5">
        <v>205057.35076296865</v>
      </c>
      <c r="M371" s="5">
        <f t="shared" si="194"/>
        <v>202171.35941632438</v>
      </c>
      <c r="N371" s="48">
        <f t="shared" si="195"/>
        <v>230513.73539714966</v>
      </c>
      <c r="O371" s="5">
        <f t="shared" si="196"/>
        <v>20041.086250980283</v>
      </c>
      <c r="P371" s="20">
        <f t="shared" si="197"/>
        <v>8.6940963480773542E-2</v>
      </c>
      <c r="Q371" s="63">
        <v>258750</v>
      </c>
      <c r="R371" s="70">
        <v>250000</v>
      </c>
      <c r="S371" s="58">
        <v>255000</v>
      </c>
      <c r="T371" s="5">
        <v>224470.40897699998</v>
      </c>
      <c r="U371" s="5">
        <f t="shared" si="198"/>
        <v>23120.452124631</v>
      </c>
      <c r="V371" s="5">
        <f t="shared" si="199"/>
        <v>247590.86110163099</v>
      </c>
      <c r="W371" s="2">
        <v>227223.31559008665</v>
      </c>
      <c r="X371" s="2">
        <f t="shared" si="200"/>
        <v>11588.389095094419</v>
      </c>
      <c r="Y371" s="2">
        <f t="shared" si="201"/>
        <v>238811.70468518109</v>
      </c>
      <c r="Z371" s="5">
        <v>242220.73608897915</v>
      </c>
      <c r="AA371" s="5">
        <f t="shared" si="202"/>
        <v>238811.70468518109</v>
      </c>
      <c r="AB371" s="48">
        <f t="shared" si="203"/>
        <v>248728.88364596522</v>
      </c>
      <c r="AC371" s="5">
        <f t="shared" si="204"/>
        <v>7012.5044934110201</v>
      </c>
      <c r="AD371" s="20">
        <f t="shared" si="205"/>
        <v>2.8193366168894372E-2</v>
      </c>
      <c r="AE371" s="65" t="s">
        <v>44</v>
      </c>
      <c r="AF371" s="70" t="s">
        <v>44</v>
      </c>
      <c r="AG371" s="58" t="s">
        <v>44</v>
      </c>
      <c r="AH371" s="5" t="s">
        <v>44</v>
      </c>
      <c r="AI371" s="5" t="s">
        <v>44</v>
      </c>
      <c r="AJ371" s="5" t="s">
        <v>44</v>
      </c>
      <c r="AK371" s="5" t="s">
        <v>44</v>
      </c>
      <c r="AL371" s="5" t="s">
        <v>44</v>
      </c>
      <c r="AM371" s="5" t="s">
        <v>44</v>
      </c>
      <c r="AN371" s="5" t="s">
        <v>44</v>
      </c>
      <c r="AO371" s="5" t="s">
        <v>44</v>
      </c>
      <c r="AP371" s="5" t="s">
        <v>44</v>
      </c>
      <c r="AQ371" s="5" t="s">
        <v>44</v>
      </c>
      <c r="AR371" s="5" t="s">
        <v>44</v>
      </c>
      <c r="AS371" s="67">
        <v>260000</v>
      </c>
      <c r="AT371" s="70">
        <v>250000</v>
      </c>
      <c r="AU371" s="58">
        <v>256250</v>
      </c>
      <c r="AV371" s="38">
        <v>261306.81292859965</v>
      </c>
      <c r="AW371" s="38">
        <f t="shared" si="214"/>
        <v>13326.647459358581</v>
      </c>
      <c r="AX371" s="38">
        <f t="shared" si="215"/>
        <v>274633.46038795821</v>
      </c>
      <c r="AY371" s="36">
        <v>290664.88330677501</v>
      </c>
      <c r="AZ371" s="5">
        <f t="shared" si="216"/>
        <v>250000</v>
      </c>
      <c r="BA371" s="40">
        <f t="shared" si="217"/>
        <v>266309.66873894667</v>
      </c>
      <c r="BB371" s="5">
        <f>STDEVA(AZ371,BA371)</f>
        <v>11532.677364215435</v>
      </c>
      <c r="BC371" s="44">
        <f t="shared" si="218"/>
        <v>4.3305515037535061E-2</v>
      </c>
      <c r="BD371" s="72">
        <v>260000</v>
      </c>
      <c r="BE371" s="70">
        <v>250000</v>
      </c>
      <c r="BF371" s="58">
        <v>256250</v>
      </c>
      <c r="BG371" s="38">
        <v>221215.0935573483</v>
      </c>
      <c r="BH371" s="38">
        <f t="shared" si="219"/>
        <v>11281.969771424763</v>
      </c>
      <c r="BI371" s="38">
        <f t="shared" si="220"/>
        <v>232497.06332877307</v>
      </c>
      <c r="BJ371" s="36">
        <v>246068.82091556236</v>
      </c>
      <c r="BK371" s="36">
        <f t="shared" si="221"/>
        <v>232497.06332877307</v>
      </c>
      <c r="BL371" s="40">
        <f t="shared" si="222"/>
        <v>248963.17684886706</v>
      </c>
      <c r="BM371" s="5">
        <f t="shared" si="223"/>
        <v>11643.300529845952</v>
      </c>
      <c r="BN371" s="20">
        <f t="shared" si="224"/>
        <v>4.6767159212922522E-2</v>
      </c>
    </row>
    <row r="372" spans="1:66" s="4" customFormat="1" ht="15.75" customHeight="1">
      <c r="A372" s="12">
        <v>351</v>
      </c>
      <c r="B372" s="13" t="s">
        <v>398</v>
      </c>
      <c r="C372" s="61" t="s">
        <v>44</v>
      </c>
      <c r="D372" s="70" t="s">
        <v>44</v>
      </c>
      <c r="E372" s="58" t="s">
        <v>44</v>
      </c>
      <c r="F372" s="5" t="s">
        <v>44</v>
      </c>
      <c r="G372" s="5" t="s">
        <v>44</v>
      </c>
      <c r="H372" s="5" t="s">
        <v>44</v>
      </c>
      <c r="I372" s="5" t="s">
        <v>44</v>
      </c>
      <c r="J372" s="5" t="s">
        <v>44</v>
      </c>
      <c r="K372" s="5" t="s">
        <v>44</v>
      </c>
      <c r="L372" s="5" t="s">
        <v>44</v>
      </c>
      <c r="M372" s="5" t="s">
        <v>44</v>
      </c>
      <c r="N372" s="5" t="s">
        <v>44</v>
      </c>
      <c r="O372" s="5" t="s">
        <v>44</v>
      </c>
      <c r="P372" s="5" t="s">
        <v>44</v>
      </c>
      <c r="Q372" s="63" t="s">
        <v>44</v>
      </c>
      <c r="R372" s="70" t="s">
        <v>44</v>
      </c>
      <c r="S372" s="58" t="s">
        <v>44</v>
      </c>
      <c r="T372" s="5" t="s">
        <v>44</v>
      </c>
      <c r="U372" s="5" t="s">
        <v>44</v>
      </c>
      <c r="V372" s="5" t="s">
        <v>44</v>
      </c>
      <c r="W372" s="5" t="s">
        <v>44</v>
      </c>
      <c r="X372" s="5" t="s">
        <v>44</v>
      </c>
      <c r="Y372" s="5" t="s">
        <v>44</v>
      </c>
      <c r="Z372" s="5" t="s">
        <v>44</v>
      </c>
      <c r="AA372" s="5" t="s">
        <v>44</v>
      </c>
      <c r="AB372" s="5" t="s">
        <v>44</v>
      </c>
      <c r="AC372" s="5" t="s">
        <v>44</v>
      </c>
      <c r="AD372" s="5" t="s">
        <v>44</v>
      </c>
      <c r="AE372" s="65" t="s">
        <v>44</v>
      </c>
      <c r="AF372" s="70" t="s">
        <v>44</v>
      </c>
      <c r="AG372" s="58" t="s">
        <v>44</v>
      </c>
      <c r="AH372" s="5" t="s">
        <v>44</v>
      </c>
      <c r="AI372" s="5" t="s">
        <v>44</v>
      </c>
      <c r="AJ372" s="5" t="s">
        <v>44</v>
      </c>
      <c r="AK372" s="5" t="s">
        <v>44</v>
      </c>
      <c r="AL372" s="5" t="s">
        <v>44</v>
      </c>
      <c r="AM372" s="5" t="s">
        <v>44</v>
      </c>
      <c r="AN372" s="5" t="s">
        <v>44</v>
      </c>
      <c r="AO372" s="5" t="s">
        <v>44</v>
      </c>
      <c r="AP372" s="5" t="s">
        <v>44</v>
      </c>
      <c r="AQ372" s="5" t="s">
        <v>44</v>
      </c>
      <c r="AR372" s="5" t="s">
        <v>44</v>
      </c>
      <c r="AS372" s="68" t="s">
        <v>44</v>
      </c>
      <c r="AT372" s="74" t="s">
        <v>44</v>
      </c>
      <c r="AU372" s="68" t="s">
        <v>44</v>
      </c>
      <c r="AV372" s="41" t="s">
        <v>44</v>
      </c>
      <c r="AW372" s="41" t="s">
        <v>44</v>
      </c>
      <c r="AX372" s="41" t="s">
        <v>44</v>
      </c>
      <c r="AY372" s="41" t="s">
        <v>44</v>
      </c>
      <c r="AZ372" s="41" t="s">
        <v>44</v>
      </c>
      <c r="BA372" s="41" t="s">
        <v>44</v>
      </c>
      <c r="BB372" s="41" t="s">
        <v>44</v>
      </c>
      <c r="BC372" s="41" t="s">
        <v>44</v>
      </c>
      <c r="BD372" s="68" t="s">
        <v>44</v>
      </c>
      <c r="BE372" s="74" t="s">
        <v>44</v>
      </c>
      <c r="BF372" s="68" t="s">
        <v>44</v>
      </c>
      <c r="BG372" s="41" t="s">
        <v>44</v>
      </c>
      <c r="BH372" s="41" t="s">
        <v>44</v>
      </c>
      <c r="BI372" s="41" t="s">
        <v>44</v>
      </c>
      <c r="BJ372" s="41" t="s">
        <v>44</v>
      </c>
      <c r="BK372" s="41" t="s">
        <v>44</v>
      </c>
      <c r="BL372" s="41" t="s">
        <v>44</v>
      </c>
      <c r="BM372" s="41" t="s">
        <v>44</v>
      </c>
      <c r="BN372" s="41" t="s">
        <v>44</v>
      </c>
    </row>
    <row r="373" spans="1:66" s="4" customFormat="1" ht="15.75" customHeight="1">
      <c r="A373" s="12">
        <v>352</v>
      </c>
      <c r="B373" s="13" t="s">
        <v>399</v>
      </c>
      <c r="C373" s="61" t="s">
        <v>44</v>
      </c>
      <c r="D373" s="70" t="s">
        <v>44</v>
      </c>
      <c r="E373" s="58" t="s">
        <v>44</v>
      </c>
      <c r="F373" s="5" t="s">
        <v>44</v>
      </c>
      <c r="G373" s="5" t="s">
        <v>44</v>
      </c>
      <c r="H373" s="5" t="s">
        <v>44</v>
      </c>
      <c r="I373" s="5" t="s">
        <v>44</v>
      </c>
      <c r="J373" s="5" t="s">
        <v>44</v>
      </c>
      <c r="K373" s="5" t="s">
        <v>44</v>
      </c>
      <c r="L373" s="5" t="s">
        <v>44</v>
      </c>
      <c r="M373" s="5" t="s">
        <v>44</v>
      </c>
      <c r="N373" s="5" t="s">
        <v>44</v>
      </c>
      <c r="O373" s="5" t="s">
        <v>44</v>
      </c>
      <c r="P373" s="5" t="s">
        <v>44</v>
      </c>
      <c r="Q373" s="63" t="s">
        <v>44</v>
      </c>
      <c r="R373" s="70" t="s">
        <v>44</v>
      </c>
      <c r="S373" s="58" t="s">
        <v>44</v>
      </c>
      <c r="T373" s="5" t="s">
        <v>44</v>
      </c>
      <c r="U373" s="5" t="s">
        <v>44</v>
      </c>
      <c r="V373" s="5" t="s">
        <v>44</v>
      </c>
      <c r="W373" s="5" t="s">
        <v>44</v>
      </c>
      <c r="X373" s="5" t="s">
        <v>44</v>
      </c>
      <c r="Y373" s="5" t="s">
        <v>44</v>
      </c>
      <c r="Z373" s="5" t="s">
        <v>44</v>
      </c>
      <c r="AA373" s="5" t="s">
        <v>44</v>
      </c>
      <c r="AB373" s="5" t="s">
        <v>44</v>
      </c>
      <c r="AC373" s="5" t="s">
        <v>44</v>
      </c>
      <c r="AD373" s="5" t="s">
        <v>44</v>
      </c>
      <c r="AE373" s="65" t="s">
        <v>44</v>
      </c>
      <c r="AF373" s="70" t="s">
        <v>44</v>
      </c>
      <c r="AG373" s="58" t="s">
        <v>44</v>
      </c>
      <c r="AH373" s="5" t="s">
        <v>44</v>
      </c>
      <c r="AI373" s="5" t="s">
        <v>44</v>
      </c>
      <c r="AJ373" s="5" t="s">
        <v>44</v>
      </c>
      <c r="AK373" s="5" t="s">
        <v>44</v>
      </c>
      <c r="AL373" s="5" t="s">
        <v>44</v>
      </c>
      <c r="AM373" s="5" t="s">
        <v>44</v>
      </c>
      <c r="AN373" s="5" t="s">
        <v>44</v>
      </c>
      <c r="AO373" s="5" t="s">
        <v>44</v>
      </c>
      <c r="AP373" s="5" t="s">
        <v>44</v>
      </c>
      <c r="AQ373" s="5" t="s">
        <v>44</v>
      </c>
      <c r="AR373" s="5" t="s">
        <v>44</v>
      </c>
      <c r="AS373" s="68" t="s">
        <v>44</v>
      </c>
      <c r="AT373" s="74" t="s">
        <v>44</v>
      </c>
      <c r="AU373" s="68" t="s">
        <v>44</v>
      </c>
      <c r="AV373" s="41" t="s">
        <v>44</v>
      </c>
      <c r="AW373" s="41" t="s">
        <v>44</v>
      </c>
      <c r="AX373" s="41" t="s">
        <v>44</v>
      </c>
      <c r="AY373" s="41" t="s">
        <v>44</v>
      </c>
      <c r="AZ373" s="41" t="s">
        <v>44</v>
      </c>
      <c r="BA373" s="41" t="s">
        <v>44</v>
      </c>
      <c r="BB373" s="41" t="s">
        <v>44</v>
      </c>
      <c r="BC373" s="41" t="s">
        <v>44</v>
      </c>
      <c r="BD373" s="68" t="s">
        <v>44</v>
      </c>
      <c r="BE373" s="74" t="s">
        <v>44</v>
      </c>
      <c r="BF373" s="68" t="s">
        <v>44</v>
      </c>
      <c r="BG373" s="41" t="s">
        <v>44</v>
      </c>
      <c r="BH373" s="41" t="s">
        <v>44</v>
      </c>
      <c r="BI373" s="41" t="s">
        <v>44</v>
      </c>
      <c r="BJ373" s="41" t="s">
        <v>44</v>
      </c>
      <c r="BK373" s="41" t="s">
        <v>44</v>
      </c>
      <c r="BL373" s="41" t="s">
        <v>44</v>
      </c>
      <c r="BM373" s="41" t="s">
        <v>44</v>
      </c>
      <c r="BN373" s="41" t="s">
        <v>44</v>
      </c>
    </row>
    <row r="374" spans="1:66" s="4" customFormat="1" ht="15.75" customHeight="1">
      <c r="A374" s="12">
        <v>353</v>
      </c>
      <c r="B374" s="13" t="s">
        <v>390</v>
      </c>
      <c r="C374" s="61" t="s">
        <v>44</v>
      </c>
      <c r="D374" s="70" t="s">
        <v>44</v>
      </c>
      <c r="E374" s="58" t="s">
        <v>44</v>
      </c>
      <c r="F374" s="5" t="s">
        <v>44</v>
      </c>
      <c r="G374" s="5" t="s">
        <v>44</v>
      </c>
      <c r="H374" s="5" t="s">
        <v>44</v>
      </c>
      <c r="I374" s="5" t="s">
        <v>44</v>
      </c>
      <c r="J374" s="5" t="s">
        <v>44</v>
      </c>
      <c r="K374" s="5" t="s">
        <v>44</v>
      </c>
      <c r="L374" s="5" t="s">
        <v>44</v>
      </c>
      <c r="M374" s="5" t="s">
        <v>44</v>
      </c>
      <c r="N374" s="5" t="s">
        <v>44</v>
      </c>
      <c r="O374" s="5" t="s">
        <v>44</v>
      </c>
      <c r="P374" s="5" t="s">
        <v>44</v>
      </c>
      <c r="Q374" s="63" t="s">
        <v>44</v>
      </c>
      <c r="R374" s="70" t="s">
        <v>44</v>
      </c>
      <c r="S374" s="58" t="s">
        <v>44</v>
      </c>
      <c r="T374" s="5" t="s">
        <v>44</v>
      </c>
      <c r="U374" s="5" t="s">
        <v>44</v>
      </c>
      <c r="V374" s="5" t="s">
        <v>44</v>
      </c>
      <c r="W374" s="5" t="s">
        <v>44</v>
      </c>
      <c r="X374" s="5" t="s">
        <v>44</v>
      </c>
      <c r="Y374" s="5" t="s">
        <v>44</v>
      </c>
      <c r="Z374" s="5" t="s">
        <v>44</v>
      </c>
      <c r="AA374" s="5" t="s">
        <v>44</v>
      </c>
      <c r="AB374" s="5" t="s">
        <v>44</v>
      </c>
      <c r="AC374" s="5" t="s">
        <v>44</v>
      </c>
      <c r="AD374" s="5" t="s">
        <v>44</v>
      </c>
      <c r="AE374" s="65" t="s">
        <v>44</v>
      </c>
      <c r="AF374" s="70" t="s">
        <v>44</v>
      </c>
      <c r="AG374" s="58" t="s">
        <v>44</v>
      </c>
      <c r="AH374" s="5" t="s">
        <v>44</v>
      </c>
      <c r="AI374" s="5" t="s">
        <v>44</v>
      </c>
      <c r="AJ374" s="5" t="s">
        <v>44</v>
      </c>
      <c r="AK374" s="5" t="s">
        <v>44</v>
      </c>
      <c r="AL374" s="5" t="s">
        <v>44</v>
      </c>
      <c r="AM374" s="5" t="s">
        <v>44</v>
      </c>
      <c r="AN374" s="5" t="s">
        <v>44</v>
      </c>
      <c r="AO374" s="5" t="s">
        <v>44</v>
      </c>
      <c r="AP374" s="5" t="s">
        <v>44</v>
      </c>
      <c r="AQ374" s="5" t="s">
        <v>44</v>
      </c>
      <c r="AR374" s="5" t="s">
        <v>44</v>
      </c>
      <c r="AS374" s="68" t="s">
        <v>44</v>
      </c>
      <c r="AT374" s="74" t="s">
        <v>44</v>
      </c>
      <c r="AU374" s="68" t="s">
        <v>44</v>
      </c>
      <c r="AV374" s="41" t="s">
        <v>44</v>
      </c>
      <c r="AW374" s="41" t="s">
        <v>44</v>
      </c>
      <c r="AX374" s="41" t="s">
        <v>44</v>
      </c>
      <c r="AY374" s="41" t="s">
        <v>44</v>
      </c>
      <c r="AZ374" s="41" t="s">
        <v>44</v>
      </c>
      <c r="BA374" s="41" t="s">
        <v>44</v>
      </c>
      <c r="BB374" s="41" t="s">
        <v>44</v>
      </c>
      <c r="BC374" s="41" t="s">
        <v>44</v>
      </c>
      <c r="BD374" s="68" t="s">
        <v>44</v>
      </c>
      <c r="BE374" s="74" t="s">
        <v>44</v>
      </c>
      <c r="BF374" s="68" t="s">
        <v>44</v>
      </c>
      <c r="BG374" s="41" t="s">
        <v>44</v>
      </c>
      <c r="BH374" s="41" t="s">
        <v>44</v>
      </c>
      <c r="BI374" s="41" t="s">
        <v>44</v>
      </c>
      <c r="BJ374" s="41" t="s">
        <v>44</v>
      </c>
      <c r="BK374" s="41" t="s">
        <v>44</v>
      </c>
      <c r="BL374" s="41" t="s">
        <v>44</v>
      </c>
      <c r="BM374" s="41" t="s">
        <v>44</v>
      </c>
      <c r="BN374" s="41" t="s">
        <v>44</v>
      </c>
    </row>
    <row r="375" spans="1:66" s="4" customFormat="1" ht="15.75" customHeight="1">
      <c r="A375" s="12">
        <v>354</v>
      </c>
      <c r="B375" s="13" t="s">
        <v>400</v>
      </c>
      <c r="C375" s="61" t="s">
        <v>44</v>
      </c>
      <c r="D375" s="70" t="s">
        <v>44</v>
      </c>
      <c r="E375" s="58" t="s">
        <v>44</v>
      </c>
      <c r="F375" s="5" t="s">
        <v>44</v>
      </c>
      <c r="G375" s="5" t="s">
        <v>44</v>
      </c>
      <c r="H375" s="5" t="s">
        <v>44</v>
      </c>
      <c r="I375" s="5" t="s">
        <v>44</v>
      </c>
      <c r="J375" s="5" t="s">
        <v>44</v>
      </c>
      <c r="K375" s="5" t="s">
        <v>44</v>
      </c>
      <c r="L375" s="5" t="s">
        <v>44</v>
      </c>
      <c r="M375" s="5" t="s">
        <v>44</v>
      </c>
      <c r="N375" s="5" t="s">
        <v>44</v>
      </c>
      <c r="O375" s="5" t="s">
        <v>44</v>
      </c>
      <c r="P375" s="5" t="s">
        <v>44</v>
      </c>
      <c r="Q375" s="63" t="s">
        <v>44</v>
      </c>
      <c r="R375" s="70" t="s">
        <v>44</v>
      </c>
      <c r="S375" s="58" t="s">
        <v>44</v>
      </c>
      <c r="T375" s="5" t="s">
        <v>44</v>
      </c>
      <c r="U375" s="5" t="s">
        <v>44</v>
      </c>
      <c r="V375" s="5" t="s">
        <v>44</v>
      </c>
      <c r="W375" s="5" t="s">
        <v>44</v>
      </c>
      <c r="X375" s="5" t="s">
        <v>44</v>
      </c>
      <c r="Y375" s="5" t="s">
        <v>44</v>
      </c>
      <c r="Z375" s="5" t="s">
        <v>44</v>
      </c>
      <c r="AA375" s="5" t="s">
        <v>44</v>
      </c>
      <c r="AB375" s="5" t="s">
        <v>44</v>
      </c>
      <c r="AC375" s="5" t="s">
        <v>44</v>
      </c>
      <c r="AD375" s="5" t="s">
        <v>44</v>
      </c>
      <c r="AE375" s="65" t="s">
        <v>44</v>
      </c>
      <c r="AF375" s="70" t="s">
        <v>44</v>
      </c>
      <c r="AG375" s="58" t="s">
        <v>44</v>
      </c>
      <c r="AH375" s="5" t="s">
        <v>44</v>
      </c>
      <c r="AI375" s="5" t="s">
        <v>44</v>
      </c>
      <c r="AJ375" s="5" t="s">
        <v>44</v>
      </c>
      <c r="AK375" s="5" t="s">
        <v>44</v>
      </c>
      <c r="AL375" s="5" t="s">
        <v>44</v>
      </c>
      <c r="AM375" s="5" t="s">
        <v>44</v>
      </c>
      <c r="AN375" s="5" t="s">
        <v>44</v>
      </c>
      <c r="AO375" s="5" t="s">
        <v>44</v>
      </c>
      <c r="AP375" s="5" t="s">
        <v>44</v>
      </c>
      <c r="AQ375" s="5" t="s">
        <v>44</v>
      </c>
      <c r="AR375" s="5" t="s">
        <v>44</v>
      </c>
      <c r="AS375" s="68" t="s">
        <v>44</v>
      </c>
      <c r="AT375" s="74" t="s">
        <v>44</v>
      </c>
      <c r="AU375" s="68" t="s">
        <v>44</v>
      </c>
      <c r="AV375" s="41" t="s">
        <v>44</v>
      </c>
      <c r="AW375" s="41" t="s">
        <v>44</v>
      </c>
      <c r="AX375" s="41" t="s">
        <v>44</v>
      </c>
      <c r="AY375" s="41" t="s">
        <v>44</v>
      </c>
      <c r="AZ375" s="41" t="s">
        <v>44</v>
      </c>
      <c r="BA375" s="41" t="s">
        <v>44</v>
      </c>
      <c r="BB375" s="41" t="s">
        <v>44</v>
      </c>
      <c r="BC375" s="41" t="s">
        <v>44</v>
      </c>
      <c r="BD375" s="68" t="s">
        <v>44</v>
      </c>
      <c r="BE375" s="74" t="s">
        <v>44</v>
      </c>
      <c r="BF375" s="68" t="s">
        <v>44</v>
      </c>
      <c r="BG375" s="41" t="s">
        <v>44</v>
      </c>
      <c r="BH375" s="41" t="s">
        <v>44</v>
      </c>
      <c r="BI375" s="41" t="s">
        <v>44</v>
      </c>
      <c r="BJ375" s="41" t="s">
        <v>44</v>
      </c>
      <c r="BK375" s="41" t="s">
        <v>44</v>
      </c>
      <c r="BL375" s="41" t="s">
        <v>44</v>
      </c>
      <c r="BM375" s="41" t="s">
        <v>44</v>
      </c>
      <c r="BN375" s="41" t="s">
        <v>44</v>
      </c>
    </row>
    <row r="376" spans="1:66" s="4" customFormat="1" ht="15.75" customHeight="1">
      <c r="A376" s="12">
        <v>355</v>
      </c>
      <c r="B376" s="13" t="s">
        <v>401</v>
      </c>
      <c r="C376" s="61" t="s">
        <v>44</v>
      </c>
      <c r="D376" s="70" t="s">
        <v>44</v>
      </c>
      <c r="E376" s="58" t="s">
        <v>44</v>
      </c>
      <c r="F376" s="5" t="s">
        <v>44</v>
      </c>
      <c r="G376" s="5" t="s">
        <v>44</v>
      </c>
      <c r="H376" s="5" t="s">
        <v>44</v>
      </c>
      <c r="I376" s="5" t="s">
        <v>44</v>
      </c>
      <c r="J376" s="5" t="s">
        <v>44</v>
      </c>
      <c r="K376" s="5" t="s">
        <v>44</v>
      </c>
      <c r="L376" s="5" t="s">
        <v>44</v>
      </c>
      <c r="M376" s="5" t="s">
        <v>44</v>
      </c>
      <c r="N376" s="5" t="s">
        <v>44</v>
      </c>
      <c r="O376" s="5" t="s">
        <v>44</v>
      </c>
      <c r="P376" s="5" t="s">
        <v>44</v>
      </c>
      <c r="Q376" s="63" t="s">
        <v>44</v>
      </c>
      <c r="R376" s="70" t="s">
        <v>44</v>
      </c>
      <c r="S376" s="58" t="s">
        <v>44</v>
      </c>
      <c r="T376" s="5" t="s">
        <v>44</v>
      </c>
      <c r="U376" s="5" t="s">
        <v>44</v>
      </c>
      <c r="V376" s="5" t="s">
        <v>44</v>
      </c>
      <c r="W376" s="5" t="s">
        <v>44</v>
      </c>
      <c r="X376" s="5" t="s">
        <v>44</v>
      </c>
      <c r="Y376" s="5" t="s">
        <v>44</v>
      </c>
      <c r="Z376" s="5" t="s">
        <v>44</v>
      </c>
      <c r="AA376" s="5" t="s">
        <v>44</v>
      </c>
      <c r="AB376" s="5" t="s">
        <v>44</v>
      </c>
      <c r="AC376" s="5" t="s">
        <v>44</v>
      </c>
      <c r="AD376" s="5" t="s">
        <v>44</v>
      </c>
      <c r="AE376" s="65" t="s">
        <v>44</v>
      </c>
      <c r="AF376" s="70" t="s">
        <v>44</v>
      </c>
      <c r="AG376" s="58" t="s">
        <v>44</v>
      </c>
      <c r="AH376" s="5" t="s">
        <v>44</v>
      </c>
      <c r="AI376" s="5" t="s">
        <v>44</v>
      </c>
      <c r="AJ376" s="5" t="s">
        <v>44</v>
      </c>
      <c r="AK376" s="5" t="s">
        <v>44</v>
      </c>
      <c r="AL376" s="5" t="s">
        <v>44</v>
      </c>
      <c r="AM376" s="5" t="s">
        <v>44</v>
      </c>
      <c r="AN376" s="5" t="s">
        <v>44</v>
      </c>
      <c r="AO376" s="5" t="s">
        <v>44</v>
      </c>
      <c r="AP376" s="5" t="s">
        <v>44</v>
      </c>
      <c r="AQ376" s="5" t="s">
        <v>44</v>
      </c>
      <c r="AR376" s="5" t="s">
        <v>44</v>
      </c>
      <c r="AS376" s="68" t="s">
        <v>44</v>
      </c>
      <c r="AT376" s="74" t="s">
        <v>44</v>
      </c>
      <c r="AU376" s="68" t="s">
        <v>44</v>
      </c>
      <c r="AV376" s="41" t="s">
        <v>44</v>
      </c>
      <c r="AW376" s="41" t="s">
        <v>44</v>
      </c>
      <c r="AX376" s="41" t="s">
        <v>44</v>
      </c>
      <c r="AY376" s="41" t="s">
        <v>44</v>
      </c>
      <c r="AZ376" s="41" t="s">
        <v>44</v>
      </c>
      <c r="BA376" s="41" t="s">
        <v>44</v>
      </c>
      <c r="BB376" s="41" t="s">
        <v>44</v>
      </c>
      <c r="BC376" s="41" t="s">
        <v>44</v>
      </c>
      <c r="BD376" s="68" t="s">
        <v>44</v>
      </c>
      <c r="BE376" s="74" t="s">
        <v>44</v>
      </c>
      <c r="BF376" s="68" t="s">
        <v>44</v>
      </c>
      <c r="BG376" s="41" t="s">
        <v>44</v>
      </c>
      <c r="BH376" s="41" t="s">
        <v>44</v>
      </c>
      <c r="BI376" s="41" t="s">
        <v>44</v>
      </c>
      <c r="BJ376" s="41" t="s">
        <v>44</v>
      </c>
      <c r="BK376" s="41" t="s">
        <v>44</v>
      </c>
      <c r="BL376" s="41" t="s">
        <v>44</v>
      </c>
      <c r="BM376" s="41" t="s">
        <v>44</v>
      </c>
      <c r="BN376" s="41" t="s">
        <v>44</v>
      </c>
    </row>
    <row r="377" spans="1:66" s="4" customFormat="1" ht="15.75" customHeight="1">
      <c r="A377" s="12">
        <v>356</v>
      </c>
      <c r="B377" s="13" t="s">
        <v>402</v>
      </c>
      <c r="C377" s="61" t="s">
        <v>44</v>
      </c>
      <c r="D377" s="70" t="s">
        <v>44</v>
      </c>
      <c r="E377" s="58" t="s">
        <v>44</v>
      </c>
      <c r="F377" s="5" t="s">
        <v>44</v>
      </c>
      <c r="G377" s="5" t="s">
        <v>44</v>
      </c>
      <c r="H377" s="5" t="s">
        <v>44</v>
      </c>
      <c r="I377" s="5" t="s">
        <v>44</v>
      </c>
      <c r="J377" s="5" t="s">
        <v>44</v>
      </c>
      <c r="K377" s="5" t="s">
        <v>44</v>
      </c>
      <c r="L377" s="5" t="s">
        <v>44</v>
      </c>
      <c r="M377" s="5" t="s">
        <v>44</v>
      </c>
      <c r="N377" s="5" t="s">
        <v>44</v>
      </c>
      <c r="O377" s="5" t="s">
        <v>44</v>
      </c>
      <c r="P377" s="5" t="s">
        <v>44</v>
      </c>
      <c r="Q377" s="63" t="s">
        <v>44</v>
      </c>
      <c r="R377" s="70" t="s">
        <v>44</v>
      </c>
      <c r="S377" s="58" t="s">
        <v>44</v>
      </c>
      <c r="T377" s="5" t="s">
        <v>44</v>
      </c>
      <c r="U377" s="5" t="s">
        <v>44</v>
      </c>
      <c r="V377" s="5" t="s">
        <v>44</v>
      </c>
      <c r="W377" s="5" t="s">
        <v>44</v>
      </c>
      <c r="X377" s="5" t="s">
        <v>44</v>
      </c>
      <c r="Y377" s="5" t="s">
        <v>44</v>
      </c>
      <c r="Z377" s="5" t="s">
        <v>44</v>
      </c>
      <c r="AA377" s="5" t="s">
        <v>44</v>
      </c>
      <c r="AB377" s="5" t="s">
        <v>44</v>
      </c>
      <c r="AC377" s="5" t="s">
        <v>44</v>
      </c>
      <c r="AD377" s="5" t="s">
        <v>44</v>
      </c>
      <c r="AE377" s="65" t="s">
        <v>44</v>
      </c>
      <c r="AF377" s="70" t="s">
        <v>44</v>
      </c>
      <c r="AG377" s="58" t="s">
        <v>44</v>
      </c>
      <c r="AH377" s="5" t="s">
        <v>44</v>
      </c>
      <c r="AI377" s="5" t="s">
        <v>44</v>
      </c>
      <c r="AJ377" s="5" t="s">
        <v>44</v>
      </c>
      <c r="AK377" s="5" t="s">
        <v>44</v>
      </c>
      <c r="AL377" s="5" t="s">
        <v>44</v>
      </c>
      <c r="AM377" s="5" t="s">
        <v>44</v>
      </c>
      <c r="AN377" s="5" t="s">
        <v>44</v>
      </c>
      <c r="AO377" s="5" t="s">
        <v>44</v>
      </c>
      <c r="AP377" s="5" t="s">
        <v>44</v>
      </c>
      <c r="AQ377" s="5" t="s">
        <v>44</v>
      </c>
      <c r="AR377" s="5" t="s">
        <v>44</v>
      </c>
      <c r="AS377" s="68" t="s">
        <v>44</v>
      </c>
      <c r="AT377" s="74" t="s">
        <v>44</v>
      </c>
      <c r="AU377" s="68" t="s">
        <v>44</v>
      </c>
      <c r="AV377" s="41" t="s">
        <v>44</v>
      </c>
      <c r="AW377" s="41" t="s">
        <v>44</v>
      </c>
      <c r="AX377" s="41" t="s">
        <v>44</v>
      </c>
      <c r="AY377" s="41" t="s">
        <v>44</v>
      </c>
      <c r="AZ377" s="41" t="s">
        <v>44</v>
      </c>
      <c r="BA377" s="41" t="s">
        <v>44</v>
      </c>
      <c r="BB377" s="41" t="s">
        <v>44</v>
      </c>
      <c r="BC377" s="41" t="s">
        <v>44</v>
      </c>
      <c r="BD377" s="68" t="s">
        <v>44</v>
      </c>
      <c r="BE377" s="74" t="s">
        <v>44</v>
      </c>
      <c r="BF377" s="68" t="s">
        <v>44</v>
      </c>
      <c r="BG377" s="41" t="s">
        <v>44</v>
      </c>
      <c r="BH377" s="41" t="s">
        <v>44</v>
      </c>
      <c r="BI377" s="41" t="s">
        <v>44</v>
      </c>
      <c r="BJ377" s="41" t="s">
        <v>44</v>
      </c>
      <c r="BK377" s="41" t="s">
        <v>44</v>
      </c>
      <c r="BL377" s="41" t="s">
        <v>44</v>
      </c>
      <c r="BM377" s="41" t="s">
        <v>44</v>
      </c>
      <c r="BN377" s="41" t="s">
        <v>44</v>
      </c>
    </row>
    <row r="378" spans="1:66" s="4" customFormat="1" ht="15.75" customHeight="1">
      <c r="A378" s="12">
        <v>357</v>
      </c>
      <c r="B378" s="13" t="s">
        <v>403</v>
      </c>
      <c r="C378" s="61" t="s">
        <v>44</v>
      </c>
      <c r="D378" s="70" t="s">
        <v>44</v>
      </c>
      <c r="E378" s="58" t="s">
        <v>44</v>
      </c>
      <c r="F378" s="5" t="s">
        <v>44</v>
      </c>
      <c r="G378" s="5" t="s">
        <v>44</v>
      </c>
      <c r="H378" s="5" t="s">
        <v>44</v>
      </c>
      <c r="I378" s="5" t="s">
        <v>44</v>
      </c>
      <c r="J378" s="5" t="s">
        <v>44</v>
      </c>
      <c r="K378" s="5" t="s">
        <v>44</v>
      </c>
      <c r="L378" s="5" t="s">
        <v>44</v>
      </c>
      <c r="M378" s="5" t="s">
        <v>44</v>
      </c>
      <c r="N378" s="5" t="s">
        <v>44</v>
      </c>
      <c r="O378" s="5" t="s">
        <v>44</v>
      </c>
      <c r="P378" s="5" t="s">
        <v>44</v>
      </c>
      <c r="Q378" s="63" t="s">
        <v>44</v>
      </c>
      <c r="R378" s="70" t="s">
        <v>44</v>
      </c>
      <c r="S378" s="58" t="s">
        <v>44</v>
      </c>
      <c r="T378" s="5" t="s">
        <v>44</v>
      </c>
      <c r="U378" s="5" t="s">
        <v>44</v>
      </c>
      <c r="V378" s="5" t="s">
        <v>44</v>
      </c>
      <c r="W378" s="5" t="s">
        <v>44</v>
      </c>
      <c r="X378" s="5" t="s">
        <v>44</v>
      </c>
      <c r="Y378" s="5" t="s">
        <v>44</v>
      </c>
      <c r="Z378" s="5" t="s">
        <v>44</v>
      </c>
      <c r="AA378" s="5" t="s">
        <v>44</v>
      </c>
      <c r="AB378" s="5" t="s">
        <v>44</v>
      </c>
      <c r="AC378" s="5" t="s">
        <v>44</v>
      </c>
      <c r="AD378" s="5" t="s">
        <v>44</v>
      </c>
      <c r="AE378" s="65" t="s">
        <v>44</v>
      </c>
      <c r="AF378" s="70" t="s">
        <v>44</v>
      </c>
      <c r="AG378" s="58" t="s">
        <v>44</v>
      </c>
      <c r="AH378" s="5" t="s">
        <v>44</v>
      </c>
      <c r="AI378" s="5" t="s">
        <v>44</v>
      </c>
      <c r="AJ378" s="5" t="s">
        <v>44</v>
      </c>
      <c r="AK378" s="5" t="s">
        <v>44</v>
      </c>
      <c r="AL378" s="5" t="s">
        <v>44</v>
      </c>
      <c r="AM378" s="5" t="s">
        <v>44</v>
      </c>
      <c r="AN378" s="5" t="s">
        <v>44</v>
      </c>
      <c r="AO378" s="5" t="s">
        <v>44</v>
      </c>
      <c r="AP378" s="5" t="s">
        <v>44</v>
      </c>
      <c r="AQ378" s="5" t="s">
        <v>44</v>
      </c>
      <c r="AR378" s="5" t="s">
        <v>44</v>
      </c>
      <c r="AS378" s="68" t="s">
        <v>44</v>
      </c>
      <c r="AT378" s="74" t="s">
        <v>44</v>
      </c>
      <c r="AU378" s="68" t="s">
        <v>44</v>
      </c>
      <c r="AV378" s="41" t="s">
        <v>44</v>
      </c>
      <c r="AW378" s="41" t="s">
        <v>44</v>
      </c>
      <c r="AX378" s="41" t="s">
        <v>44</v>
      </c>
      <c r="AY378" s="41" t="s">
        <v>44</v>
      </c>
      <c r="AZ378" s="41" t="s">
        <v>44</v>
      </c>
      <c r="BA378" s="41" t="s">
        <v>44</v>
      </c>
      <c r="BB378" s="41" t="s">
        <v>44</v>
      </c>
      <c r="BC378" s="41" t="s">
        <v>44</v>
      </c>
      <c r="BD378" s="68" t="s">
        <v>44</v>
      </c>
      <c r="BE378" s="74" t="s">
        <v>44</v>
      </c>
      <c r="BF378" s="68" t="s">
        <v>44</v>
      </c>
      <c r="BG378" s="41" t="s">
        <v>44</v>
      </c>
      <c r="BH378" s="41" t="s">
        <v>44</v>
      </c>
      <c r="BI378" s="41" t="s">
        <v>44</v>
      </c>
      <c r="BJ378" s="41" t="s">
        <v>44</v>
      </c>
      <c r="BK378" s="41" t="s">
        <v>44</v>
      </c>
      <c r="BL378" s="41" t="s">
        <v>44</v>
      </c>
      <c r="BM378" s="41" t="s">
        <v>44</v>
      </c>
      <c r="BN378" s="41" t="s">
        <v>44</v>
      </c>
    </row>
    <row r="379" spans="1:66" s="4" customFormat="1" ht="15.75" customHeight="1">
      <c r="A379" s="12">
        <v>358</v>
      </c>
      <c r="B379" s="13" t="s">
        <v>404</v>
      </c>
      <c r="C379" s="61" t="s">
        <v>44</v>
      </c>
      <c r="D379" s="70" t="s">
        <v>44</v>
      </c>
      <c r="E379" s="58" t="s">
        <v>44</v>
      </c>
      <c r="F379" s="5" t="s">
        <v>44</v>
      </c>
      <c r="G379" s="5" t="s">
        <v>44</v>
      </c>
      <c r="H379" s="5" t="s">
        <v>44</v>
      </c>
      <c r="I379" s="5" t="s">
        <v>44</v>
      </c>
      <c r="J379" s="5" t="s">
        <v>44</v>
      </c>
      <c r="K379" s="5" t="s">
        <v>44</v>
      </c>
      <c r="L379" s="5" t="s">
        <v>44</v>
      </c>
      <c r="M379" s="5" t="s">
        <v>44</v>
      </c>
      <c r="N379" s="5" t="s">
        <v>44</v>
      </c>
      <c r="O379" s="5" t="s">
        <v>44</v>
      </c>
      <c r="P379" s="5" t="s">
        <v>44</v>
      </c>
      <c r="Q379" s="63" t="s">
        <v>44</v>
      </c>
      <c r="R379" s="70" t="s">
        <v>44</v>
      </c>
      <c r="S379" s="58" t="s">
        <v>44</v>
      </c>
      <c r="T379" s="5" t="s">
        <v>44</v>
      </c>
      <c r="U379" s="5" t="s">
        <v>44</v>
      </c>
      <c r="V379" s="5" t="s">
        <v>44</v>
      </c>
      <c r="W379" s="5" t="s">
        <v>44</v>
      </c>
      <c r="X379" s="5" t="s">
        <v>44</v>
      </c>
      <c r="Y379" s="5" t="s">
        <v>44</v>
      </c>
      <c r="Z379" s="5" t="s">
        <v>44</v>
      </c>
      <c r="AA379" s="5" t="s">
        <v>44</v>
      </c>
      <c r="AB379" s="5" t="s">
        <v>44</v>
      </c>
      <c r="AC379" s="5" t="s">
        <v>44</v>
      </c>
      <c r="AD379" s="5" t="s">
        <v>44</v>
      </c>
      <c r="AE379" s="65" t="s">
        <v>44</v>
      </c>
      <c r="AF379" s="70" t="s">
        <v>44</v>
      </c>
      <c r="AG379" s="58" t="s">
        <v>44</v>
      </c>
      <c r="AH379" s="5" t="s">
        <v>44</v>
      </c>
      <c r="AI379" s="5" t="s">
        <v>44</v>
      </c>
      <c r="AJ379" s="5" t="s">
        <v>44</v>
      </c>
      <c r="AK379" s="5" t="s">
        <v>44</v>
      </c>
      <c r="AL379" s="5" t="s">
        <v>44</v>
      </c>
      <c r="AM379" s="5" t="s">
        <v>44</v>
      </c>
      <c r="AN379" s="5" t="s">
        <v>44</v>
      </c>
      <c r="AO379" s="5" t="s">
        <v>44</v>
      </c>
      <c r="AP379" s="5" t="s">
        <v>44</v>
      </c>
      <c r="AQ379" s="5" t="s">
        <v>44</v>
      </c>
      <c r="AR379" s="5" t="s">
        <v>44</v>
      </c>
      <c r="AS379" s="68" t="s">
        <v>44</v>
      </c>
      <c r="AT379" s="74" t="s">
        <v>44</v>
      </c>
      <c r="AU379" s="68" t="s">
        <v>44</v>
      </c>
      <c r="AV379" s="41" t="s">
        <v>44</v>
      </c>
      <c r="AW379" s="41" t="s">
        <v>44</v>
      </c>
      <c r="AX379" s="41" t="s">
        <v>44</v>
      </c>
      <c r="AY379" s="41" t="s">
        <v>44</v>
      </c>
      <c r="AZ379" s="41" t="s">
        <v>44</v>
      </c>
      <c r="BA379" s="41" t="s">
        <v>44</v>
      </c>
      <c r="BB379" s="41" t="s">
        <v>44</v>
      </c>
      <c r="BC379" s="41" t="s">
        <v>44</v>
      </c>
      <c r="BD379" s="68" t="s">
        <v>44</v>
      </c>
      <c r="BE379" s="74" t="s">
        <v>44</v>
      </c>
      <c r="BF379" s="68" t="s">
        <v>44</v>
      </c>
      <c r="BG379" s="41" t="s">
        <v>44</v>
      </c>
      <c r="BH379" s="41" t="s">
        <v>44</v>
      </c>
      <c r="BI379" s="41" t="s">
        <v>44</v>
      </c>
      <c r="BJ379" s="41" t="s">
        <v>44</v>
      </c>
      <c r="BK379" s="41" t="s">
        <v>44</v>
      </c>
      <c r="BL379" s="41" t="s">
        <v>44</v>
      </c>
      <c r="BM379" s="41" t="s">
        <v>44</v>
      </c>
      <c r="BN379" s="41" t="s">
        <v>44</v>
      </c>
    </row>
    <row r="380" spans="1:66" s="4" customFormat="1" ht="15.75" customHeight="1">
      <c r="A380" s="12">
        <v>359</v>
      </c>
      <c r="B380" s="13" t="s">
        <v>405</v>
      </c>
      <c r="C380" s="61" t="s">
        <v>44</v>
      </c>
      <c r="D380" s="70" t="s">
        <v>44</v>
      </c>
      <c r="E380" s="58" t="s">
        <v>44</v>
      </c>
      <c r="F380" s="5" t="s">
        <v>44</v>
      </c>
      <c r="G380" s="5" t="s">
        <v>44</v>
      </c>
      <c r="H380" s="5" t="s">
        <v>44</v>
      </c>
      <c r="I380" s="5" t="s">
        <v>44</v>
      </c>
      <c r="J380" s="5" t="s">
        <v>44</v>
      </c>
      <c r="K380" s="5" t="s">
        <v>44</v>
      </c>
      <c r="L380" s="5" t="s">
        <v>44</v>
      </c>
      <c r="M380" s="5" t="s">
        <v>44</v>
      </c>
      <c r="N380" s="5" t="s">
        <v>44</v>
      </c>
      <c r="O380" s="5" t="s">
        <v>44</v>
      </c>
      <c r="P380" s="5" t="s">
        <v>44</v>
      </c>
      <c r="Q380" s="63" t="s">
        <v>44</v>
      </c>
      <c r="R380" s="70" t="s">
        <v>44</v>
      </c>
      <c r="S380" s="58" t="s">
        <v>44</v>
      </c>
      <c r="T380" s="5" t="s">
        <v>44</v>
      </c>
      <c r="U380" s="5" t="s">
        <v>44</v>
      </c>
      <c r="V380" s="5" t="s">
        <v>44</v>
      </c>
      <c r="W380" s="5" t="s">
        <v>44</v>
      </c>
      <c r="X380" s="5" t="s">
        <v>44</v>
      </c>
      <c r="Y380" s="5" t="s">
        <v>44</v>
      </c>
      <c r="Z380" s="5" t="s">
        <v>44</v>
      </c>
      <c r="AA380" s="5" t="s">
        <v>44</v>
      </c>
      <c r="AB380" s="5" t="s">
        <v>44</v>
      </c>
      <c r="AC380" s="5" t="s">
        <v>44</v>
      </c>
      <c r="AD380" s="5" t="s">
        <v>44</v>
      </c>
      <c r="AE380" s="65" t="s">
        <v>44</v>
      </c>
      <c r="AF380" s="70" t="s">
        <v>44</v>
      </c>
      <c r="AG380" s="58" t="s">
        <v>44</v>
      </c>
      <c r="AH380" s="5" t="s">
        <v>44</v>
      </c>
      <c r="AI380" s="5" t="s">
        <v>44</v>
      </c>
      <c r="AJ380" s="5" t="s">
        <v>44</v>
      </c>
      <c r="AK380" s="5" t="s">
        <v>44</v>
      </c>
      <c r="AL380" s="5" t="s">
        <v>44</v>
      </c>
      <c r="AM380" s="5" t="s">
        <v>44</v>
      </c>
      <c r="AN380" s="5" t="s">
        <v>44</v>
      </c>
      <c r="AO380" s="5" t="s">
        <v>44</v>
      </c>
      <c r="AP380" s="5" t="s">
        <v>44</v>
      </c>
      <c r="AQ380" s="5" t="s">
        <v>44</v>
      </c>
      <c r="AR380" s="5" t="s">
        <v>44</v>
      </c>
      <c r="AS380" s="68" t="s">
        <v>44</v>
      </c>
      <c r="AT380" s="74" t="s">
        <v>44</v>
      </c>
      <c r="AU380" s="68" t="s">
        <v>44</v>
      </c>
      <c r="AV380" s="41" t="s">
        <v>44</v>
      </c>
      <c r="AW380" s="41" t="s">
        <v>44</v>
      </c>
      <c r="AX380" s="41" t="s">
        <v>44</v>
      </c>
      <c r="AY380" s="41" t="s">
        <v>44</v>
      </c>
      <c r="AZ380" s="41" t="s">
        <v>44</v>
      </c>
      <c r="BA380" s="41" t="s">
        <v>44</v>
      </c>
      <c r="BB380" s="41" t="s">
        <v>44</v>
      </c>
      <c r="BC380" s="41" t="s">
        <v>44</v>
      </c>
      <c r="BD380" s="68" t="s">
        <v>44</v>
      </c>
      <c r="BE380" s="74" t="s">
        <v>44</v>
      </c>
      <c r="BF380" s="68" t="s">
        <v>44</v>
      </c>
      <c r="BG380" s="41" t="s">
        <v>44</v>
      </c>
      <c r="BH380" s="41" t="s">
        <v>44</v>
      </c>
      <c r="BI380" s="41" t="s">
        <v>44</v>
      </c>
      <c r="BJ380" s="41" t="s">
        <v>44</v>
      </c>
      <c r="BK380" s="41" t="s">
        <v>44</v>
      </c>
      <c r="BL380" s="41" t="s">
        <v>44</v>
      </c>
      <c r="BM380" s="41" t="s">
        <v>44</v>
      </c>
      <c r="BN380" s="41" t="s">
        <v>44</v>
      </c>
    </row>
    <row r="381" spans="1:66" s="4" customFormat="1" ht="15.75" customHeight="1">
      <c r="A381" s="12">
        <v>360</v>
      </c>
      <c r="B381" s="13" t="s">
        <v>406</v>
      </c>
      <c r="C381" s="61">
        <v>258750</v>
      </c>
      <c r="D381" s="70">
        <v>250000</v>
      </c>
      <c r="E381" s="58">
        <v>257500</v>
      </c>
      <c r="F381" s="5">
        <v>148356.29390399999</v>
      </c>
      <c r="G381" s="5">
        <f t="shared" si="190"/>
        <v>15280.698272112</v>
      </c>
      <c r="H381" s="5">
        <f t="shared" si="191"/>
        <v>163636.99217611199</v>
      </c>
      <c r="I381" s="2">
        <v>150175.53601717332</v>
      </c>
      <c r="J381" s="2">
        <f t="shared" si="192"/>
        <v>7658.9523368758391</v>
      </c>
      <c r="K381" s="2">
        <f t="shared" si="193"/>
        <v>157834.48835404916</v>
      </c>
      <c r="L381" s="5">
        <v>160087.57192091481</v>
      </c>
      <c r="M381" s="5">
        <f t="shared" si="194"/>
        <v>157834.48835404916</v>
      </c>
      <c r="N381" s="48">
        <f t="shared" si="195"/>
        <v>207968.17540851267</v>
      </c>
      <c r="O381" s="5">
        <f t="shared" si="196"/>
        <v>35449.870082095265</v>
      </c>
      <c r="P381" s="20">
        <f t="shared" si="197"/>
        <v>0.17045814828379849</v>
      </c>
      <c r="Q381" s="63">
        <v>258750</v>
      </c>
      <c r="R381" s="70">
        <v>250000</v>
      </c>
      <c r="S381" s="58">
        <v>255000</v>
      </c>
      <c r="T381" s="5">
        <v>177803.38795500001</v>
      </c>
      <c r="U381" s="5">
        <f t="shared" si="198"/>
        <v>18313.748959365003</v>
      </c>
      <c r="V381" s="5">
        <f t="shared" si="199"/>
        <v>196117.13691436502</v>
      </c>
      <c r="W381" s="2">
        <v>179983.75296930003</v>
      </c>
      <c r="X381" s="2">
        <f t="shared" si="200"/>
        <v>9179.1714014343015</v>
      </c>
      <c r="Y381" s="2">
        <f t="shared" si="201"/>
        <v>189162.92437073431</v>
      </c>
      <c r="Z381" s="5">
        <v>191863.22061653272</v>
      </c>
      <c r="AA381" s="5">
        <f t="shared" si="202"/>
        <v>189162.92437073431</v>
      </c>
      <c r="AB381" s="48">
        <f t="shared" si="203"/>
        <v>223482.21365027199</v>
      </c>
      <c r="AC381" s="5">
        <f t="shared" si="204"/>
        <v>24267.402175063879</v>
      </c>
      <c r="AD381" s="20">
        <f t="shared" si="205"/>
        <v>0.10858762215878177</v>
      </c>
      <c r="AE381" s="65" t="s">
        <v>44</v>
      </c>
      <c r="AF381" s="70" t="s">
        <v>44</v>
      </c>
      <c r="AG381" s="58" t="s">
        <v>44</v>
      </c>
      <c r="AH381" s="5" t="s">
        <v>44</v>
      </c>
      <c r="AI381" s="5" t="s">
        <v>44</v>
      </c>
      <c r="AJ381" s="5" t="s">
        <v>44</v>
      </c>
      <c r="AK381" s="5" t="s">
        <v>44</v>
      </c>
      <c r="AL381" s="5" t="s">
        <v>44</v>
      </c>
      <c r="AM381" s="5" t="s">
        <v>44</v>
      </c>
      <c r="AN381" s="5" t="s">
        <v>44</v>
      </c>
      <c r="AO381" s="5" t="s">
        <v>44</v>
      </c>
      <c r="AP381" s="5" t="s">
        <v>44</v>
      </c>
      <c r="AQ381" s="5" t="s">
        <v>44</v>
      </c>
      <c r="AR381" s="5" t="s">
        <v>44</v>
      </c>
      <c r="AS381" s="67">
        <v>260000</v>
      </c>
      <c r="AT381" s="70">
        <v>250000</v>
      </c>
      <c r="AU381" s="58">
        <v>256250</v>
      </c>
      <c r="AV381" s="38">
        <v>206981.31591469503</v>
      </c>
      <c r="AW381" s="38">
        <f t="shared" si="214"/>
        <v>10556.047111649446</v>
      </c>
      <c r="AX381" s="38">
        <f t="shared" si="215"/>
        <v>217537.36302634448</v>
      </c>
      <c r="AY381" s="36">
        <v>230235.86473983928</v>
      </c>
      <c r="AZ381" s="5">
        <f t="shared" si="216"/>
        <v>217537.36302634448</v>
      </c>
      <c r="BA381" s="40">
        <f t="shared" si="217"/>
        <v>242804.64555323674</v>
      </c>
      <c r="BB381" s="5">
        <f>STDEVA(AZ381,BA381)</f>
        <v>17866.666816921883</v>
      </c>
      <c r="BC381" s="44">
        <f t="shared" si="218"/>
        <v>7.3584534497732584E-2</v>
      </c>
      <c r="BD381" s="72">
        <v>260000</v>
      </c>
      <c r="BE381" s="70">
        <v>250000</v>
      </c>
      <c r="BF381" s="58">
        <v>256250</v>
      </c>
      <c r="BG381" s="38">
        <v>172701.86641974931</v>
      </c>
      <c r="BH381" s="38">
        <f t="shared" si="219"/>
        <v>8807.7951874072132</v>
      </c>
      <c r="BI381" s="38">
        <f t="shared" si="220"/>
        <v>181509.66160715651</v>
      </c>
      <c r="BJ381" s="36">
        <v>192105.08630509776</v>
      </c>
      <c r="BK381" s="36">
        <f t="shared" si="221"/>
        <v>181509.66160715651</v>
      </c>
      <c r="BL381" s="40">
        <f t="shared" si="222"/>
        <v>227972.94958245085</v>
      </c>
      <c r="BM381" s="5">
        <f t="shared" si="223"/>
        <v>32854.506003553972</v>
      </c>
      <c r="BN381" s="20">
        <f t="shared" si="224"/>
        <v>0.14411580875594848</v>
      </c>
    </row>
    <row r="382" spans="1:66" s="4" customFormat="1" ht="15.75" customHeight="1">
      <c r="A382" s="12">
        <v>361</v>
      </c>
      <c r="B382" s="13" t="s">
        <v>407</v>
      </c>
      <c r="C382" s="61" t="s">
        <v>44</v>
      </c>
      <c r="D382" s="70" t="s">
        <v>44</v>
      </c>
      <c r="E382" s="58" t="s">
        <v>44</v>
      </c>
      <c r="F382" s="5" t="s">
        <v>44</v>
      </c>
      <c r="G382" s="5" t="s">
        <v>44</v>
      </c>
      <c r="H382" s="5" t="s">
        <v>44</v>
      </c>
      <c r="I382" s="5" t="s">
        <v>44</v>
      </c>
      <c r="J382" s="5" t="s">
        <v>44</v>
      </c>
      <c r="K382" s="5" t="s">
        <v>44</v>
      </c>
      <c r="L382" s="5" t="s">
        <v>44</v>
      </c>
      <c r="M382" s="5" t="s">
        <v>44</v>
      </c>
      <c r="N382" s="5" t="s">
        <v>44</v>
      </c>
      <c r="O382" s="5" t="s">
        <v>44</v>
      </c>
      <c r="P382" s="5" t="s">
        <v>44</v>
      </c>
      <c r="Q382" s="63" t="s">
        <v>44</v>
      </c>
      <c r="R382" s="70" t="s">
        <v>44</v>
      </c>
      <c r="S382" s="58" t="s">
        <v>44</v>
      </c>
      <c r="T382" s="5" t="s">
        <v>44</v>
      </c>
      <c r="U382" s="5" t="s">
        <v>44</v>
      </c>
      <c r="V382" s="5" t="s">
        <v>44</v>
      </c>
      <c r="W382" s="5" t="s">
        <v>44</v>
      </c>
      <c r="X382" s="5" t="s">
        <v>44</v>
      </c>
      <c r="Y382" s="5" t="s">
        <v>44</v>
      </c>
      <c r="Z382" s="5" t="s">
        <v>44</v>
      </c>
      <c r="AA382" s="5" t="s">
        <v>44</v>
      </c>
      <c r="AB382" s="5" t="s">
        <v>44</v>
      </c>
      <c r="AC382" s="5" t="s">
        <v>44</v>
      </c>
      <c r="AD382" s="5" t="s">
        <v>44</v>
      </c>
      <c r="AE382" s="65" t="s">
        <v>44</v>
      </c>
      <c r="AF382" s="70" t="s">
        <v>44</v>
      </c>
      <c r="AG382" s="58" t="s">
        <v>44</v>
      </c>
      <c r="AH382" s="5" t="s">
        <v>44</v>
      </c>
      <c r="AI382" s="5" t="s">
        <v>44</v>
      </c>
      <c r="AJ382" s="5" t="s">
        <v>44</v>
      </c>
      <c r="AK382" s="5" t="s">
        <v>44</v>
      </c>
      <c r="AL382" s="5" t="s">
        <v>44</v>
      </c>
      <c r="AM382" s="5" t="s">
        <v>44</v>
      </c>
      <c r="AN382" s="5" t="s">
        <v>44</v>
      </c>
      <c r="AO382" s="5" t="s">
        <v>44</v>
      </c>
      <c r="AP382" s="5" t="s">
        <v>44</v>
      </c>
      <c r="AQ382" s="5" t="s">
        <v>44</v>
      </c>
      <c r="AR382" s="5" t="s">
        <v>44</v>
      </c>
      <c r="AS382" s="68" t="s">
        <v>44</v>
      </c>
      <c r="AT382" s="74" t="s">
        <v>44</v>
      </c>
      <c r="AU382" s="68" t="s">
        <v>44</v>
      </c>
      <c r="AV382" s="41" t="s">
        <v>44</v>
      </c>
      <c r="AW382" s="41" t="s">
        <v>44</v>
      </c>
      <c r="AX382" s="41" t="s">
        <v>44</v>
      </c>
      <c r="AY382" s="41" t="s">
        <v>44</v>
      </c>
      <c r="AZ382" s="41" t="s">
        <v>44</v>
      </c>
      <c r="BA382" s="41" t="s">
        <v>44</v>
      </c>
      <c r="BB382" s="41" t="s">
        <v>44</v>
      </c>
      <c r="BC382" s="41" t="s">
        <v>44</v>
      </c>
      <c r="BD382" s="68" t="s">
        <v>44</v>
      </c>
      <c r="BE382" s="74" t="s">
        <v>44</v>
      </c>
      <c r="BF382" s="68" t="s">
        <v>44</v>
      </c>
      <c r="BG382" s="41" t="s">
        <v>44</v>
      </c>
      <c r="BH382" s="41" t="s">
        <v>44</v>
      </c>
      <c r="BI382" s="41" t="s">
        <v>44</v>
      </c>
      <c r="BJ382" s="41" t="s">
        <v>44</v>
      </c>
      <c r="BK382" s="41" t="s">
        <v>44</v>
      </c>
      <c r="BL382" s="41" t="s">
        <v>44</v>
      </c>
      <c r="BM382" s="41" t="s">
        <v>44</v>
      </c>
      <c r="BN382" s="41" t="s">
        <v>44</v>
      </c>
    </row>
    <row r="383" spans="1:66" s="4" customFormat="1" ht="15.75" customHeight="1">
      <c r="A383" s="12">
        <v>362</v>
      </c>
      <c r="B383" s="13" t="s">
        <v>408</v>
      </c>
      <c r="C383" s="61" t="s">
        <v>44</v>
      </c>
      <c r="D383" s="70" t="s">
        <v>44</v>
      </c>
      <c r="E383" s="58" t="s">
        <v>44</v>
      </c>
      <c r="F383" s="5" t="s">
        <v>44</v>
      </c>
      <c r="G383" s="5" t="s">
        <v>44</v>
      </c>
      <c r="H383" s="5" t="s">
        <v>44</v>
      </c>
      <c r="I383" s="5" t="s">
        <v>44</v>
      </c>
      <c r="J383" s="5" t="s">
        <v>44</v>
      </c>
      <c r="K383" s="5" t="s">
        <v>44</v>
      </c>
      <c r="L383" s="5" t="s">
        <v>44</v>
      </c>
      <c r="M383" s="5" t="s">
        <v>44</v>
      </c>
      <c r="N383" s="5" t="s">
        <v>44</v>
      </c>
      <c r="O383" s="5" t="s">
        <v>44</v>
      </c>
      <c r="P383" s="5" t="s">
        <v>44</v>
      </c>
      <c r="Q383" s="63" t="s">
        <v>44</v>
      </c>
      <c r="R383" s="70" t="s">
        <v>44</v>
      </c>
      <c r="S383" s="58" t="s">
        <v>44</v>
      </c>
      <c r="T383" s="5" t="s">
        <v>44</v>
      </c>
      <c r="U383" s="5" t="s">
        <v>44</v>
      </c>
      <c r="V383" s="5" t="s">
        <v>44</v>
      </c>
      <c r="W383" s="5" t="s">
        <v>44</v>
      </c>
      <c r="X383" s="5" t="s">
        <v>44</v>
      </c>
      <c r="Y383" s="5" t="s">
        <v>44</v>
      </c>
      <c r="Z383" s="5" t="s">
        <v>44</v>
      </c>
      <c r="AA383" s="5" t="s">
        <v>44</v>
      </c>
      <c r="AB383" s="5" t="s">
        <v>44</v>
      </c>
      <c r="AC383" s="5" t="s">
        <v>44</v>
      </c>
      <c r="AD383" s="5" t="s">
        <v>44</v>
      </c>
      <c r="AE383" s="65" t="s">
        <v>44</v>
      </c>
      <c r="AF383" s="70" t="s">
        <v>44</v>
      </c>
      <c r="AG383" s="58" t="s">
        <v>44</v>
      </c>
      <c r="AH383" s="5" t="s">
        <v>44</v>
      </c>
      <c r="AI383" s="5" t="s">
        <v>44</v>
      </c>
      <c r="AJ383" s="5" t="s">
        <v>44</v>
      </c>
      <c r="AK383" s="5" t="s">
        <v>44</v>
      </c>
      <c r="AL383" s="5" t="s">
        <v>44</v>
      </c>
      <c r="AM383" s="5" t="s">
        <v>44</v>
      </c>
      <c r="AN383" s="5" t="s">
        <v>44</v>
      </c>
      <c r="AO383" s="5" t="s">
        <v>44</v>
      </c>
      <c r="AP383" s="5" t="s">
        <v>44</v>
      </c>
      <c r="AQ383" s="5" t="s">
        <v>44</v>
      </c>
      <c r="AR383" s="5" t="s">
        <v>44</v>
      </c>
      <c r="AS383" s="68" t="s">
        <v>44</v>
      </c>
      <c r="AT383" s="74" t="s">
        <v>44</v>
      </c>
      <c r="AU383" s="68" t="s">
        <v>44</v>
      </c>
      <c r="AV383" s="41" t="s">
        <v>44</v>
      </c>
      <c r="AW383" s="41" t="s">
        <v>44</v>
      </c>
      <c r="AX383" s="41" t="s">
        <v>44</v>
      </c>
      <c r="AY383" s="41" t="s">
        <v>44</v>
      </c>
      <c r="AZ383" s="41" t="s">
        <v>44</v>
      </c>
      <c r="BA383" s="41" t="s">
        <v>44</v>
      </c>
      <c r="BB383" s="41" t="s">
        <v>44</v>
      </c>
      <c r="BC383" s="41" t="s">
        <v>44</v>
      </c>
      <c r="BD383" s="68" t="s">
        <v>44</v>
      </c>
      <c r="BE383" s="74" t="s">
        <v>44</v>
      </c>
      <c r="BF383" s="68" t="s">
        <v>44</v>
      </c>
      <c r="BG383" s="41" t="s">
        <v>44</v>
      </c>
      <c r="BH383" s="41" t="s">
        <v>44</v>
      </c>
      <c r="BI383" s="41" t="s">
        <v>44</v>
      </c>
      <c r="BJ383" s="41" t="s">
        <v>44</v>
      </c>
      <c r="BK383" s="41" t="s">
        <v>44</v>
      </c>
      <c r="BL383" s="41" t="s">
        <v>44</v>
      </c>
      <c r="BM383" s="41" t="s">
        <v>44</v>
      </c>
      <c r="BN383" s="41" t="s">
        <v>44</v>
      </c>
    </row>
    <row r="384" spans="1:66" s="4" customFormat="1" ht="15.75" customHeight="1">
      <c r="A384" s="12">
        <v>363</v>
      </c>
      <c r="B384" s="13" t="s">
        <v>409</v>
      </c>
      <c r="C384" s="61" t="s">
        <v>44</v>
      </c>
      <c r="D384" s="70" t="s">
        <v>44</v>
      </c>
      <c r="E384" s="58" t="s">
        <v>44</v>
      </c>
      <c r="F384" s="5" t="s">
        <v>44</v>
      </c>
      <c r="G384" s="5" t="s">
        <v>44</v>
      </c>
      <c r="H384" s="5" t="s">
        <v>44</v>
      </c>
      <c r="I384" s="5" t="s">
        <v>44</v>
      </c>
      <c r="J384" s="5" t="s">
        <v>44</v>
      </c>
      <c r="K384" s="5" t="s">
        <v>44</v>
      </c>
      <c r="L384" s="5" t="s">
        <v>44</v>
      </c>
      <c r="M384" s="5" t="s">
        <v>44</v>
      </c>
      <c r="N384" s="5" t="s">
        <v>44</v>
      </c>
      <c r="O384" s="5" t="s">
        <v>44</v>
      </c>
      <c r="P384" s="5" t="s">
        <v>44</v>
      </c>
      <c r="Q384" s="63" t="s">
        <v>44</v>
      </c>
      <c r="R384" s="70" t="s">
        <v>44</v>
      </c>
      <c r="S384" s="58" t="s">
        <v>44</v>
      </c>
      <c r="T384" s="5" t="s">
        <v>44</v>
      </c>
      <c r="U384" s="5" t="s">
        <v>44</v>
      </c>
      <c r="V384" s="5" t="s">
        <v>44</v>
      </c>
      <c r="W384" s="5" t="s">
        <v>44</v>
      </c>
      <c r="X384" s="5" t="s">
        <v>44</v>
      </c>
      <c r="Y384" s="5" t="s">
        <v>44</v>
      </c>
      <c r="Z384" s="5" t="s">
        <v>44</v>
      </c>
      <c r="AA384" s="5" t="s">
        <v>44</v>
      </c>
      <c r="AB384" s="5" t="s">
        <v>44</v>
      </c>
      <c r="AC384" s="5" t="s">
        <v>44</v>
      </c>
      <c r="AD384" s="5" t="s">
        <v>44</v>
      </c>
      <c r="AE384" s="65" t="s">
        <v>44</v>
      </c>
      <c r="AF384" s="70" t="s">
        <v>44</v>
      </c>
      <c r="AG384" s="58" t="s">
        <v>44</v>
      </c>
      <c r="AH384" s="5" t="s">
        <v>44</v>
      </c>
      <c r="AI384" s="5" t="s">
        <v>44</v>
      </c>
      <c r="AJ384" s="5" t="s">
        <v>44</v>
      </c>
      <c r="AK384" s="5" t="s">
        <v>44</v>
      </c>
      <c r="AL384" s="5" t="s">
        <v>44</v>
      </c>
      <c r="AM384" s="5" t="s">
        <v>44</v>
      </c>
      <c r="AN384" s="5" t="s">
        <v>44</v>
      </c>
      <c r="AO384" s="5" t="s">
        <v>44</v>
      </c>
      <c r="AP384" s="5" t="s">
        <v>44</v>
      </c>
      <c r="AQ384" s="5" t="s">
        <v>44</v>
      </c>
      <c r="AR384" s="5" t="s">
        <v>44</v>
      </c>
      <c r="AS384" s="68" t="s">
        <v>44</v>
      </c>
      <c r="AT384" s="74" t="s">
        <v>44</v>
      </c>
      <c r="AU384" s="68" t="s">
        <v>44</v>
      </c>
      <c r="AV384" s="41" t="s">
        <v>44</v>
      </c>
      <c r="AW384" s="41" t="s">
        <v>44</v>
      </c>
      <c r="AX384" s="41" t="s">
        <v>44</v>
      </c>
      <c r="AY384" s="41" t="s">
        <v>44</v>
      </c>
      <c r="AZ384" s="41" t="s">
        <v>44</v>
      </c>
      <c r="BA384" s="41" t="s">
        <v>44</v>
      </c>
      <c r="BB384" s="41" t="s">
        <v>44</v>
      </c>
      <c r="BC384" s="41" t="s">
        <v>44</v>
      </c>
      <c r="BD384" s="68" t="s">
        <v>44</v>
      </c>
      <c r="BE384" s="74" t="s">
        <v>44</v>
      </c>
      <c r="BF384" s="68" t="s">
        <v>44</v>
      </c>
      <c r="BG384" s="41" t="s">
        <v>44</v>
      </c>
      <c r="BH384" s="41" t="s">
        <v>44</v>
      </c>
      <c r="BI384" s="41" t="s">
        <v>44</v>
      </c>
      <c r="BJ384" s="41" t="s">
        <v>44</v>
      </c>
      <c r="BK384" s="41" t="s">
        <v>44</v>
      </c>
      <c r="BL384" s="41" t="s">
        <v>44</v>
      </c>
      <c r="BM384" s="41" t="s">
        <v>44</v>
      </c>
      <c r="BN384" s="41" t="s">
        <v>44</v>
      </c>
    </row>
    <row r="385" spans="1:66" s="4" customFormat="1" ht="15.75" customHeight="1">
      <c r="A385" s="12">
        <v>364</v>
      </c>
      <c r="B385" s="13" t="s">
        <v>410</v>
      </c>
      <c r="C385" s="61" t="s">
        <v>44</v>
      </c>
      <c r="D385" s="70" t="s">
        <v>44</v>
      </c>
      <c r="E385" s="58" t="s">
        <v>44</v>
      </c>
      <c r="F385" s="5" t="s">
        <v>44</v>
      </c>
      <c r="G385" s="5" t="s">
        <v>44</v>
      </c>
      <c r="H385" s="5" t="s">
        <v>44</v>
      </c>
      <c r="I385" s="5" t="s">
        <v>44</v>
      </c>
      <c r="J385" s="5" t="s">
        <v>44</v>
      </c>
      <c r="K385" s="5" t="s">
        <v>44</v>
      </c>
      <c r="L385" s="5" t="s">
        <v>44</v>
      </c>
      <c r="M385" s="5" t="s">
        <v>44</v>
      </c>
      <c r="N385" s="5" t="s">
        <v>44</v>
      </c>
      <c r="O385" s="5" t="s">
        <v>44</v>
      </c>
      <c r="P385" s="5" t="s">
        <v>44</v>
      </c>
      <c r="Q385" s="63" t="s">
        <v>44</v>
      </c>
      <c r="R385" s="70" t="s">
        <v>44</v>
      </c>
      <c r="S385" s="58" t="s">
        <v>44</v>
      </c>
      <c r="T385" s="5" t="s">
        <v>44</v>
      </c>
      <c r="U385" s="5" t="s">
        <v>44</v>
      </c>
      <c r="V385" s="5" t="s">
        <v>44</v>
      </c>
      <c r="W385" s="5" t="s">
        <v>44</v>
      </c>
      <c r="X385" s="5" t="s">
        <v>44</v>
      </c>
      <c r="Y385" s="5" t="s">
        <v>44</v>
      </c>
      <c r="Z385" s="5" t="s">
        <v>44</v>
      </c>
      <c r="AA385" s="5" t="s">
        <v>44</v>
      </c>
      <c r="AB385" s="5" t="s">
        <v>44</v>
      </c>
      <c r="AC385" s="5" t="s">
        <v>44</v>
      </c>
      <c r="AD385" s="5" t="s">
        <v>44</v>
      </c>
      <c r="AE385" s="65" t="s">
        <v>44</v>
      </c>
      <c r="AF385" s="70" t="s">
        <v>44</v>
      </c>
      <c r="AG385" s="58" t="s">
        <v>44</v>
      </c>
      <c r="AH385" s="5" t="s">
        <v>44</v>
      </c>
      <c r="AI385" s="5" t="s">
        <v>44</v>
      </c>
      <c r="AJ385" s="5" t="s">
        <v>44</v>
      </c>
      <c r="AK385" s="5" t="s">
        <v>44</v>
      </c>
      <c r="AL385" s="5" t="s">
        <v>44</v>
      </c>
      <c r="AM385" s="5" t="s">
        <v>44</v>
      </c>
      <c r="AN385" s="5" t="s">
        <v>44</v>
      </c>
      <c r="AO385" s="5" t="s">
        <v>44</v>
      </c>
      <c r="AP385" s="5" t="s">
        <v>44</v>
      </c>
      <c r="AQ385" s="5" t="s">
        <v>44</v>
      </c>
      <c r="AR385" s="5" t="s">
        <v>44</v>
      </c>
      <c r="AS385" s="68" t="s">
        <v>44</v>
      </c>
      <c r="AT385" s="74" t="s">
        <v>44</v>
      </c>
      <c r="AU385" s="68" t="s">
        <v>44</v>
      </c>
      <c r="AV385" s="41" t="s">
        <v>44</v>
      </c>
      <c r="AW385" s="41" t="s">
        <v>44</v>
      </c>
      <c r="AX385" s="41" t="s">
        <v>44</v>
      </c>
      <c r="AY385" s="41" t="s">
        <v>44</v>
      </c>
      <c r="AZ385" s="41" t="s">
        <v>44</v>
      </c>
      <c r="BA385" s="41" t="s">
        <v>44</v>
      </c>
      <c r="BB385" s="41" t="s">
        <v>44</v>
      </c>
      <c r="BC385" s="41" t="s">
        <v>44</v>
      </c>
      <c r="BD385" s="68" t="s">
        <v>44</v>
      </c>
      <c r="BE385" s="74" t="s">
        <v>44</v>
      </c>
      <c r="BF385" s="68" t="s">
        <v>44</v>
      </c>
      <c r="BG385" s="41" t="s">
        <v>44</v>
      </c>
      <c r="BH385" s="41" t="s">
        <v>44</v>
      </c>
      <c r="BI385" s="41" t="s">
        <v>44</v>
      </c>
      <c r="BJ385" s="41" t="s">
        <v>44</v>
      </c>
      <c r="BK385" s="41" t="s">
        <v>44</v>
      </c>
      <c r="BL385" s="41" t="s">
        <v>44</v>
      </c>
      <c r="BM385" s="41" t="s">
        <v>44</v>
      </c>
      <c r="BN385" s="41" t="s">
        <v>44</v>
      </c>
    </row>
    <row r="386" spans="1:66" s="4" customFormat="1" ht="15.75" customHeight="1">
      <c r="A386" s="15" t="s">
        <v>411</v>
      </c>
      <c r="B386" s="16"/>
      <c r="C386" s="61" t="s">
        <v>34</v>
      </c>
      <c r="D386" s="70" t="s">
        <v>34</v>
      </c>
      <c r="E386" s="58" t="s">
        <v>34</v>
      </c>
      <c r="F386" s="5" t="s">
        <v>34</v>
      </c>
      <c r="G386" s="5" t="s">
        <v>34</v>
      </c>
      <c r="H386" s="5" t="s">
        <v>34</v>
      </c>
      <c r="I386" s="5" t="s">
        <v>34</v>
      </c>
      <c r="J386" s="5" t="s">
        <v>34</v>
      </c>
      <c r="K386" s="5" t="s">
        <v>34</v>
      </c>
      <c r="L386" s="5" t="s">
        <v>34</v>
      </c>
      <c r="M386" s="5">
        <f t="shared" si="194"/>
        <v>0</v>
      </c>
      <c r="N386" s="48"/>
      <c r="O386" s="5" t="s">
        <v>34</v>
      </c>
      <c r="P386" s="5" t="s">
        <v>34</v>
      </c>
      <c r="Q386" s="63" t="s">
        <v>34</v>
      </c>
      <c r="R386" s="70" t="s">
        <v>34</v>
      </c>
      <c r="S386" s="58" t="s">
        <v>34</v>
      </c>
      <c r="T386" s="5" t="s">
        <v>34</v>
      </c>
      <c r="U386" s="5" t="s">
        <v>34</v>
      </c>
      <c r="V386" s="5" t="s">
        <v>34</v>
      </c>
      <c r="W386" s="5" t="s">
        <v>34</v>
      </c>
      <c r="X386" s="5" t="s">
        <v>34</v>
      </c>
      <c r="Y386" s="5" t="s">
        <v>34</v>
      </c>
      <c r="Z386" s="5" t="s">
        <v>34</v>
      </c>
      <c r="AA386" s="5">
        <f t="shared" si="202"/>
        <v>0</v>
      </c>
      <c r="AB386" s="48"/>
      <c r="AC386" s="5" t="s">
        <v>34</v>
      </c>
      <c r="AD386" s="5" t="s">
        <v>34</v>
      </c>
      <c r="AE386" s="65" t="s">
        <v>34</v>
      </c>
      <c r="AF386" s="70" t="s">
        <v>34</v>
      </c>
      <c r="AG386" s="58" t="s">
        <v>34</v>
      </c>
      <c r="AH386" s="5" t="s">
        <v>34</v>
      </c>
      <c r="AI386" s="5" t="s">
        <v>34</v>
      </c>
      <c r="AJ386" s="5" t="s">
        <v>34</v>
      </c>
      <c r="AK386" s="5" t="s">
        <v>34</v>
      </c>
      <c r="AL386" s="5" t="s">
        <v>34</v>
      </c>
      <c r="AM386" s="5" t="s">
        <v>34</v>
      </c>
      <c r="AN386" s="5" t="s">
        <v>34</v>
      </c>
      <c r="AO386" s="5">
        <f t="shared" si="210"/>
        <v>0</v>
      </c>
      <c r="AP386" s="48"/>
      <c r="AQ386" s="5" t="s">
        <v>34</v>
      </c>
      <c r="AR386" s="5" t="s">
        <v>34</v>
      </c>
      <c r="AS386" s="67" t="s">
        <v>34</v>
      </c>
      <c r="AT386" s="70" t="s">
        <v>34</v>
      </c>
      <c r="AU386" s="58" t="s">
        <v>34</v>
      </c>
      <c r="AV386" s="36" t="s">
        <v>34</v>
      </c>
      <c r="AW386" s="36" t="s">
        <v>34</v>
      </c>
      <c r="AX386" s="36" t="s">
        <v>34</v>
      </c>
      <c r="AY386" s="36" t="s">
        <v>34</v>
      </c>
      <c r="AZ386" s="5">
        <f t="shared" si="216"/>
        <v>0</v>
      </c>
      <c r="BA386" s="40"/>
      <c r="BB386" s="36" t="s">
        <v>34</v>
      </c>
      <c r="BC386" s="36" t="s">
        <v>34</v>
      </c>
      <c r="BD386" s="72" t="s">
        <v>34</v>
      </c>
      <c r="BE386" s="70" t="s">
        <v>34</v>
      </c>
      <c r="BF386" s="58" t="s">
        <v>34</v>
      </c>
      <c r="BG386" s="36" t="s">
        <v>34</v>
      </c>
      <c r="BH386" s="36" t="s">
        <v>34</v>
      </c>
      <c r="BI386" s="36" t="s">
        <v>34</v>
      </c>
      <c r="BJ386" s="36" t="s">
        <v>34</v>
      </c>
      <c r="BK386" s="36">
        <f t="shared" si="221"/>
        <v>0</v>
      </c>
      <c r="BL386" s="40"/>
      <c r="BM386" s="36" t="s">
        <v>34</v>
      </c>
      <c r="BN386" s="36" t="s">
        <v>34</v>
      </c>
    </row>
    <row r="387" spans="1:66" s="4" customFormat="1" ht="15.75" customHeight="1">
      <c r="A387" s="12">
        <v>365</v>
      </c>
      <c r="B387" s="13" t="s">
        <v>412</v>
      </c>
      <c r="C387" s="61">
        <v>258750</v>
      </c>
      <c r="D387" s="70">
        <v>250000</v>
      </c>
      <c r="E387" s="58">
        <v>257500</v>
      </c>
      <c r="F387" s="5">
        <v>326873.922525</v>
      </c>
      <c r="G387" s="5">
        <f t="shared" si="190"/>
        <v>33668.014020075003</v>
      </c>
      <c r="H387" s="5">
        <f t="shared" si="191"/>
        <v>360541.93654507503</v>
      </c>
      <c r="I387" s="2">
        <v>330882.41907816671</v>
      </c>
      <c r="J387" s="2">
        <f t="shared" si="192"/>
        <v>16875.003372986503</v>
      </c>
      <c r="K387" s="2">
        <f t="shared" si="193"/>
        <v>347757.42245115322</v>
      </c>
      <c r="L387" s="5">
        <v>269940.03932493593</v>
      </c>
      <c r="M387" s="5">
        <f t="shared" si="194"/>
        <v>250000</v>
      </c>
      <c r="N387" s="48">
        <f t="shared" si="195"/>
        <v>290748.23305352736</v>
      </c>
      <c r="O387" s="5">
        <f t="shared" si="196"/>
        <v>28813.351913519018</v>
      </c>
      <c r="P387" s="20">
        <f t="shared" si="197"/>
        <v>9.9100694820781321E-2</v>
      </c>
      <c r="Q387" s="63">
        <v>258750</v>
      </c>
      <c r="R387" s="70">
        <v>250000</v>
      </c>
      <c r="S387" s="58">
        <v>255000</v>
      </c>
      <c r="T387" s="5">
        <v>326882.82580200001</v>
      </c>
      <c r="U387" s="5">
        <f t="shared" si="198"/>
        <v>33668.931057606002</v>
      </c>
      <c r="V387" s="5">
        <f t="shared" si="199"/>
        <v>360551.75685960602</v>
      </c>
      <c r="W387" s="2">
        <v>330891.46664625331</v>
      </c>
      <c r="X387" s="2">
        <f t="shared" si="200"/>
        <v>16875.464798958918</v>
      </c>
      <c r="Y387" s="2">
        <f t="shared" si="201"/>
        <v>347766.93144521222</v>
      </c>
      <c r="Z387" s="5">
        <v>269947.42049946886</v>
      </c>
      <c r="AA387" s="5">
        <f t="shared" si="202"/>
        <v>250000</v>
      </c>
      <c r="AB387" s="48">
        <f t="shared" si="203"/>
        <v>290336.01813404786</v>
      </c>
      <c r="AC387" s="5">
        <f t="shared" si="204"/>
        <v>28521.871948648793</v>
      </c>
      <c r="AD387" s="20">
        <f t="shared" si="205"/>
        <v>9.8237456489054256E-2</v>
      </c>
      <c r="AE387" s="65">
        <v>258750</v>
      </c>
      <c r="AF387" s="70">
        <v>250000</v>
      </c>
      <c r="AG387" s="58">
        <v>253750</v>
      </c>
      <c r="AH387" s="5">
        <v>352142.41190399998</v>
      </c>
      <c r="AI387" s="5">
        <f t="shared" si="206"/>
        <v>36270.668426112003</v>
      </c>
      <c r="AJ387" s="5">
        <f t="shared" si="207"/>
        <v>388413.08033011196</v>
      </c>
      <c r="AK387" s="2">
        <v>356460.75296384003</v>
      </c>
      <c r="AL387" s="2">
        <f t="shared" si="208"/>
        <v>18179.498401155841</v>
      </c>
      <c r="AM387" s="2">
        <f t="shared" si="209"/>
        <v>374640.25136499584</v>
      </c>
      <c r="AN387" s="5">
        <v>290807.32044008595</v>
      </c>
      <c r="AO387" s="5">
        <f t="shared" si="210"/>
        <v>250000</v>
      </c>
      <c r="AP387" s="48">
        <f t="shared" si="211"/>
        <v>302726.77535586566</v>
      </c>
      <c r="AQ387" s="5">
        <f t="shared" si="212"/>
        <v>37283.460404232341</v>
      </c>
      <c r="AR387" s="20">
        <f t="shared" si="213"/>
        <v>0.12315878025788886</v>
      </c>
      <c r="AS387" s="67">
        <v>260000</v>
      </c>
      <c r="AT387" s="70">
        <v>250000</v>
      </c>
      <c r="AU387" s="58">
        <v>256250</v>
      </c>
      <c r="AV387" s="38">
        <v>291218.25508407503</v>
      </c>
      <c r="AW387" s="38">
        <f t="shared" si="214"/>
        <v>14852.131009287827</v>
      </c>
      <c r="AX387" s="38">
        <f t="shared" si="215"/>
        <v>306070.38609336287</v>
      </c>
      <c r="AY387" s="36">
        <v>323936.90459936269</v>
      </c>
      <c r="AZ387" s="5">
        <f t="shared" si="216"/>
        <v>250000</v>
      </c>
      <c r="BA387" s="40">
        <f t="shared" si="217"/>
        <v>279251.45813854516</v>
      </c>
      <c r="BB387" s="5">
        <f>STDEVA(AZ387,BA387)</f>
        <v>20683.904409359708</v>
      </c>
      <c r="BC387" s="43">
        <f t="shared" si="218"/>
        <v>7.4069100828464754E-2</v>
      </c>
      <c r="BD387" s="72">
        <v>260000</v>
      </c>
      <c r="BE387" s="70">
        <v>250000</v>
      </c>
      <c r="BF387" s="58">
        <v>256250</v>
      </c>
      <c r="BG387" s="38">
        <v>291210.29230093752</v>
      </c>
      <c r="BH387" s="38">
        <f t="shared" si="219"/>
        <v>14851.724907347812</v>
      </c>
      <c r="BI387" s="38">
        <f t="shared" si="220"/>
        <v>306062.01720828534</v>
      </c>
      <c r="BJ387" s="36">
        <v>323928.04718992306</v>
      </c>
      <c r="BK387" s="36">
        <f t="shared" si="221"/>
        <v>250000</v>
      </c>
      <c r="BL387" s="40">
        <f t="shared" si="222"/>
        <v>279248.01287964167</v>
      </c>
      <c r="BM387" s="5">
        <f t="shared" si="223"/>
        <v>20681.468243426105</v>
      </c>
      <c r="BN387" s="20">
        <f t="shared" si="224"/>
        <v>7.4061290643239061E-2</v>
      </c>
    </row>
    <row r="388" spans="1:66" s="4" customFormat="1" ht="15.75" customHeight="1">
      <c r="A388" s="12">
        <v>366</v>
      </c>
      <c r="B388" s="14" t="s">
        <v>413</v>
      </c>
      <c r="C388" s="61">
        <v>3312000</v>
      </c>
      <c r="D388" s="70">
        <v>3200000</v>
      </c>
      <c r="E388" s="58">
        <v>3296000</v>
      </c>
      <c r="F388" s="5">
        <v>3893248.7086319989</v>
      </c>
      <c r="G388" s="5">
        <f t="shared" si="190"/>
        <v>401004.61698909593</v>
      </c>
      <c r="H388" s="5">
        <f t="shared" si="191"/>
        <v>4294253.3256210946</v>
      </c>
      <c r="I388" s="2">
        <v>3940993.108674719</v>
      </c>
      <c r="J388" s="2">
        <f t="shared" si="192"/>
        <v>200990.64854241066</v>
      </c>
      <c r="K388" s="2">
        <f t="shared" si="193"/>
        <v>4141983.7572171297</v>
      </c>
      <c r="L388" s="5">
        <v>4201110.4768265765</v>
      </c>
      <c r="M388" s="5">
        <f t="shared" si="194"/>
        <v>3200000</v>
      </c>
      <c r="N388" s="48">
        <f t="shared" si="195"/>
        <v>3740891.2599441335</v>
      </c>
      <c r="O388" s="5">
        <f t="shared" si="196"/>
        <v>382467.87779103237</v>
      </c>
      <c r="P388" s="20">
        <f t="shared" si="197"/>
        <v>0.10223977421806807</v>
      </c>
      <c r="Q388" s="63">
        <v>3312000</v>
      </c>
      <c r="R388" s="70">
        <v>3200000</v>
      </c>
      <c r="S388" s="58">
        <v>3264000</v>
      </c>
      <c r="T388" s="5">
        <v>3932180.7604469997</v>
      </c>
      <c r="U388" s="5">
        <f t="shared" si="198"/>
        <v>405014.61832604097</v>
      </c>
      <c r="V388" s="5">
        <f t="shared" si="199"/>
        <v>4337195.3787730411</v>
      </c>
      <c r="W388" s="2">
        <v>3980402.6526062866</v>
      </c>
      <c r="X388" s="2">
        <f t="shared" si="200"/>
        <v>203000.53528292061</v>
      </c>
      <c r="Y388" s="2">
        <f t="shared" si="201"/>
        <v>4183403.1878892072</v>
      </c>
      <c r="Z388" s="5">
        <v>4243121.1688862592</v>
      </c>
      <c r="AA388" s="5">
        <f t="shared" si="202"/>
        <v>3200000</v>
      </c>
      <c r="AB388" s="48">
        <f t="shared" si="203"/>
        <v>3756619.9559247512</v>
      </c>
      <c r="AC388" s="5">
        <f t="shared" si="204"/>
        <v>393589.7453781488</v>
      </c>
      <c r="AD388" s="20">
        <f t="shared" si="205"/>
        <v>0.10477230861679232</v>
      </c>
      <c r="AE388" s="65">
        <v>3312000</v>
      </c>
      <c r="AF388" s="70">
        <v>3200000</v>
      </c>
      <c r="AG388" s="58">
        <v>3248000</v>
      </c>
      <c r="AH388" s="5">
        <v>3971502.5779440003</v>
      </c>
      <c r="AI388" s="5">
        <f t="shared" si="206"/>
        <v>409064.76552823203</v>
      </c>
      <c r="AJ388" s="5">
        <f t="shared" si="207"/>
        <v>4380567.3434722321</v>
      </c>
      <c r="AK388" s="2">
        <v>4020206.7182222405</v>
      </c>
      <c r="AL388" s="2">
        <f t="shared" si="208"/>
        <v>205030.54262933426</v>
      </c>
      <c r="AM388" s="2">
        <f t="shared" si="209"/>
        <v>4225237.2608515751</v>
      </c>
      <c r="AN388" s="5">
        <v>4285552.4222450629</v>
      </c>
      <c r="AO388" s="5">
        <f t="shared" si="210"/>
        <v>3200000</v>
      </c>
      <c r="AP388" s="48">
        <f t="shared" si="211"/>
        <v>3775226.171094812</v>
      </c>
      <c r="AQ388" s="5">
        <f t="shared" si="212"/>
        <v>406746.32629711478</v>
      </c>
      <c r="AR388" s="20">
        <f t="shared" si="213"/>
        <v>0.10774091613673009</v>
      </c>
      <c r="AS388" s="67">
        <v>3328000</v>
      </c>
      <c r="AT388" s="70">
        <v>3200000</v>
      </c>
      <c r="AU388" s="58">
        <v>3280000</v>
      </c>
      <c r="AV388" s="38">
        <v>4577463.0504972292</v>
      </c>
      <c r="AW388" s="38">
        <f t="shared" si="214"/>
        <v>233450.61557535868</v>
      </c>
      <c r="AX388" s="38">
        <f t="shared" si="215"/>
        <v>4810913.6660725875</v>
      </c>
      <c r="AY388" s="36">
        <v>5091745.4026635112</v>
      </c>
      <c r="AZ388" s="5">
        <f t="shared" si="216"/>
        <v>3200000</v>
      </c>
      <c r="BA388" s="40">
        <f t="shared" si="217"/>
        <v>3942131.8137472197</v>
      </c>
      <c r="BB388" s="5">
        <f>STDEVA(AZ388,BA388)</f>
        <v>524766.43803493294</v>
      </c>
      <c r="BC388" s="20">
        <f t="shared" si="218"/>
        <v>0.13311742550184102</v>
      </c>
      <c r="BD388" s="72">
        <v>3328000</v>
      </c>
      <c r="BE388" s="70">
        <v>3200000</v>
      </c>
      <c r="BF388" s="58">
        <v>3280000</v>
      </c>
      <c r="BG388" s="38">
        <v>4532142.0749759264</v>
      </c>
      <c r="BH388" s="38">
        <f t="shared" si="219"/>
        <v>231139.24582377225</v>
      </c>
      <c r="BI388" s="38">
        <f t="shared" si="220"/>
        <v>4763281.3207996991</v>
      </c>
      <c r="BJ388" s="36">
        <v>5041332.5721918922</v>
      </c>
      <c r="BK388" s="36">
        <f t="shared" si="221"/>
        <v>3200000</v>
      </c>
      <c r="BL388" s="40">
        <f t="shared" si="222"/>
        <v>3922522.7785983183</v>
      </c>
      <c r="BM388" s="5">
        <f t="shared" si="223"/>
        <v>510900.75630861887</v>
      </c>
      <c r="BN388" s="20">
        <f t="shared" si="224"/>
        <v>0.13024800240705933</v>
      </c>
    </row>
    <row r="389" spans="1:66" s="4" customFormat="1" ht="15.75" customHeight="1">
      <c r="A389" s="12">
        <v>367</v>
      </c>
      <c r="B389" s="14" t="s">
        <v>414</v>
      </c>
      <c r="C389" s="61">
        <v>331200</v>
      </c>
      <c r="D389" s="70">
        <v>320000</v>
      </c>
      <c r="E389" s="58">
        <v>329600</v>
      </c>
      <c r="F389" s="5">
        <v>353341.38653999998</v>
      </c>
      <c r="G389" s="5">
        <f t="shared" si="190"/>
        <v>36394.162813620002</v>
      </c>
      <c r="H389" s="5">
        <f t="shared" si="191"/>
        <v>389735.54935361998</v>
      </c>
      <c r="I389" s="2">
        <v>357674.69435506663</v>
      </c>
      <c r="J389" s="2">
        <f t="shared" si="192"/>
        <v>18241.409412108398</v>
      </c>
      <c r="K389" s="2">
        <f t="shared" si="193"/>
        <v>375916.10376717505</v>
      </c>
      <c r="L389" s="5">
        <v>381282.29720658407</v>
      </c>
      <c r="M389" s="5">
        <f t="shared" si="194"/>
        <v>320000</v>
      </c>
      <c r="N389" s="48">
        <f t="shared" si="195"/>
        <v>354622.32505456317</v>
      </c>
      <c r="O389" s="5">
        <f t="shared" si="196"/>
        <v>24481.680826526524</v>
      </c>
      <c r="P389" s="20">
        <f t="shared" si="197"/>
        <v>6.9035926665811875E-2</v>
      </c>
      <c r="Q389" s="63">
        <v>331200</v>
      </c>
      <c r="R389" s="70">
        <v>320000</v>
      </c>
      <c r="S389" s="58">
        <v>326400</v>
      </c>
      <c r="T389" s="5">
        <v>356874.99825599999</v>
      </c>
      <c r="U389" s="5">
        <f t="shared" si="198"/>
        <v>36758.124820368001</v>
      </c>
      <c r="V389" s="5">
        <f t="shared" si="199"/>
        <v>393633.12307636801</v>
      </c>
      <c r="W389" s="2">
        <v>361251.56322975998</v>
      </c>
      <c r="X389" s="2">
        <f t="shared" si="200"/>
        <v>18423.829724717758</v>
      </c>
      <c r="Y389" s="2">
        <f t="shared" si="201"/>
        <v>379675.39295447775</v>
      </c>
      <c r="Z389" s="5">
        <v>385095.25015761383</v>
      </c>
      <c r="AA389" s="5">
        <f t="shared" si="202"/>
        <v>320000</v>
      </c>
      <c r="AB389" s="48">
        <f t="shared" si="203"/>
        <v>356000.6276980766</v>
      </c>
      <c r="AC389" s="5">
        <f t="shared" si="204"/>
        <v>25456.287972282211</v>
      </c>
      <c r="AD389" s="20">
        <f t="shared" si="205"/>
        <v>7.1506300808749243E-2</v>
      </c>
      <c r="AE389" s="65">
        <v>331200</v>
      </c>
      <c r="AF389" s="70">
        <v>320000</v>
      </c>
      <c r="AG389" s="58">
        <v>324800</v>
      </c>
      <c r="AH389" s="5">
        <v>360443.2338269999</v>
      </c>
      <c r="AI389" s="5">
        <f t="shared" si="206"/>
        <v>37125.653084180994</v>
      </c>
      <c r="AJ389" s="5">
        <f t="shared" si="207"/>
        <v>397568.88691118092</v>
      </c>
      <c r="AK389" s="2">
        <v>364863.32672108657</v>
      </c>
      <c r="AL389" s="2">
        <f t="shared" si="208"/>
        <v>18608.029662775414</v>
      </c>
      <c r="AM389" s="2">
        <f t="shared" si="209"/>
        <v>383471.35638386197</v>
      </c>
      <c r="AN389" s="5">
        <v>388945.40087465843</v>
      </c>
      <c r="AO389" s="5">
        <f t="shared" si="210"/>
        <v>320000</v>
      </c>
      <c r="AP389" s="48">
        <f t="shared" si="211"/>
        <v>357664.27402828354</v>
      </c>
      <c r="AQ389" s="5">
        <f t="shared" si="212"/>
        <v>26632.663573867656</v>
      </c>
      <c r="AR389" s="20">
        <f t="shared" si="213"/>
        <v>7.4462744835850123E-2</v>
      </c>
      <c r="AS389" s="67">
        <v>332800</v>
      </c>
      <c r="AT389" s="70">
        <v>320000</v>
      </c>
      <c r="AU389" s="58">
        <v>328000</v>
      </c>
      <c r="AV389" s="38">
        <v>415439.29771422397</v>
      </c>
      <c r="AW389" s="38">
        <f t="shared" si="214"/>
        <v>21187.40418342542</v>
      </c>
      <c r="AX389" s="38">
        <f t="shared" si="215"/>
        <v>436626.70189764939</v>
      </c>
      <c r="AY389" s="36">
        <v>462114.30018913659</v>
      </c>
      <c r="AZ389" s="5">
        <f t="shared" si="216"/>
        <v>320000</v>
      </c>
      <c r="BA389" s="40">
        <f t="shared" si="217"/>
        <v>375908.20041735721</v>
      </c>
      <c r="BB389" s="5">
        <f>STDEVA(AZ389,BA389)</f>
        <v>39533.067639049841</v>
      </c>
      <c r="BC389" s="20">
        <f t="shared" si="218"/>
        <v>0.10516681358682177</v>
      </c>
      <c r="BD389" s="72">
        <v>332800</v>
      </c>
      <c r="BE389" s="70">
        <v>320000</v>
      </c>
      <c r="BF389" s="58">
        <v>328000</v>
      </c>
      <c r="BG389" s="38">
        <v>411325.89850832662</v>
      </c>
      <c r="BH389" s="38">
        <f t="shared" si="219"/>
        <v>20977.620823924655</v>
      </c>
      <c r="BI389" s="38">
        <f t="shared" si="220"/>
        <v>432303.51933225128</v>
      </c>
      <c r="BJ389" s="36">
        <v>457538.75664790091</v>
      </c>
      <c r="BK389" s="36">
        <f t="shared" si="221"/>
        <v>320000</v>
      </c>
      <c r="BL389" s="40">
        <f t="shared" si="222"/>
        <v>374128.45519603044</v>
      </c>
      <c r="BM389" s="5">
        <f t="shared" si="223"/>
        <v>38274.597724265339</v>
      </c>
      <c r="BN389" s="20">
        <f t="shared" si="224"/>
        <v>0.10230335916098861</v>
      </c>
    </row>
    <row r="390" spans="1:66" s="4" customFormat="1" ht="15.75" customHeight="1">
      <c r="A390" s="12">
        <v>368</v>
      </c>
      <c r="B390" s="14" t="s">
        <v>415</v>
      </c>
      <c r="C390" s="61">
        <v>1552500</v>
      </c>
      <c r="D390" s="70">
        <v>1500000</v>
      </c>
      <c r="E390" s="58">
        <v>1545000</v>
      </c>
      <c r="F390" s="5">
        <v>1881242.6450399999</v>
      </c>
      <c r="G390" s="5">
        <f t="shared" si="190"/>
        <v>193767.99243911999</v>
      </c>
      <c r="H390" s="5">
        <f t="shared" si="191"/>
        <v>2075010.6374791199</v>
      </c>
      <c r="I390" s="2">
        <v>1904313.1569317332</v>
      </c>
      <c r="J390" s="2">
        <f t="shared" si="192"/>
        <v>97119.971003518396</v>
      </c>
      <c r="K390" s="2">
        <f t="shared" si="193"/>
        <v>2001433.1279352517</v>
      </c>
      <c r="L390" s="5">
        <v>1553574.136399514</v>
      </c>
      <c r="M390" s="5">
        <f t="shared" si="194"/>
        <v>1500000</v>
      </c>
      <c r="N390" s="48">
        <f t="shared" si="195"/>
        <v>1704586.3169689809</v>
      </c>
      <c r="O390" s="5">
        <f t="shared" si="196"/>
        <v>144664.37206674687</v>
      </c>
      <c r="P390" s="20">
        <f t="shared" si="197"/>
        <v>8.4867730443819692E-2</v>
      </c>
      <c r="Q390" s="63">
        <v>1552500</v>
      </c>
      <c r="R390" s="70">
        <v>1500000</v>
      </c>
      <c r="S390" s="58">
        <v>1530000</v>
      </c>
      <c r="T390" s="5">
        <v>1900055.2693409997</v>
      </c>
      <c r="U390" s="5">
        <f t="shared" si="198"/>
        <v>195705.69274212298</v>
      </c>
      <c r="V390" s="5">
        <f t="shared" si="199"/>
        <v>2095760.9620831227</v>
      </c>
      <c r="W390" s="2">
        <v>1923356.5149655261</v>
      </c>
      <c r="X390" s="2">
        <f t="shared" si="200"/>
        <v>98091.182263241819</v>
      </c>
      <c r="Y390" s="2">
        <f t="shared" si="201"/>
        <v>2021447.6972287679</v>
      </c>
      <c r="Z390" s="5">
        <v>1569110.0625174458</v>
      </c>
      <c r="AA390" s="5">
        <f t="shared" si="202"/>
        <v>1500000</v>
      </c>
      <c r="AB390" s="48">
        <f t="shared" si="203"/>
        <v>1711469.786971556</v>
      </c>
      <c r="AC390" s="5">
        <f t="shared" si="204"/>
        <v>149531.72038366189</v>
      </c>
      <c r="AD390" s="20">
        <f t="shared" si="205"/>
        <v>8.7370353553396993E-2</v>
      </c>
      <c r="AE390" s="65">
        <v>1552500</v>
      </c>
      <c r="AF390" s="70">
        <v>1500000</v>
      </c>
      <c r="AG390" s="58">
        <v>1522500</v>
      </c>
      <c r="AH390" s="5">
        <v>1919055.8517120001</v>
      </c>
      <c r="AI390" s="5">
        <f t="shared" si="206"/>
        <v>197662.75272633604</v>
      </c>
      <c r="AJ390" s="5">
        <f t="shared" si="207"/>
        <v>2116718.6044383361</v>
      </c>
      <c r="AK390" s="2">
        <v>1942589.8609181868</v>
      </c>
      <c r="AL390" s="2">
        <f t="shared" si="208"/>
        <v>99072.08290682752</v>
      </c>
      <c r="AM390" s="2">
        <f t="shared" si="209"/>
        <v>2041661.9438250144</v>
      </c>
      <c r="AN390" s="5">
        <v>1584800.9843176301</v>
      </c>
      <c r="AO390" s="5">
        <f t="shared" si="210"/>
        <v>1500000</v>
      </c>
      <c r="AP390" s="48">
        <f t="shared" si="211"/>
        <v>1719696.9220968301</v>
      </c>
      <c r="AQ390" s="5">
        <f t="shared" si="212"/>
        <v>155349.18342048122</v>
      </c>
      <c r="AR390" s="20">
        <f t="shared" si="213"/>
        <v>9.0335210480614006E-2</v>
      </c>
      <c r="AS390" s="67">
        <v>1560000</v>
      </c>
      <c r="AT390" s="70">
        <v>1500000</v>
      </c>
      <c r="AU390" s="58">
        <v>1537500</v>
      </c>
      <c r="AV390" s="38">
        <v>1692749.9940385371</v>
      </c>
      <c r="AW390" s="38">
        <f t="shared" si="214"/>
        <v>86330.249695965394</v>
      </c>
      <c r="AX390" s="38">
        <f t="shared" si="215"/>
        <v>1779080.2437345025</v>
      </c>
      <c r="AY390" s="36">
        <v>1882932.0750209349</v>
      </c>
      <c r="AZ390" s="5">
        <f t="shared" si="216"/>
        <v>1500000</v>
      </c>
      <c r="BA390" s="40">
        <f t="shared" si="217"/>
        <v>1651902.4637510874</v>
      </c>
      <c r="BB390" s="5">
        <f>STDEVA(AZ390,BA390)</f>
        <v>107411.26219733765</v>
      </c>
      <c r="BC390" s="20">
        <f t="shared" si="218"/>
        <v>6.5022762877556095E-2</v>
      </c>
      <c r="BD390" s="72">
        <v>1560000</v>
      </c>
      <c r="BE390" s="70">
        <v>1500000</v>
      </c>
      <c r="BF390" s="58">
        <v>1537500</v>
      </c>
      <c r="BG390" s="38">
        <v>1675989.8957689998</v>
      </c>
      <c r="BH390" s="38">
        <f t="shared" si="219"/>
        <v>85475.484684218987</v>
      </c>
      <c r="BI390" s="38">
        <f t="shared" si="220"/>
        <v>1761465.3804532187</v>
      </c>
      <c r="BJ390" s="36">
        <v>1864288.9636794168</v>
      </c>
      <c r="BK390" s="36">
        <f t="shared" si="221"/>
        <v>1500000</v>
      </c>
      <c r="BL390" s="40">
        <f t="shared" si="222"/>
        <v>1644650.8688265271</v>
      </c>
      <c r="BM390" s="5">
        <f t="shared" si="223"/>
        <v>102283.61025176312</v>
      </c>
      <c r="BN390" s="20">
        <f t="shared" si="224"/>
        <v>6.2191685901545397E-2</v>
      </c>
    </row>
    <row r="391" spans="1:66" s="4" customFormat="1" ht="15.75" customHeight="1">
      <c r="A391" s="12">
        <v>369</v>
      </c>
      <c r="B391" s="14" t="s">
        <v>416</v>
      </c>
      <c r="C391" s="61">
        <v>1656000</v>
      </c>
      <c r="D391" s="70">
        <v>1600000</v>
      </c>
      <c r="E391" s="58">
        <v>1648000</v>
      </c>
      <c r="F391" s="5">
        <v>2131903.5271920003</v>
      </c>
      <c r="G391" s="5">
        <f t="shared" si="190"/>
        <v>219586.06330077606</v>
      </c>
      <c r="H391" s="5">
        <f t="shared" si="191"/>
        <v>2351489.5904927766</v>
      </c>
      <c r="I391" s="2">
        <v>2158047.9575323202</v>
      </c>
      <c r="J391" s="2">
        <f t="shared" si="192"/>
        <v>110060.44583414833</v>
      </c>
      <c r="K391" s="2">
        <f t="shared" si="193"/>
        <v>2268108.4033664684</v>
      </c>
      <c r="L391" s="5">
        <v>1760575.7118928514</v>
      </c>
      <c r="M391" s="5">
        <f t="shared" si="194"/>
        <v>1600000</v>
      </c>
      <c r="N391" s="48">
        <f t="shared" si="195"/>
        <v>1880695.6176253494</v>
      </c>
      <c r="O391" s="5">
        <f t="shared" si="196"/>
        <v>198481.77467223079</v>
      </c>
      <c r="P391" s="20">
        <f t="shared" si="197"/>
        <v>0.10553636261610626</v>
      </c>
      <c r="Q391" s="63">
        <v>1656000</v>
      </c>
      <c r="R391" s="70">
        <v>1600000</v>
      </c>
      <c r="S391" s="58">
        <v>1632000</v>
      </c>
      <c r="T391" s="5">
        <v>2153221.9293419998</v>
      </c>
      <c r="U391" s="5">
        <f t="shared" si="198"/>
        <v>221781.858722226</v>
      </c>
      <c r="V391" s="5">
        <f t="shared" si="199"/>
        <v>2375003.7880642256</v>
      </c>
      <c r="W391" s="2">
        <v>2179627.7581546535</v>
      </c>
      <c r="X391" s="2">
        <f t="shared" si="200"/>
        <v>111161.01566588732</v>
      </c>
      <c r="Y391" s="2">
        <f t="shared" si="201"/>
        <v>2290788.7738205409</v>
      </c>
      <c r="Z391" s="5">
        <v>1778180.915109287</v>
      </c>
      <c r="AA391" s="5">
        <f t="shared" si="202"/>
        <v>1600000</v>
      </c>
      <c r="AB391" s="48">
        <f t="shared" si="203"/>
        <v>1888662.2461656753</v>
      </c>
      <c r="AC391" s="5">
        <f t="shared" si="204"/>
        <v>204115.0317362895</v>
      </c>
      <c r="AD391" s="20">
        <f t="shared" si="205"/>
        <v>0.10807386664856557</v>
      </c>
      <c r="AE391" s="65">
        <v>1656000</v>
      </c>
      <c r="AF391" s="70">
        <v>1600000</v>
      </c>
      <c r="AG391" s="58">
        <v>1624000</v>
      </c>
      <c r="AH391" s="5">
        <v>2174754.0101399994</v>
      </c>
      <c r="AI391" s="5">
        <f t="shared" si="206"/>
        <v>223999.66304441995</v>
      </c>
      <c r="AJ391" s="5">
        <f t="shared" si="207"/>
        <v>2398753.6731844195</v>
      </c>
      <c r="AK391" s="2">
        <v>2201423.7204110669</v>
      </c>
      <c r="AL391" s="2">
        <f t="shared" si="208"/>
        <v>112272.6097409644</v>
      </c>
      <c r="AM391" s="2">
        <f t="shared" si="209"/>
        <v>2313696.3301520315</v>
      </c>
      <c r="AN391" s="5">
        <v>1795962.4670122638</v>
      </c>
      <c r="AO391" s="5">
        <f t="shared" si="210"/>
        <v>1600000</v>
      </c>
      <c r="AP391" s="48">
        <f t="shared" si="211"/>
        <v>1898068.7450581193</v>
      </c>
      <c r="AQ391" s="5">
        <f t="shared" si="212"/>
        <v>210766.43089036038</v>
      </c>
      <c r="AR391" s="20">
        <f t="shared" si="213"/>
        <v>0.11104256968517053</v>
      </c>
      <c r="AS391" s="67">
        <v>1664000</v>
      </c>
      <c r="AT391" s="70">
        <v>1600000</v>
      </c>
      <c r="AU391" s="58">
        <v>1640000</v>
      </c>
      <c r="AV391" s="38">
        <v>1918294.838171825</v>
      </c>
      <c r="AW391" s="38">
        <f t="shared" si="214"/>
        <v>97833.036746763071</v>
      </c>
      <c r="AX391" s="38">
        <f t="shared" si="215"/>
        <v>2016127.8749185882</v>
      </c>
      <c r="AY391" s="36">
        <v>2133817.0981311444</v>
      </c>
      <c r="AZ391" s="5">
        <f t="shared" si="216"/>
        <v>1600000</v>
      </c>
      <c r="BA391" s="40">
        <f t="shared" si="217"/>
        <v>1810788.9946099469</v>
      </c>
      <c r="BB391" s="5">
        <f>STDEVA(AZ391,BA391)</f>
        <v>149050.32748818802</v>
      </c>
      <c r="BC391" s="42">
        <f t="shared" si="218"/>
        <v>8.2312366560574446E-2</v>
      </c>
      <c r="BD391" s="72">
        <v>1664000</v>
      </c>
      <c r="BE391" s="70">
        <v>1600000</v>
      </c>
      <c r="BF391" s="58">
        <v>1640000</v>
      </c>
      <c r="BG391" s="38">
        <v>1899302.4116037001</v>
      </c>
      <c r="BH391" s="38">
        <f t="shared" si="219"/>
        <v>96864.422991788699</v>
      </c>
      <c r="BI391" s="38">
        <f t="shared" si="220"/>
        <v>1996166.8345954889</v>
      </c>
      <c r="BJ391" s="36">
        <v>2112690.8542714217</v>
      </c>
      <c r="BK391" s="36">
        <f t="shared" si="221"/>
        <v>1600000</v>
      </c>
      <c r="BL391" s="40">
        <f t="shared" si="222"/>
        <v>1802571.5377733819</v>
      </c>
      <c r="BM391" s="5">
        <f t="shared" si="223"/>
        <v>143239.70803494522</v>
      </c>
      <c r="BN391" s="20">
        <f t="shared" si="224"/>
        <v>7.9464090624598124E-2</v>
      </c>
    </row>
    <row r="392" spans="1:66" s="4" customFormat="1" ht="15.75" customHeight="1">
      <c r="A392" s="12">
        <v>370</v>
      </c>
      <c r="B392" s="13" t="s">
        <v>417</v>
      </c>
      <c r="C392" s="61" t="s">
        <v>44</v>
      </c>
      <c r="D392" s="70" t="s">
        <v>44</v>
      </c>
      <c r="E392" s="58" t="s">
        <v>44</v>
      </c>
      <c r="F392" s="5" t="s">
        <v>44</v>
      </c>
      <c r="G392" s="5" t="s">
        <v>44</v>
      </c>
      <c r="H392" s="5" t="s">
        <v>44</v>
      </c>
      <c r="I392" s="5" t="s">
        <v>44</v>
      </c>
      <c r="J392" s="5" t="s">
        <v>44</v>
      </c>
      <c r="K392" s="5" t="s">
        <v>44</v>
      </c>
      <c r="L392" s="5" t="s">
        <v>44</v>
      </c>
      <c r="M392" s="5" t="s">
        <v>44</v>
      </c>
      <c r="N392" s="5" t="s">
        <v>44</v>
      </c>
      <c r="O392" s="5" t="s">
        <v>44</v>
      </c>
      <c r="P392" s="5" t="s">
        <v>44</v>
      </c>
      <c r="Q392" s="63" t="s">
        <v>44</v>
      </c>
      <c r="R392" s="70" t="s">
        <v>44</v>
      </c>
      <c r="S392" s="58" t="s">
        <v>44</v>
      </c>
      <c r="T392" s="5" t="s">
        <v>44</v>
      </c>
      <c r="U392" s="5" t="s">
        <v>44</v>
      </c>
      <c r="V392" s="5" t="s">
        <v>44</v>
      </c>
      <c r="W392" s="5" t="s">
        <v>44</v>
      </c>
      <c r="X392" s="5" t="s">
        <v>44</v>
      </c>
      <c r="Y392" s="5" t="s">
        <v>44</v>
      </c>
      <c r="Z392" s="5" t="s">
        <v>44</v>
      </c>
      <c r="AA392" s="5" t="s">
        <v>44</v>
      </c>
      <c r="AB392" s="5" t="s">
        <v>44</v>
      </c>
      <c r="AC392" s="5" t="s">
        <v>44</v>
      </c>
      <c r="AD392" s="5" t="s">
        <v>44</v>
      </c>
      <c r="AE392" s="65" t="s">
        <v>44</v>
      </c>
      <c r="AF392" s="70" t="s">
        <v>44</v>
      </c>
      <c r="AG392" s="58" t="s">
        <v>44</v>
      </c>
      <c r="AH392" s="5" t="s">
        <v>44</v>
      </c>
      <c r="AI392" s="5" t="s">
        <v>44</v>
      </c>
      <c r="AJ392" s="5" t="s">
        <v>44</v>
      </c>
      <c r="AK392" s="5" t="s">
        <v>44</v>
      </c>
      <c r="AL392" s="5" t="s">
        <v>44</v>
      </c>
      <c r="AM392" s="5" t="s">
        <v>44</v>
      </c>
      <c r="AN392" s="5" t="s">
        <v>44</v>
      </c>
      <c r="AO392" s="5" t="s">
        <v>44</v>
      </c>
      <c r="AP392" s="5" t="s">
        <v>44</v>
      </c>
      <c r="AQ392" s="5" t="s">
        <v>44</v>
      </c>
      <c r="AR392" s="5" t="s">
        <v>44</v>
      </c>
      <c r="AS392" s="68" t="s">
        <v>44</v>
      </c>
      <c r="AT392" s="74" t="s">
        <v>44</v>
      </c>
      <c r="AU392" s="68" t="s">
        <v>44</v>
      </c>
      <c r="AV392" s="41" t="s">
        <v>44</v>
      </c>
      <c r="AW392" s="41" t="s">
        <v>44</v>
      </c>
      <c r="AX392" s="41" t="s">
        <v>44</v>
      </c>
      <c r="AY392" s="41" t="s">
        <v>44</v>
      </c>
      <c r="AZ392" s="41" t="s">
        <v>44</v>
      </c>
      <c r="BA392" s="41" t="s">
        <v>44</v>
      </c>
      <c r="BB392" s="41" t="s">
        <v>44</v>
      </c>
      <c r="BC392" s="41" t="s">
        <v>44</v>
      </c>
      <c r="BD392" s="68" t="s">
        <v>44</v>
      </c>
      <c r="BE392" s="74" t="s">
        <v>44</v>
      </c>
      <c r="BF392" s="68" t="s">
        <v>44</v>
      </c>
      <c r="BG392" s="41" t="s">
        <v>44</v>
      </c>
      <c r="BH392" s="41" t="s">
        <v>44</v>
      </c>
      <c r="BI392" s="41" t="s">
        <v>44</v>
      </c>
      <c r="BJ392" s="41" t="s">
        <v>44</v>
      </c>
      <c r="BK392" s="41" t="s">
        <v>44</v>
      </c>
      <c r="BL392" s="41" t="s">
        <v>44</v>
      </c>
      <c r="BM392" s="41" t="s">
        <v>44</v>
      </c>
      <c r="BN392" s="41" t="s">
        <v>44</v>
      </c>
    </row>
    <row r="393" spans="1:66" s="4" customFormat="1" ht="15.75" customHeight="1">
      <c r="A393" s="12">
        <v>371</v>
      </c>
      <c r="B393" s="13" t="s">
        <v>418</v>
      </c>
      <c r="C393" s="61">
        <v>51750</v>
      </c>
      <c r="D393" s="70">
        <v>50000</v>
      </c>
      <c r="E393" s="58">
        <v>51500</v>
      </c>
      <c r="F393" s="5">
        <v>32605.778879999998</v>
      </c>
      <c r="G393" s="5">
        <f t="shared" si="190"/>
        <v>3358.3952246399999</v>
      </c>
      <c r="H393" s="5">
        <f t="shared" si="191"/>
        <v>35964.174104639998</v>
      </c>
      <c r="I393" s="2">
        <v>33005.752311466669</v>
      </c>
      <c r="J393" s="2">
        <f t="shared" si="192"/>
        <v>1683.2933678848001</v>
      </c>
      <c r="K393" s="2">
        <f t="shared" si="193"/>
        <v>34689.045679351468</v>
      </c>
      <c r="L393" s="5">
        <v>35184.230981280401</v>
      </c>
      <c r="M393" s="5">
        <f t="shared" si="194"/>
        <v>34689.045679351468</v>
      </c>
      <c r="N393" s="48">
        <f t="shared" si="195"/>
        <v>43181.241794211972</v>
      </c>
      <c r="O393" s="5">
        <f t="shared" si="196"/>
        <v>6004.8894599838995</v>
      </c>
      <c r="P393" s="20">
        <f t="shared" si="197"/>
        <v>0.13906245421568209</v>
      </c>
      <c r="Q393" s="63">
        <v>51750</v>
      </c>
      <c r="R393" s="70">
        <v>50000</v>
      </c>
      <c r="S393" s="58">
        <v>51000</v>
      </c>
      <c r="T393" s="5">
        <v>32605.778879999998</v>
      </c>
      <c r="U393" s="5">
        <f t="shared" si="198"/>
        <v>3358.3952246399999</v>
      </c>
      <c r="V393" s="5">
        <f t="shared" si="199"/>
        <v>35964.174104639998</v>
      </c>
      <c r="W393" s="2">
        <v>33005.752311466669</v>
      </c>
      <c r="X393" s="2">
        <f t="shared" si="200"/>
        <v>1683.2933678848001</v>
      </c>
      <c r="Y393" s="2">
        <f t="shared" si="201"/>
        <v>34689.045679351468</v>
      </c>
      <c r="Z393" s="5">
        <v>35184.230981280401</v>
      </c>
      <c r="AA393" s="5">
        <f t="shared" si="202"/>
        <v>34689.045679351468</v>
      </c>
      <c r="AB393" s="48">
        <f t="shared" si="203"/>
        <v>43097.908460878643</v>
      </c>
      <c r="AC393" s="5">
        <f t="shared" si="204"/>
        <v>5945.9638948850425</v>
      </c>
      <c r="AD393" s="20">
        <f t="shared" si="205"/>
        <v>0.13796409401821402</v>
      </c>
      <c r="AE393" s="65">
        <v>51750</v>
      </c>
      <c r="AF393" s="70">
        <v>50000</v>
      </c>
      <c r="AG393" s="58">
        <v>50750</v>
      </c>
      <c r="AH393" s="5">
        <v>32605.778879999998</v>
      </c>
      <c r="AI393" s="5">
        <f t="shared" si="206"/>
        <v>3358.3952246399999</v>
      </c>
      <c r="AJ393" s="5">
        <f t="shared" si="207"/>
        <v>35964.174104639998</v>
      </c>
      <c r="AK393" s="2">
        <v>33005.752311466669</v>
      </c>
      <c r="AL393" s="2">
        <f t="shared" si="208"/>
        <v>1683.2933678848001</v>
      </c>
      <c r="AM393" s="2">
        <f t="shared" si="209"/>
        <v>34689.045679351468</v>
      </c>
      <c r="AN393" s="5">
        <v>35184.230981280401</v>
      </c>
      <c r="AO393" s="5">
        <f t="shared" si="210"/>
        <v>34689.045679351468</v>
      </c>
      <c r="AP393" s="48">
        <f t="shared" si="211"/>
        <v>43056.241794211972</v>
      </c>
      <c r="AQ393" s="5">
        <f t="shared" si="212"/>
        <v>5916.5011123355807</v>
      </c>
      <c r="AR393" s="20">
        <f t="shared" si="213"/>
        <v>0.13741331955105596</v>
      </c>
      <c r="AS393" s="67">
        <v>52000</v>
      </c>
      <c r="AT393" s="70">
        <v>50000</v>
      </c>
      <c r="AU393" s="58">
        <v>51250</v>
      </c>
      <c r="AV393" s="38">
        <v>37956.615158186672</v>
      </c>
      <c r="AW393" s="38">
        <f t="shared" si="214"/>
        <v>1935.7873730675201</v>
      </c>
      <c r="AX393" s="38">
        <f t="shared" si="215"/>
        <v>39892.402531254193</v>
      </c>
      <c r="AY393" s="36">
        <v>42221.077177536485</v>
      </c>
      <c r="AZ393" s="5">
        <f t="shared" si="216"/>
        <v>39892.402531254193</v>
      </c>
      <c r="BA393" s="40">
        <f t="shared" si="217"/>
        <v>47072.695941758131</v>
      </c>
      <c r="BB393" s="5">
        <f>STDEVA(AZ393,BA393)</f>
        <v>5077.2341614764173</v>
      </c>
      <c r="BC393" s="44">
        <f t="shared" si="218"/>
        <v>0.1078594301834412</v>
      </c>
      <c r="BD393" s="72">
        <v>52000</v>
      </c>
      <c r="BE393" s="70">
        <v>50000</v>
      </c>
      <c r="BF393" s="58">
        <v>51250</v>
      </c>
      <c r="BG393" s="38">
        <v>37956.615158186672</v>
      </c>
      <c r="BH393" s="38">
        <f t="shared" si="219"/>
        <v>1935.7873730675201</v>
      </c>
      <c r="BI393" s="38">
        <f t="shared" si="220"/>
        <v>39892.402531254193</v>
      </c>
      <c r="BJ393" s="36">
        <v>42221.077177536485</v>
      </c>
      <c r="BK393" s="36">
        <f t="shared" si="221"/>
        <v>39892.402531254193</v>
      </c>
      <c r="BL393" s="40">
        <f t="shared" si="222"/>
        <v>47072.695941758131</v>
      </c>
      <c r="BM393" s="5">
        <f t="shared" si="223"/>
        <v>5077.2341614764173</v>
      </c>
      <c r="BN393" s="20">
        <f t="shared" si="224"/>
        <v>0.1078594301834412</v>
      </c>
    </row>
    <row r="394" spans="1:66" s="4" customFormat="1" ht="15.75" customHeight="1">
      <c r="A394" s="12">
        <v>372</v>
      </c>
      <c r="B394" s="13" t="s">
        <v>419</v>
      </c>
      <c r="C394" s="61">
        <v>155250</v>
      </c>
      <c r="D394" s="70">
        <v>150000</v>
      </c>
      <c r="E394" s="58">
        <v>154500</v>
      </c>
      <c r="F394" s="5">
        <v>87220.458503999995</v>
      </c>
      <c r="G394" s="5">
        <f t="shared" si="190"/>
        <v>8983.7072259119996</v>
      </c>
      <c r="H394" s="5">
        <f t="shared" si="191"/>
        <v>96204.165729911998</v>
      </c>
      <c r="I394" s="2">
        <v>88290.199599839994</v>
      </c>
      <c r="J394" s="2">
        <f t="shared" si="192"/>
        <v>4502.800179591839</v>
      </c>
      <c r="K394" s="2">
        <f t="shared" si="193"/>
        <v>92792.999779431833</v>
      </c>
      <c r="L394" s="5">
        <v>94117.617644028229</v>
      </c>
      <c r="M394" s="5">
        <f t="shared" si="194"/>
        <v>92792.999779431833</v>
      </c>
      <c r="N394" s="48">
        <f t="shared" si="195"/>
        <v>123810.79719222868</v>
      </c>
      <c r="O394" s="5">
        <f t="shared" si="196"/>
        <v>21932.894888059222</v>
      </c>
      <c r="P394" s="20">
        <f t="shared" si="197"/>
        <v>0.17714848289043969</v>
      </c>
      <c r="Q394" s="63" t="s">
        <v>44</v>
      </c>
      <c r="R394" s="70" t="s">
        <v>44</v>
      </c>
      <c r="S394" s="58" t="s">
        <v>44</v>
      </c>
      <c r="T394" s="5" t="s">
        <v>44</v>
      </c>
      <c r="U394" s="5" t="s">
        <v>44</v>
      </c>
      <c r="V394" s="5" t="s">
        <v>44</v>
      </c>
      <c r="W394" s="5" t="s">
        <v>44</v>
      </c>
      <c r="X394" s="5" t="s">
        <v>44</v>
      </c>
      <c r="Y394" s="5" t="s">
        <v>44</v>
      </c>
      <c r="Z394" s="5" t="s">
        <v>44</v>
      </c>
      <c r="AA394" s="5" t="s">
        <v>44</v>
      </c>
      <c r="AB394" s="5" t="s">
        <v>44</v>
      </c>
      <c r="AC394" s="5" t="s">
        <v>44</v>
      </c>
      <c r="AD394" s="5" t="s">
        <v>44</v>
      </c>
      <c r="AE394" s="65" t="s">
        <v>44</v>
      </c>
      <c r="AF394" s="70" t="s">
        <v>44</v>
      </c>
      <c r="AG394" s="58" t="s">
        <v>44</v>
      </c>
      <c r="AH394" s="5" t="s">
        <v>44</v>
      </c>
      <c r="AI394" s="5" t="s">
        <v>44</v>
      </c>
      <c r="AJ394" s="5" t="s">
        <v>44</v>
      </c>
      <c r="AK394" s="5" t="s">
        <v>44</v>
      </c>
      <c r="AL394" s="5" t="s">
        <v>44</v>
      </c>
      <c r="AM394" s="5" t="s">
        <v>44</v>
      </c>
      <c r="AN394" s="5" t="s">
        <v>44</v>
      </c>
      <c r="AO394" s="5" t="s">
        <v>44</v>
      </c>
      <c r="AP394" s="5" t="s">
        <v>44</v>
      </c>
      <c r="AQ394" s="5" t="s">
        <v>44</v>
      </c>
      <c r="AR394" s="5" t="s">
        <v>44</v>
      </c>
      <c r="AS394" s="68" t="s">
        <v>44</v>
      </c>
      <c r="AT394" s="74" t="s">
        <v>44</v>
      </c>
      <c r="AU394" s="68" t="s">
        <v>44</v>
      </c>
      <c r="AV394" s="41" t="s">
        <v>44</v>
      </c>
      <c r="AW394" s="41" t="s">
        <v>44</v>
      </c>
      <c r="AX394" s="41" t="s">
        <v>44</v>
      </c>
      <c r="AY394" s="41" t="s">
        <v>44</v>
      </c>
      <c r="AZ394" s="41" t="s">
        <v>44</v>
      </c>
      <c r="BA394" s="41" t="s">
        <v>44</v>
      </c>
      <c r="BB394" s="41" t="s">
        <v>44</v>
      </c>
      <c r="BC394" s="41" t="s">
        <v>44</v>
      </c>
      <c r="BD394" s="72">
        <v>156000</v>
      </c>
      <c r="BE394" s="70">
        <v>150000</v>
      </c>
      <c r="BF394" s="58">
        <v>153750</v>
      </c>
      <c r="BG394" s="38">
        <v>101533.72953981599</v>
      </c>
      <c r="BH394" s="38">
        <f t="shared" si="219"/>
        <v>5178.2202065306155</v>
      </c>
      <c r="BI394" s="38">
        <f t="shared" si="220"/>
        <v>106711.94974634661</v>
      </c>
      <c r="BJ394" s="36">
        <v>112941.14117283387</v>
      </c>
      <c r="BK394" s="36">
        <f t="shared" si="221"/>
        <v>106711.94974634661</v>
      </c>
      <c r="BL394" s="40">
        <f t="shared" si="222"/>
        <v>135880.61818383611</v>
      </c>
      <c r="BM394" s="5">
        <f t="shared" si="223"/>
        <v>20625.363250330782</v>
      </c>
      <c r="BN394" s="20">
        <f t="shared" si="224"/>
        <v>0.15179032540480672</v>
      </c>
    </row>
    <row r="395" spans="1:66" s="4" customFormat="1" ht="15.75" customHeight="1">
      <c r="A395" s="12">
        <v>373</v>
      </c>
      <c r="B395" s="13" t="s">
        <v>420</v>
      </c>
      <c r="C395" s="61">
        <v>621000</v>
      </c>
      <c r="D395" s="70">
        <v>600000</v>
      </c>
      <c r="E395" s="58">
        <v>618000</v>
      </c>
      <c r="F395" s="5">
        <v>540593.12989800004</v>
      </c>
      <c r="G395" s="5">
        <f t="shared" si="190"/>
        <v>55681.09237949401</v>
      </c>
      <c r="H395" s="5">
        <f t="shared" si="191"/>
        <v>596274.22227749403</v>
      </c>
      <c r="I395" s="2">
        <v>547222.61504241335</v>
      </c>
      <c r="J395" s="2">
        <f t="shared" si="192"/>
        <v>27908.353367163079</v>
      </c>
      <c r="K395" s="2">
        <f t="shared" si="193"/>
        <v>575130.96840957645</v>
      </c>
      <c r="L395" s="5">
        <v>583340.94930305774</v>
      </c>
      <c r="M395" s="5">
        <f t="shared" si="194"/>
        <v>575130.96840957645</v>
      </c>
      <c r="N395" s="48">
        <f t="shared" si="195"/>
        <v>598957.68999835476</v>
      </c>
      <c r="O395" s="5">
        <f t="shared" si="196"/>
        <v>16848.036408869051</v>
      </c>
      <c r="P395" s="20">
        <f t="shared" si="197"/>
        <v>2.8128925782579618E-2</v>
      </c>
      <c r="Q395" s="63" t="s">
        <v>44</v>
      </c>
      <c r="R395" s="70" t="s">
        <v>44</v>
      </c>
      <c r="S395" s="58" t="s">
        <v>44</v>
      </c>
      <c r="T395" s="5" t="s">
        <v>44</v>
      </c>
      <c r="U395" s="5" t="s">
        <v>44</v>
      </c>
      <c r="V395" s="5" t="s">
        <v>44</v>
      </c>
      <c r="W395" s="5" t="s">
        <v>44</v>
      </c>
      <c r="X395" s="5" t="s">
        <v>44</v>
      </c>
      <c r="Y395" s="5" t="s">
        <v>44</v>
      </c>
      <c r="Z395" s="5" t="s">
        <v>44</v>
      </c>
      <c r="AA395" s="5" t="s">
        <v>44</v>
      </c>
      <c r="AB395" s="5" t="s">
        <v>44</v>
      </c>
      <c r="AC395" s="5" t="s">
        <v>44</v>
      </c>
      <c r="AD395" s="5" t="s">
        <v>44</v>
      </c>
      <c r="AE395" s="65" t="s">
        <v>44</v>
      </c>
      <c r="AF395" s="70" t="s">
        <v>44</v>
      </c>
      <c r="AG395" s="58" t="s">
        <v>44</v>
      </c>
      <c r="AH395" s="5" t="s">
        <v>44</v>
      </c>
      <c r="AI395" s="5" t="s">
        <v>44</v>
      </c>
      <c r="AJ395" s="5" t="s">
        <v>44</v>
      </c>
      <c r="AK395" s="5" t="s">
        <v>44</v>
      </c>
      <c r="AL395" s="5" t="s">
        <v>44</v>
      </c>
      <c r="AM395" s="5" t="s">
        <v>44</v>
      </c>
      <c r="AN395" s="5" t="s">
        <v>44</v>
      </c>
      <c r="AO395" s="5" t="s">
        <v>44</v>
      </c>
      <c r="AP395" s="5" t="s">
        <v>44</v>
      </c>
      <c r="AQ395" s="5" t="s">
        <v>44</v>
      </c>
      <c r="AR395" s="5" t="s">
        <v>44</v>
      </c>
      <c r="AS395" s="68" t="s">
        <v>44</v>
      </c>
      <c r="AT395" s="74" t="s">
        <v>44</v>
      </c>
      <c r="AU395" s="68" t="s">
        <v>44</v>
      </c>
      <c r="AV395" s="41" t="s">
        <v>44</v>
      </c>
      <c r="AW395" s="41" t="s">
        <v>44</v>
      </c>
      <c r="AX395" s="41" t="s">
        <v>44</v>
      </c>
      <c r="AY395" s="41" t="s">
        <v>44</v>
      </c>
      <c r="AZ395" s="41" t="s">
        <v>44</v>
      </c>
      <c r="BA395" s="41" t="s">
        <v>44</v>
      </c>
      <c r="BB395" s="41" t="s">
        <v>44</v>
      </c>
      <c r="BC395" s="41" t="s">
        <v>44</v>
      </c>
      <c r="BD395" s="72">
        <v>624000</v>
      </c>
      <c r="BE395" s="70">
        <v>600000</v>
      </c>
      <c r="BF395" s="58">
        <v>615000</v>
      </c>
      <c r="BG395" s="38">
        <v>629306.00729877537</v>
      </c>
      <c r="BH395" s="38">
        <f t="shared" si="219"/>
        <v>32094.60637223754</v>
      </c>
      <c r="BI395" s="38">
        <f t="shared" si="220"/>
        <v>661400.61367101292</v>
      </c>
      <c r="BJ395" s="36">
        <v>700009.13916366943</v>
      </c>
      <c r="BK395" s="36">
        <f t="shared" si="221"/>
        <v>600000</v>
      </c>
      <c r="BL395" s="40">
        <f t="shared" si="222"/>
        <v>640081.95056693652</v>
      </c>
      <c r="BM395" s="5">
        <f t="shared" si="223"/>
        <v>28342.219049064795</v>
      </c>
      <c r="BN395" s="20">
        <f t="shared" si="224"/>
        <v>4.4279047431288111E-2</v>
      </c>
    </row>
    <row r="396" spans="1:66" s="4" customFormat="1" ht="15.75" customHeight="1">
      <c r="A396" s="12">
        <v>374</v>
      </c>
      <c r="B396" s="13" t="s">
        <v>421</v>
      </c>
      <c r="C396" s="61">
        <v>1242000</v>
      </c>
      <c r="D396" s="70">
        <v>1200000</v>
      </c>
      <c r="E396" s="58">
        <v>1236000</v>
      </c>
      <c r="F396" s="5">
        <v>326567.25409499998</v>
      </c>
      <c r="G396" s="5">
        <f t="shared" ref="G396:G458" si="225">F396*10.3%</f>
        <v>33636.427171784999</v>
      </c>
      <c r="H396" s="5">
        <f t="shared" ref="H396:H458" si="226">F396+G396</f>
        <v>360203.68126678496</v>
      </c>
      <c r="I396" s="2">
        <v>330572.23247369996</v>
      </c>
      <c r="J396" s="2">
        <f t="shared" ref="J396:J458" si="227">I396*5.1%</f>
        <v>16859.183856158696</v>
      </c>
      <c r="K396" s="2">
        <f t="shared" ref="K396:K458" si="228">I396+J396</f>
        <v>347431.41632985865</v>
      </c>
      <c r="L396" s="5">
        <v>352390.99153366155</v>
      </c>
      <c r="M396" s="5">
        <f t="shared" ref="M396:M458" si="229">MIN(H396,K396,L396,C396:E396)</f>
        <v>347431.41632985865</v>
      </c>
      <c r="N396" s="48">
        <f t="shared" ref="N396:N458" si="230">AVERAGE(H396,K396,L396,C396:E396)</f>
        <v>789671.01485505083</v>
      </c>
      <c r="O396" s="5">
        <f t="shared" ref="O396:O458" si="231">STDEVA(M396,N396)</f>
        <v>312710.61902637966</v>
      </c>
      <c r="P396" s="20">
        <f t="shared" ref="P396:P458" si="232">O396/N396</f>
        <v>0.39600113609815057</v>
      </c>
      <c r="Q396" s="63" t="s">
        <v>44</v>
      </c>
      <c r="R396" s="70" t="s">
        <v>44</v>
      </c>
      <c r="S396" s="58" t="s">
        <v>44</v>
      </c>
      <c r="T396" s="5" t="s">
        <v>44</v>
      </c>
      <c r="U396" s="5" t="s">
        <v>44</v>
      </c>
      <c r="V396" s="5" t="s">
        <v>44</v>
      </c>
      <c r="W396" s="5" t="s">
        <v>44</v>
      </c>
      <c r="X396" s="5" t="s">
        <v>44</v>
      </c>
      <c r="Y396" s="5" t="s">
        <v>44</v>
      </c>
      <c r="Z396" s="5" t="s">
        <v>44</v>
      </c>
      <c r="AA396" s="5" t="s">
        <v>44</v>
      </c>
      <c r="AB396" s="5" t="s">
        <v>44</v>
      </c>
      <c r="AC396" s="5" t="s">
        <v>44</v>
      </c>
      <c r="AD396" s="5" t="s">
        <v>44</v>
      </c>
      <c r="AE396" s="65" t="s">
        <v>44</v>
      </c>
      <c r="AF396" s="70" t="s">
        <v>44</v>
      </c>
      <c r="AG396" s="58" t="s">
        <v>44</v>
      </c>
      <c r="AH396" s="5" t="s">
        <v>44</v>
      </c>
      <c r="AI396" s="5" t="s">
        <v>44</v>
      </c>
      <c r="AJ396" s="5" t="s">
        <v>44</v>
      </c>
      <c r="AK396" s="5" t="s">
        <v>44</v>
      </c>
      <c r="AL396" s="5" t="s">
        <v>44</v>
      </c>
      <c r="AM396" s="5" t="s">
        <v>44</v>
      </c>
      <c r="AN396" s="5" t="s">
        <v>44</v>
      </c>
      <c r="AO396" s="5" t="s">
        <v>44</v>
      </c>
      <c r="AP396" s="5" t="s">
        <v>44</v>
      </c>
      <c r="AQ396" s="5" t="s">
        <v>44</v>
      </c>
      <c r="AR396" s="5" t="s">
        <v>44</v>
      </c>
      <c r="AS396" s="68" t="s">
        <v>44</v>
      </c>
      <c r="AT396" s="74" t="s">
        <v>44</v>
      </c>
      <c r="AU396" s="68" t="s">
        <v>44</v>
      </c>
      <c r="AV396" s="41" t="s">
        <v>44</v>
      </c>
      <c r="AW396" s="41" t="s">
        <v>44</v>
      </c>
      <c r="AX396" s="41" t="s">
        <v>44</v>
      </c>
      <c r="AY396" s="41" t="s">
        <v>44</v>
      </c>
      <c r="AZ396" s="41" t="s">
        <v>44</v>
      </c>
      <c r="BA396" s="41" t="s">
        <v>44</v>
      </c>
      <c r="BB396" s="41" t="s">
        <v>44</v>
      </c>
      <c r="BC396" s="41" t="s">
        <v>44</v>
      </c>
      <c r="BD396" s="72">
        <v>1248000</v>
      </c>
      <c r="BE396" s="70">
        <v>1200000</v>
      </c>
      <c r="BF396" s="58">
        <v>1230000</v>
      </c>
      <c r="BG396" s="38">
        <v>380158.06734475493</v>
      </c>
      <c r="BH396" s="38">
        <f t="shared" ref="BH396:BH458" si="233">BG396*5.1%</f>
        <v>19388.061434582502</v>
      </c>
      <c r="BI396" s="38">
        <f t="shared" ref="BI396:BI458" si="234">BG396+BH396</f>
        <v>399546.12877933745</v>
      </c>
      <c r="BJ396" s="36">
        <v>422869.18984039384</v>
      </c>
      <c r="BK396" s="36">
        <f t="shared" ref="BK396:BK458" si="235">MIN(BI396,BJ396,BD396:BF396)</f>
        <v>399546.12877933745</v>
      </c>
      <c r="BL396" s="40">
        <f t="shared" ref="BL396:BL458" si="236">AVERAGE(BI396,BJ396,BD396:BF396)</f>
        <v>900083.06372394634</v>
      </c>
      <c r="BM396" s="5">
        <f t="shared" ref="BM396:BM458" si="237">STDEVA(BK396,BL396)</f>
        <v>353933.06093366293</v>
      </c>
      <c r="BN396" s="20">
        <f t="shared" ref="BN396:BN458" si="238">BM396/BL396</f>
        <v>0.39322266488308627</v>
      </c>
    </row>
    <row r="397" spans="1:66" s="4" customFormat="1" ht="15.75" customHeight="1">
      <c r="A397" s="12">
        <v>375</v>
      </c>
      <c r="B397" s="13" t="s">
        <v>422</v>
      </c>
      <c r="C397" s="61">
        <v>414000</v>
      </c>
      <c r="D397" s="70">
        <v>400000</v>
      </c>
      <c r="E397" s="58">
        <v>412000</v>
      </c>
      <c r="F397" s="5">
        <v>214892.46143099997</v>
      </c>
      <c r="G397" s="5">
        <f t="shared" si="225"/>
        <v>22133.923527392999</v>
      </c>
      <c r="H397" s="5">
        <f t="shared" si="226"/>
        <v>237026.38495839297</v>
      </c>
      <c r="I397" s="2">
        <v>217527.6369735933</v>
      </c>
      <c r="J397" s="2">
        <f t="shared" si="227"/>
        <v>11093.909485653257</v>
      </c>
      <c r="K397" s="2">
        <f t="shared" si="228"/>
        <v>228621.54645924654</v>
      </c>
      <c r="L397" s="5">
        <v>231885.11359676137</v>
      </c>
      <c r="M397" s="5">
        <f t="shared" si="229"/>
        <v>228621.54645924654</v>
      </c>
      <c r="N397" s="48">
        <f t="shared" si="230"/>
        <v>320588.84083573351</v>
      </c>
      <c r="O397" s="5">
        <f t="shared" si="231"/>
        <v>65030.697500993781</v>
      </c>
      <c r="P397" s="20">
        <f t="shared" si="232"/>
        <v>0.20284766410292757</v>
      </c>
      <c r="Q397" s="63" t="s">
        <v>44</v>
      </c>
      <c r="R397" s="70" t="s">
        <v>44</v>
      </c>
      <c r="S397" s="58" t="s">
        <v>44</v>
      </c>
      <c r="T397" s="5" t="s">
        <v>44</v>
      </c>
      <c r="U397" s="5" t="s">
        <v>44</v>
      </c>
      <c r="V397" s="5" t="s">
        <v>44</v>
      </c>
      <c r="W397" s="5" t="s">
        <v>44</v>
      </c>
      <c r="X397" s="5" t="s">
        <v>44</v>
      </c>
      <c r="Y397" s="5" t="s">
        <v>44</v>
      </c>
      <c r="Z397" s="5" t="s">
        <v>44</v>
      </c>
      <c r="AA397" s="5" t="s">
        <v>44</v>
      </c>
      <c r="AB397" s="5" t="s">
        <v>44</v>
      </c>
      <c r="AC397" s="5" t="s">
        <v>44</v>
      </c>
      <c r="AD397" s="5" t="s">
        <v>44</v>
      </c>
      <c r="AE397" s="65" t="s">
        <v>44</v>
      </c>
      <c r="AF397" s="70" t="s">
        <v>44</v>
      </c>
      <c r="AG397" s="58" t="s">
        <v>44</v>
      </c>
      <c r="AH397" s="5" t="s">
        <v>44</v>
      </c>
      <c r="AI397" s="5" t="s">
        <v>44</v>
      </c>
      <c r="AJ397" s="5" t="s">
        <v>44</v>
      </c>
      <c r="AK397" s="5" t="s">
        <v>44</v>
      </c>
      <c r="AL397" s="5" t="s">
        <v>44</v>
      </c>
      <c r="AM397" s="5" t="s">
        <v>44</v>
      </c>
      <c r="AN397" s="5" t="s">
        <v>44</v>
      </c>
      <c r="AO397" s="5" t="s">
        <v>44</v>
      </c>
      <c r="AP397" s="5" t="s">
        <v>44</v>
      </c>
      <c r="AQ397" s="5" t="s">
        <v>44</v>
      </c>
      <c r="AR397" s="5" t="s">
        <v>44</v>
      </c>
      <c r="AS397" s="68" t="s">
        <v>44</v>
      </c>
      <c r="AT397" s="74" t="s">
        <v>44</v>
      </c>
      <c r="AU397" s="68" t="s">
        <v>44</v>
      </c>
      <c r="AV397" s="41" t="s">
        <v>44</v>
      </c>
      <c r="AW397" s="41" t="s">
        <v>44</v>
      </c>
      <c r="AX397" s="41" t="s">
        <v>44</v>
      </c>
      <c r="AY397" s="41" t="s">
        <v>44</v>
      </c>
      <c r="AZ397" s="41" t="s">
        <v>44</v>
      </c>
      <c r="BA397" s="41" t="s">
        <v>44</v>
      </c>
      <c r="BB397" s="41" t="s">
        <v>44</v>
      </c>
      <c r="BC397" s="41" t="s">
        <v>44</v>
      </c>
      <c r="BD397" s="72">
        <v>416000</v>
      </c>
      <c r="BE397" s="70">
        <v>400000</v>
      </c>
      <c r="BF397" s="58">
        <v>410000</v>
      </c>
      <c r="BG397" s="38">
        <v>250156.78251963228</v>
      </c>
      <c r="BH397" s="38">
        <f t="shared" si="233"/>
        <v>12757.995908501245</v>
      </c>
      <c r="BI397" s="38">
        <f t="shared" si="234"/>
        <v>262914.77842813352</v>
      </c>
      <c r="BJ397" s="36">
        <v>278262.13631611364</v>
      </c>
      <c r="BK397" s="36">
        <f t="shared" si="235"/>
        <v>262914.77842813352</v>
      </c>
      <c r="BL397" s="40">
        <f t="shared" si="236"/>
        <v>353435.38294884947</v>
      </c>
      <c r="BM397" s="5">
        <f t="shared" si="237"/>
        <v>64007.733293704041</v>
      </c>
      <c r="BN397" s="20">
        <f t="shared" si="238"/>
        <v>0.18110165643196932</v>
      </c>
    </row>
    <row r="398" spans="1:66" s="4" customFormat="1" ht="15.75" customHeight="1">
      <c r="A398" s="12">
        <v>376</v>
      </c>
      <c r="B398" s="13" t="s">
        <v>423</v>
      </c>
      <c r="C398" s="61" t="s">
        <v>44</v>
      </c>
      <c r="D398" s="70" t="s">
        <v>44</v>
      </c>
      <c r="E398" s="58" t="s">
        <v>44</v>
      </c>
      <c r="F398" s="5" t="s">
        <v>44</v>
      </c>
      <c r="G398" s="5" t="s">
        <v>44</v>
      </c>
      <c r="H398" s="5" t="s">
        <v>44</v>
      </c>
      <c r="I398" s="5" t="s">
        <v>44</v>
      </c>
      <c r="J398" s="5" t="s">
        <v>44</v>
      </c>
      <c r="K398" s="5" t="s">
        <v>44</v>
      </c>
      <c r="L398" s="5" t="s">
        <v>44</v>
      </c>
      <c r="M398" s="5" t="s">
        <v>44</v>
      </c>
      <c r="N398" s="5" t="s">
        <v>44</v>
      </c>
      <c r="O398" s="5" t="s">
        <v>44</v>
      </c>
      <c r="P398" s="5" t="s">
        <v>44</v>
      </c>
      <c r="Q398" s="63" t="s">
        <v>44</v>
      </c>
      <c r="R398" s="70" t="s">
        <v>44</v>
      </c>
      <c r="S398" s="58" t="s">
        <v>44</v>
      </c>
      <c r="T398" s="5" t="s">
        <v>44</v>
      </c>
      <c r="U398" s="5" t="s">
        <v>44</v>
      </c>
      <c r="V398" s="5" t="s">
        <v>44</v>
      </c>
      <c r="W398" s="5" t="s">
        <v>44</v>
      </c>
      <c r="X398" s="5" t="s">
        <v>44</v>
      </c>
      <c r="Y398" s="5" t="s">
        <v>44</v>
      </c>
      <c r="Z398" s="5" t="s">
        <v>44</v>
      </c>
      <c r="AA398" s="5" t="s">
        <v>44</v>
      </c>
      <c r="AB398" s="5" t="s">
        <v>44</v>
      </c>
      <c r="AC398" s="5" t="s">
        <v>44</v>
      </c>
      <c r="AD398" s="5" t="s">
        <v>44</v>
      </c>
      <c r="AE398" s="65" t="s">
        <v>44</v>
      </c>
      <c r="AF398" s="70" t="s">
        <v>44</v>
      </c>
      <c r="AG398" s="58" t="s">
        <v>44</v>
      </c>
      <c r="AH398" s="5" t="s">
        <v>44</v>
      </c>
      <c r="AI398" s="5" t="s">
        <v>44</v>
      </c>
      <c r="AJ398" s="5" t="s">
        <v>44</v>
      </c>
      <c r="AK398" s="5" t="s">
        <v>44</v>
      </c>
      <c r="AL398" s="5" t="s">
        <v>44</v>
      </c>
      <c r="AM398" s="5" t="s">
        <v>44</v>
      </c>
      <c r="AN398" s="5" t="s">
        <v>44</v>
      </c>
      <c r="AO398" s="5" t="s">
        <v>44</v>
      </c>
      <c r="AP398" s="5" t="s">
        <v>44</v>
      </c>
      <c r="AQ398" s="5" t="s">
        <v>44</v>
      </c>
      <c r="AR398" s="5" t="s">
        <v>44</v>
      </c>
      <c r="AS398" s="68" t="s">
        <v>44</v>
      </c>
      <c r="AT398" s="74" t="s">
        <v>44</v>
      </c>
      <c r="AU398" s="68" t="s">
        <v>44</v>
      </c>
      <c r="AV398" s="41" t="s">
        <v>44</v>
      </c>
      <c r="AW398" s="41" t="s">
        <v>44</v>
      </c>
      <c r="AX398" s="41" t="s">
        <v>44</v>
      </c>
      <c r="AY398" s="41" t="s">
        <v>44</v>
      </c>
      <c r="AZ398" s="41" t="s">
        <v>44</v>
      </c>
      <c r="BA398" s="41" t="s">
        <v>44</v>
      </c>
      <c r="BB398" s="41" t="s">
        <v>44</v>
      </c>
      <c r="BC398" s="41" t="s">
        <v>44</v>
      </c>
      <c r="BD398" s="68" t="s">
        <v>44</v>
      </c>
      <c r="BE398" s="74" t="s">
        <v>44</v>
      </c>
      <c r="BF398" s="68" t="s">
        <v>44</v>
      </c>
      <c r="BG398" s="41" t="s">
        <v>44</v>
      </c>
      <c r="BH398" s="41" t="s">
        <v>44</v>
      </c>
      <c r="BI398" s="41" t="s">
        <v>44</v>
      </c>
      <c r="BJ398" s="41" t="s">
        <v>44</v>
      </c>
      <c r="BK398" s="41" t="s">
        <v>44</v>
      </c>
      <c r="BL398" s="41" t="s">
        <v>44</v>
      </c>
      <c r="BM398" s="41" t="s">
        <v>44</v>
      </c>
      <c r="BN398" s="41" t="s">
        <v>44</v>
      </c>
    </row>
    <row r="399" spans="1:66" s="4" customFormat="1" ht="15.75" customHeight="1">
      <c r="A399" s="12">
        <v>377</v>
      </c>
      <c r="B399" s="13" t="s">
        <v>424</v>
      </c>
      <c r="C399" s="61" t="s">
        <v>44</v>
      </c>
      <c r="D399" s="70" t="s">
        <v>44</v>
      </c>
      <c r="E399" s="58" t="s">
        <v>44</v>
      </c>
      <c r="F399" s="5" t="s">
        <v>44</v>
      </c>
      <c r="G399" s="5" t="s">
        <v>44</v>
      </c>
      <c r="H399" s="5" t="s">
        <v>44</v>
      </c>
      <c r="I399" s="5" t="s">
        <v>44</v>
      </c>
      <c r="J399" s="5" t="s">
        <v>44</v>
      </c>
      <c r="K399" s="5" t="s">
        <v>44</v>
      </c>
      <c r="L399" s="5" t="s">
        <v>44</v>
      </c>
      <c r="M399" s="5" t="s">
        <v>44</v>
      </c>
      <c r="N399" s="5" t="s">
        <v>44</v>
      </c>
      <c r="O399" s="5" t="s">
        <v>44</v>
      </c>
      <c r="P399" s="5" t="s">
        <v>44</v>
      </c>
      <c r="Q399" s="63" t="s">
        <v>44</v>
      </c>
      <c r="R399" s="70" t="s">
        <v>44</v>
      </c>
      <c r="S399" s="58" t="s">
        <v>44</v>
      </c>
      <c r="T399" s="5" t="s">
        <v>44</v>
      </c>
      <c r="U399" s="5" t="s">
        <v>44</v>
      </c>
      <c r="V399" s="5" t="s">
        <v>44</v>
      </c>
      <c r="W399" s="5" t="s">
        <v>44</v>
      </c>
      <c r="X399" s="5" t="s">
        <v>44</v>
      </c>
      <c r="Y399" s="5" t="s">
        <v>44</v>
      </c>
      <c r="Z399" s="5" t="s">
        <v>44</v>
      </c>
      <c r="AA399" s="5" t="s">
        <v>44</v>
      </c>
      <c r="AB399" s="5" t="s">
        <v>44</v>
      </c>
      <c r="AC399" s="5" t="s">
        <v>44</v>
      </c>
      <c r="AD399" s="5" t="s">
        <v>44</v>
      </c>
      <c r="AE399" s="65" t="s">
        <v>44</v>
      </c>
      <c r="AF399" s="70" t="s">
        <v>44</v>
      </c>
      <c r="AG399" s="58" t="s">
        <v>44</v>
      </c>
      <c r="AH399" s="5" t="s">
        <v>44</v>
      </c>
      <c r="AI399" s="5" t="s">
        <v>44</v>
      </c>
      <c r="AJ399" s="5" t="s">
        <v>44</v>
      </c>
      <c r="AK399" s="5" t="s">
        <v>44</v>
      </c>
      <c r="AL399" s="5" t="s">
        <v>44</v>
      </c>
      <c r="AM399" s="5" t="s">
        <v>44</v>
      </c>
      <c r="AN399" s="5" t="s">
        <v>44</v>
      </c>
      <c r="AO399" s="5" t="s">
        <v>44</v>
      </c>
      <c r="AP399" s="5" t="s">
        <v>44</v>
      </c>
      <c r="AQ399" s="5" t="s">
        <v>44</v>
      </c>
      <c r="AR399" s="5" t="s">
        <v>44</v>
      </c>
      <c r="AS399" s="68" t="s">
        <v>44</v>
      </c>
      <c r="AT399" s="74" t="s">
        <v>44</v>
      </c>
      <c r="AU399" s="68" t="s">
        <v>44</v>
      </c>
      <c r="AV399" s="41" t="s">
        <v>44</v>
      </c>
      <c r="AW399" s="41" t="s">
        <v>44</v>
      </c>
      <c r="AX399" s="41" t="s">
        <v>44</v>
      </c>
      <c r="AY399" s="41" t="s">
        <v>44</v>
      </c>
      <c r="AZ399" s="41" t="s">
        <v>44</v>
      </c>
      <c r="BA399" s="41" t="s">
        <v>44</v>
      </c>
      <c r="BB399" s="41" t="s">
        <v>44</v>
      </c>
      <c r="BC399" s="41" t="s">
        <v>44</v>
      </c>
      <c r="BD399" s="68" t="s">
        <v>44</v>
      </c>
      <c r="BE399" s="74" t="s">
        <v>44</v>
      </c>
      <c r="BF399" s="68" t="s">
        <v>44</v>
      </c>
      <c r="BG399" s="41" t="s">
        <v>44</v>
      </c>
      <c r="BH399" s="41" t="s">
        <v>44</v>
      </c>
      <c r="BI399" s="41" t="s">
        <v>44</v>
      </c>
      <c r="BJ399" s="41" t="s">
        <v>44</v>
      </c>
      <c r="BK399" s="41" t="s">
        <v>44</v>
      </c>
      <c r="BL399" s="41" t="s">
        <v>44</v>
      </c>
      <c r="BM399" s="41" t="s">
        <v>44</v>
      </c>
      <c r="BN399" s="41" t="s">
        <v>44</v>
      </c>
    </row>
    <row r="400" spans="1:66" s="4" customFormat="1" ht="15.75" customHeight="1">
      <c r="A400" s="12">
        <v>378</v>
      </c>
      <c r="B400" s="13" t="s">
        <v>425</v>
      </c>
      <c r="C400" s="61">
        <v>72450</v>
      </c>
      <c r="D400" s="70">
        <v>70000</v>
      </c>
      <c r="E400" s="58">
        <v>72100</v>
      </c>
      <c r="F400" s="5">
        <v>352142.41190399998</v>
      </c>
      <c r="G400" s="5">
        <f t="shared" si="225"/>
        <v>36270.668426112003</v>
      </c>
      <c r="H400" s="5">
        <f t="shared" si="226"/>
        <v>388413.08033011196</v>
      </c>
      <c r="I400" s="2">
        <v>356460.75296384003</v>
      </c>
      <c r="J400" s="2">
        <f t="shared" si="227"/>
        <v>18179.498401155841</v>
      </c>
      <c r="K400" s="2">
        <f t="shared" si="228"/>
        <v>374640.25136499584</v>
      </c>
      <c r="L400" s="5">
        <v>379988.23204171238</v>
      </c>
      <c r="M400" s="5">
        <f t="shared" si="229"/>
        <v>70000</v>
      </c>
      <c r="N400" s="48">
        <f t="shared" si="230"/>
        <v>226265.26062280335</v>
      </c>
      <c r="O400" s="5">
        <f t="shared" si="231"/>
        <v>110496.22545026742</v>
      </c>
      <c r="P400" s="20">
        <f t="shared" si="232"/>
        <v>0.48834816774843182</v>
      </c>
      <c r="Q400" s="63" t="s">
        <v>44</v>
      </c>
      <c r="R400" s="70" t="s">
        <v>44</v>
      </c>
      <c r="S400" s="58" t="s">
        <v>44</v>
      </c>
      <c r="T400" s="5" t="s">
        <v>44</v>
      </c>
      <c r="U400" s="5" t="s">
        <v>44</v>
      </c>
      <c r="V400" s="5" t="s">
        <v>44</v>
      </c>
      <c r="W400" s="5" t="s">
        <v>44</v>
      </c>
      <c r="X400" s="5" t="s">
        <v>44</v>
      </c>
      <c r="Y400" s="5" t="s">
        <v>44</v>
      </c>
      <c r="Z400" s="5" t="s">
        <v>44</v>
      </c>
      <c r="AA400" s="5" t="s">
        <v>44</v>
      </c>
      <c r="AB400" s="5" t="s">
        <v>44</v>
      </c>
      <c r="AC400" s="5" t="s">
        <v>44</v>
      </c>
      <c r="AD400" s="5" t="s">
        <v>44</v>
      </c>
      <c r="AE400" s="65" t="s">
        <v>44</v>
      </c>
      <c r="AF400" s="70" t="s">
        <v>44</v>
      </c>
      <c r="AG400" s="58" t="s">
        <v>44</v>
      </c>
      <c r="AH400" s="5" t="s">
        <v>44</v>
      </c>
      <c r="AI400" s="5" t="s">
        <v>44</v>
      </c>
      <c r="AJ400" s="5" t="s">
        <v>44</v>
      </c>
      <c r="AK400" s="5" t="s">
        <v>44</v>
      </c>
      <c r="AL400" s="5" t="s">
        <v>44</v>
      </c>
      <c r="AM400" s="5" t="s">
        <v>44</v>
      </c>
      <c r="AN400" s="5" t="s">
        <v>44</v>
      </c>
      <c r="AO400" s="5" t="s">
        <v>44</v>
      </c>
      <c r="AP400" s="5" t="s">
        <v>44</v>
      </c>
      <c r="AQ400" s="5" t="s">
        <v>44</v>
      </c>
      <c r="AR400" s="5" t="s">
        <v>44</v>
      </c>
      <c r="AS400" s="68" t="s">
        <v>44</v>
      </c>
      <c r="AT400" s="74" t="s">
        <v>44</v>
      </c>
      <c r="AU400" s="68" t="s">
        <v>44</v>
      </c>
      <c r="AV400" s="41" t="s">
        <v>44</v>
      </c>
      <c r="AW400" s="41" t="s">
        <v>44</v>
      </c>
      <c r="AX400" s="41" t="s">
        <v>44</v>
      </c>
      <c r="AY400" s="41" t="s">
        <v>44</v>
      </c>
      <c r="AZ400" s="41" t="s">
        <v>44</v>
      </c>
      <c r="BA400" s="41" t="s">
        <v>44</v>
      </c>
      <c r="BB400" s="41" t="s">
        <v>44</v>
      </c>
      <c r="BC400" s="41" t="s">
        <v>44</v>
      </c>
      <c r="BD400" s="72">
        <v>72800</v>
      </c>
      <c r="BE400" s="70">
        <v>70000</v>
      </c>
      <c r="BF400" s="58">
        <v>71750</v>
      </c>
      <c r="BG400" s="38">
        <v>409929.86590841605</v>
      </c>
      <c r="BH400" s="38">
        <f t="shared" si="233"/>
        <v>20906.423161329218</v>
      </c>
      <c r="BI400" s="38">
        <f t="shared" si="234"/>
        <v>430836.28906974528</v>
      </c>
      <c r="BJ400" s="36">
        <v>455985.87845005479</v>
      </c>
      <c r="BK400" s="36">
        <f t="shared" si="235"/>
        <v>70000</v>
      </c>
      <c r="BL400" s="40">
        <f t="shared" si="236"/>
        <v>220274.43350396003</v>
      </c>
      <c r="BM400" s="5">
        <f t="shared" si="237"/>
        <v>106260.07096961707</v>
      </c>
      <c r="BN400" s="20">
        <f t="shared" si="238"/>
        <v>0.48239856654860835</v>
      </c>
    </row>
    <row r="401" spans="1:66" s="4" customFormat="1" ht="15.75" customHeight="1">
      <c r="A401" s="12">
        <v>379</v>
      </c>
      <c r="B401" s="13" t="s">
        <v>426</v>
      </c>
      <c r="C401" s="61">
        <v>258750</v>
      </c>
      <c r="D401" s="70">
        <v>250000</v>
      </c>
      <c r="E401" s="58">
        <v>257500</v>
      </c>
      <c r="F401" s="5">
        <v>167614.08205500001</v>
      </c>
      <c r="G401" s="5">
        <f t="shared" si="225"/>
        <v>17264.250451665001</v>
      </c>
      <c r="H401" s="5">
        <f t="shared" si="226"/>
        <v>184878.332506665</v>
      </c>
      <c r="I401" s="2">
        <v>169669.63912196667</v>
      </c>
      <c r="J401" s="2">
        <f t="shared" si="227"/>
        <v>8653.151595220299</v>
      </c>
      <c r="K401" s="2">
        <f t="shared" si="228"/>
        <v>178322.79071718696</v>
      </c>
      <c r="L401" s="5">
        <v>180868.34431293383</v>
      </c>
      <c r="M401" s="5">
        <f t="shared" si="229"/>
        <v>178322.79071718696</v>
      </c>
      <c r="N401" s="48">
        <f t="shared" si="230"/>
        <v>218386.57792279762</v>
      </c>
      <c r="O401" s="5">
        <f t="shared" si="231"/>
        <v>28329.375613102293</v>
      </c>
      <c r="P401" s="20">
        <f t="shared" si="232"/>
        <v>0.1297212305012494</v>
      </c>
      <c r="Q401" s="63" t="s">
        <v>44</v>
      </c>
      <c r="R401" s="70" t="s">
        <v>44</v>
      </c>
      <c r="S401" s="58" t="s">
        <v>44</v>
      </c>
      <c r="T401" s="5" t="s">
        <v>44</v>
      </c>
      <c r="U401" s="5" t="s">
        <v>44</v>
      </c>
      <c r="V401" s="5" t="s">
        <v>44</v>
      </c>
      <c r="W401" s="5" t="s">
        <v>44</v>
      </c>
      <c r="X401" s="5" t="s">
        <v>44</v>
      </c>
      <c r="Y401" s="5" t="s">
        <v>44</v>
      </c>
      <c r="Z401" s="5" t="s">
        <v>44</v>
      </c>
      <c r="AA401" s="5" t="s">
        <v>44</v>
      </c>
      <c r="AB401" s="5" t="s">
        <v>44</v>
      </c>
      <c r="AC401" s="5" t="s">
        <v>44</v>
      </c>
      <c r="AD401" s="5" t="s">
        <v>44</v>
      </c>
      <c r="AE401" s="65" t="s">
        <v>44</v>
      </c>
      <c r="AF401" s="70" t="s">
        <v>44</v>
      </c>
      <c r="AG401" s="58" t="s">
        <v>44</v>
      </c>
      <c r="AH401" s="5" t="s">
        <v>44</v>
      </c>
      <c r="AI401" s="5" t="s">
        <v>44</v>
      </c>
      <c r="AJ401" s="5" t="s">
        <v>44</v>
      </c>
      <c r="AK401" s="5" t="s">
        <v>44</v>
      </c>
      <c r="AL401" s="5" t="s">
        <v>44</v>
      </c>
      <c r="AM401" s="5" t="s">
        <v>44</v>
      </c>
      <c r="AN401" s="5" t="s">
        <v>44</v>
      </c>
      <c r="AO401" s="5" t="s">
        <v>44</v>
      </c>
      <c r="AP401" s="5" t="s">
        <v>44</v>
      </c>
      <c r="AQ401" s="5" t="s">
        <v>44</v>
      </c>
      <c r="AR401" s="5" t="s">
        <v>44</v>
      </c>
      <c r="AS401" s="68" t="s">
        <v>44</v>
      </c>
      <c r="AT401" s="74" t="s">
        <v>44</v>
      </c>
      <c r="AU401" s="68" t="s">
        <v>44</v>
      </c>
      <c r="AV401" s="41" t="s">
        <v>44</v>
      </c>
      <c r="AW401" s="41" t="s">
        <v>44</v>
      </c>
      <c r="AX401" s="41" t="s">
        <v>44</v>
      </c>
      <c r="AY401" s="41" t="s">
        <v>44</v>
      </c>
      <c r="AZ401" s="41" t="s">
        <v>44</v>
      </c>
      <c r="BA401" s="41" t="s">
        <v>44</v>
      </c>
      <c r="BB401" s="41" t="s">
        <v>44</v>
      </c>
      <c r="BC401" s="41" t="s">
        <v>44</v>
      </c>
      <c r="BD401" s="72">
        <v>260000</v>
      </c>
      <c r="BE401" s="70">
        <v>250000</v>
      </c>
      <c r="BF401" s="58">
        <v>256250</v>
      </c>
      <c r="BG401" s="38">
        <v>195120.08499026168</v>
      </c>
      <c r="BH401" s="38">
        <f t="shared" si="233"/>
        <v>9951.1243345033454</v>
      </c>
      <c r="BI401" s="38">
        <f t="shared" si="234"/>
        <v>205071.20932476502</v>
      </c>
      <c r="BJ401" s="36">
        <v>217042.01317552058</v>
      </c>
      <c r="BK401" s="36">
        <f t="shared" si="235"/>
        <v>205071.20932476502</v>
      </c>
      <c r="BL401" s="40">
        <f t="shared" si="236"/>
        <v>237672.64450005713</v>
      </c>
      <c r="BM401" s="5">
        <f t="shared" si="237"/>
        <v>23052.69588886269</v>
      </c>
      <c r="BN401" s="20">
        <f t="shared" si="238"/>
        <v>9.6993475784114269E-2</v>
      </c>
    </row>
    <row r="402" spans="1:66" s="4" customFormat="1" ht="15.75" customHeight="1">
      <c r="A402" s="12">
        <v>380</v>
      </c>
      <c r="B402" s="13" t="s">
        <v>427</v>
      </c>
      <c r="C402" s="61">
        <v>310500</v>
      </c>
      <c r="D402" s="70">
        <v>300000</v>
      </c>
      <c r="E402" s="58">
        <v>309000</v>
      </c>
      <c r="F402" s="5">
        <v>86609.100149999984</v>
      </c>
      <c r="G402" s="5">
        <f t="shared" si="225"/>
        <v>8920.7373154499983</v>
      </c>
      <c r="H402" s="5">
        <f t="shared" si="226"/>
        <v>95529.837465449978</v>
      </c>
      <c r="I402" s="2">
        <v>87671.111035666661</v>
      </c>
      <c r="J402" s="2">
        <f t="shared" si="227"/>
        <v>4471.2266628189991</v>
      </c>
      <c r="K402" s="2">
        <f t="shared" si="228"/>
        <v>92142.337698485659</v>
      </c>
      <c r="L402" s="5">
        <v>93457.667377353762</v>
      </c>
      <c r="M402" s="5">
        <f t="shared" si="229"/>
        <v>92142.337698485659</v>
      </c>
      <c r="N402" s="48">
        <f t="shared" si="230"/>
        <v>200104.97375688158</v>
      </c>
      <c r="O402" s="5">
        <f t="shared" si="231"/>
        <v>76341.112071666998</v>
      </c>
      <c r="P402" s="20">
        <f t="shared" si="232"/>
        <v>0.381505320124716</v>
      </c>
      <c r="Q402" s="63">
        <v>310500</v>
      </c>
      <c r="R402" s="70">
        <v>300000</v>
      </c>
      <c r="S402" s="58">
        <v>306000</v>
      </c>
      <c r="T402" s="5">
        <v>86609.100149999984</v>
      </c>
      <c r="U402" s="5">
        <f t="shared" ref="U402:U458" si="239">T402*10.3%</f>
        <v>8920.7373154499983</v>
      </c>
      <c r="V402" s="5">
        <f t="shared" ref="V402:V458" si="240">T402+U402</f>
        <v>95529.837465449978</v>
      </c>
      <c r="W402" s="2">
        <v>87671.111035666661</v>
      </c>
      <c r="X402" s="2">
        <f t="shared" ref="X402:X458" si="241">W402*5.1%</f>
        <v>4471.2266628189991</v>
      </c>
      <c r="Y402" s="2">
        <f t="shared" ref="Y402:Y458" si="242">W402+X402</f>
        <v>92142.337698485659</v>
      </c>
      <c r="Z402" s="5">
        <v>93457.667377353762</v>
      </c>
      <c r="AA402" s="5">
        <f t="shared" ref="AA402:AA458" si="243">MIN(V402,Y402,Z402,Q402:S402)</f>
        <v>92142.337698485659</v>
      </c>
      <c r="AB402" s="48">
        <f t="shared" ref="AB402:AB458" si="244">AVERAGE(V402,Y402,Z402,Q402:S402)</f>
        <v>199604.97375688158</v>
      </c>
      <c r="AC402" s="5">
        <f t="shared" ref="AC402:AC458" si="245">STDEVA(AA402,AB402)</f>
        <v>75987.55868107373</v>
      </c>
      <c r="AD402" s="20">
        <f t="shared" ref="AD402:AD458" si="246">AC402/AB402</f>
        <v>0.38068970552620801</v>
      </c>
      <c r="AE402" s="65" t="s">
        <v>44</v>
      </c>
      <c r="AF402" s="70" t="s">
        <v>44</v>
      </c>
      <c r="AG402" s="58" t="s">
        <v>44</v>
      </c>
      <c r="AH402" s="5" t="s">
        <v>44</v>
      </c>
      <c r="AI402" s="5" t="s">
        <v>44</v>
      </c>
      <c r="AJ402" s="5" t="s">
        <v>44</v>
      </c>
      <c r="AK402" s="5" t="s">
        <v>44</v>
      </c>
      <c r="AL402" s="5" t="s">
        <v>44</v>
      </c>
      <c r="AM402" s="5" t="s">
        <v>44</v>
      </c>
      <c r="AN402" s="5" t="s">
        <v>44</v>
      </c>
      <c r="AO402" s="5" t="s">
        <v>44</v>
      </c>
      <c r="AP402" s="5" t="s">
        <v>44</v>
      </c>
      <c r="AQ402" s="5" t="s">
        <v>44</v>
      </c>
      <c r="AR402" s="5" t="s">
        <v>44</v>
      </c>
      <c r="AS402" s="67">
        <v>312000</v>
      </c>
      <c r="AT402" s="70">
        <v>300000</v>
      </c>
      <c r="AU402" s="58">
        <v>307500</v>
      </c>
      <c r="AV402" s="38">
        <v>100821.77769101666</v>
      </c>
      <c r="AW402" s="38">
        <f t="shared" ref="AW402:AW458" si="247">AV402*5.1%</f>
        <v>5141.9106622418494</v>
      </c>
      <c r="AX402" s="38">
        <f t="shared" ref="AX402:AX458" si="248">AV402+AW402</f>
        <v>105963.68835325851</v>
      </c>
      <c r="AY402" s="36">
        <v>112149.20085282452</v>
      </c>
      <c r="AZ402" s="5">
        <f t="shared" ref="AZ402:AZ458" si="249">MIN(AX402,AY402,AS402:AU402)</f>
        <v>105963.68835325851</v>
      </c>
      <c r="BA402" s="40">
        <f t="shared" ref="BA402:BA458" si="250">AVERAGE(AX402,AY402,AS402:AU402)</f>
        <v>227522.57784121661</v>
      </c>
      <c r="BB402" s="5">
        <f>STDEVA(AZ402,BA402)</f>
        <v>85955.115070441301</v>
      </c>
      <c r="BC402" s="44">
        <f t="shared" ref="BC402:BC458" si="251">BB402/BA402</f>
        <v>0.37778718879683065</v>
      </c>
      <c r="BD402" s="72">
        <v>312000</v>
      </c>
      <c r="BE402" s="70">
        <v>300000</v>
      </c>
      <c r="BF402" s="58">
        <v>307500</v>
      </c>
      <c r="BG402" s="38">
        <v>100821.77769101666</v>
      </c>
      <c r="BH402" s="38">
        <f t="shared" si="233"/>
        <v>5141.9106622418494</v>
      </c>
      <c r="BI402" s="38">
        <f t="shared" si="234"/>
        <v>105963.68835325851</v>
      </c>
      <c r="BJ402" s="36">
        <v>112149.20085282452</v>
      </c>
      <c r="BK402" s="36">
        <f t="shared" si="235"/>
        <v>105963.68835325851</v>
      </c>
      <c r="BL402" s="40">
        <f t="shared" si="236"/>
        <v>227522.57784121661</v>
      </c>
      <c r="BM402" s="5">
        <f t="shared" si="237"/>
        <v>85955.115070441301</v>
      </c>
      <c r="BN402" s="20">
        <f t="shared" si="238"/>
        <v>0.37778718879683065</v>
      </c>
    </row>
    <row r="403" spans="1:66" s="4" customFormat="1" ht="15.75" customHeight="1">
      <c r="A403" s="12">
        <v>381</v>
      </c>
      <c r="B403" s="13" t="s">
        <v>428</v>
      </c>
      <c r="C403" s="61" t="s">
        <v>44</v>
      </c>
      <c r="D403" s="70" t="s">
        <v>44</v>
      </c>
      <c r="E403" s="58" t="s">
        <v>44</v>
      </c>
      <c r="F403" s="5" t="s">
        <v>44</v>
      </c>
      <c r="G403" s="5" t="s">
        <v>44</v>
      </c>
      <c r="H403" s="5" t="s">
        <v>44</v>
      </c>
      <c r="I403" s="5" t="s">
        <v>44</v>
      </c>
      <c r="J403" s="5" t="s">
        <v>44</v>
      </c>
      <c r="K403" s="5" t="s">
        <v>44</v>
      </c>
      <c r="L403" s="5" t="s">
        <v>44</v>
      </c>
      <c r="M403" s="5" t="s">
        <v>44</v>
      </c>
      <c r="N403" s="5" t="s">
        <v>44</v>
      </c>
      <c r="O403" s="5" t="s">
        <v>44</v>
      </c>
      <c r="P403" s="5" t="s">
        <v>44</v>
      </c>
      <c r="Q403" s="63" t="s">
        <v>44</v>
      </c>
      <c r="R403" s="70" t="s">
        <v>44</v>
      </c>
      <c r="S403" s="58" t="s">
        <v>44</v>
      </c>
      <c r="T403" s="5" t="s">
        <v>44</v>
      </c>
      <c r="U403" s="5" t="s">
        <v>44</v>
      </c>
      <c r="V403" s="5" t="s">
        <v>44</v>
      </c>
      <c r="W403" s="5" t="s">
        <v>44</v>
      </c>
      <c r="X403" s="5" t="s">
        <v>44</v>
      </c>
      <c r="Y403" s="5" t="s">
        <v>44</v>
      </c>
      <c r="Z403" s="5" t="s">
        <v>44</v>
      </c>
      <c r="AA403" s="5" t="s">
        <v>44</v>
      </c>
      <c r="AB403" s="5" t="s">
        <v>44</v>
      </c>
      <c r="AC403" s="5" t="s">
        <v>44</v>
      </c>
      <c r="AD403" s="5" t="s">
        <v>44</v>
      </c>
      <c r="AE403" s="65" t="s">
        <v>44</v>
      </c>
      <c r="AF403" s="70" t="s">
        <v>44</v>
      </c>
      <c r="AG403" s="58" t="s">
        <v>44</v>
      </c>
      <c r="AH403" s="5" t="s">
        <v>44</v>
      </c>
      <c r="AI403" s="5" t="s">
        <v>44</v>
      </c>
      <c r="AJ403" s="5" t="s">
        <v>44</v>
      </c>
      <c r="AK403" s="5" t="s">
        <v>44</v>
      </c>
      <c r="AL403" s="5" t="s">
        <v>44</v>
      </c>
      <c r="AM403" s="5" t="s">
        <v>44</v>
      </c>
      <c r="AN403" s="5" t="s">
        <v>44</v>
      </c>
      <c r="AO403" s="5" t="s">
        <v>44</v>
      </c>
      <c r="AP403" s="5" t="s">
        <v>44</v>
      </c>
      <c r="AQ403" s="5" t="s">
        <v>44</v>
      </c>
      <c r="AR403" s="5" t="s">
        <v>44</v>
      </c>
      <c r="AS403" s="68" t="s">
        <v>44</v>
      </c>
      <c r="AT403" s="74" t="s">
        <v>44</v>
      </c>
      <c r="AU403" s="68" t="s">
        <v>44</v>
      </c>
      <c r="AV403" s="41" t="s">
        <v>44</v>
      </c>
      <c r="AW403" s="41" t="s">
        <v>44</v>
      </c>
      <c r="AX403" s="41" t="s">
        <v>44</v>
      </c>
      <c r="AY403" s="41" t="s">
        <v>44</v>
      </c>
      <c r="AZ403" s="41" t="s">
        <v>44</v>
      </c>
      <c r="BA403" s="41" t="s">
        <v>44</v>
      </c>
      <c r="BB403" s="41" t="s">
        <v>44</v>
      </c>
      <c r="BC403" s="41" t="s">
        <v>44</v>
      </c>
      <c r="BD403" s="68" t="s">
        <v>44</v>
      </c>
      <c r="BE403" s="74" t="s">
        <v>44</v>
      </c>
      <c r="BF403" s="68" t="s">
        <v>44</v>
      </c>
      <c r="BG403" s="41" t="s">
        <v>44</v>
      </c>
      <c r="BH403" s="41" t="s">
        <v>44</v>
      </c>
      <c r="BI403" s="41" t="s">
        <v>44</v>
      </c>
      <c r="BJ403" s="41" t="s">
        <v>44</v>
      </c>
      <c r="BK403" s="41" t="s">
        <v>44</v>
      </c>
      <c r="BL403" s="41" t="s">
        <v>44</v>
      </c>
      <c r="BM403" s="41" t="s">
        <v>44</v>
      </c>
      <c r="BN403" s="41" t="s">
        <v>44</v>
      </c>
    </row>
    <row r="404" spans="1:66" s="4" customFormat="1" ht="15.75" customHeight="1">
      <c r="A404" s="12">
        <v>382</v>
      </c>
      <c r="B404" s="13" t="s">
        <v>429</v>
      </c>
      <c r="C404" s="61" t="s">
        <v>44</v>
      </c>
      <c r="D404" s="70" t="s">
        <v>44</v>
      </c>
      <c r="E404" s="58" t="s">
        <v>44</v>
      </c>
      <c r="F404" s="5" t="s">
        <v>44</v>
      </c>
      <c r="G404" s="5" t="s">
        <v>44</v>
      </c>
      <c r="H404" s="5" t="s">
        <v>44</v>
      </c>
      <c r="I404" s="5" t="s">
        <v>44</v>
      </c>
      <c r="J404" s="5" t="s">
        <v>44</v>
      </c>
      <c r="K404" s="5" t="s">
        <v>44</v>
      </c>
      <c r="L404" s="5" t="s">
        <v>44</v>
      </c>
      <c r="M404" s="5" t="s">
        <v>44</v>
      </c>
      <c r="N404" s="5" t="s">
        <v>44</v>
      </c>
      <c r="O404" s="5" t="s">
        <v>44</v>
      </c>
      <c r="P404" s="5" t="s">
        <v>44</v>
      </c>
      <c r="Q404" s="63" t="s">
        <v>44</v>
      </c>
      <c r="R404" s="70" t="s">
        <v>44</v>
      </c>
      <c r="S404" s="58" t="s">
        <v>44</v>
      </c>
      <c r="T404" s="5" t="s">
        <v>44</v>
      </c>
      <c r="U404" s="5" t="s">
        <v>44</v>
      </c>
      <c r="V404" s="5" t="s">
        <v>44</v>
      </c>
      <c r="W404" s="5" t="s">
        <v>44</v>
      </c>
      <c r="X404" s="5" t="s">
        <v>44</v>
      </c>
      <c r="Y404" s="5" t="s">
        <v>44</v>
      </c>
      <c r="Z404" s="5" t="s">
        <v>44</v>
      </c>
      <c r="AA404" s="5" t="s">
        <v>44</v>
      </c>
      <c r="AB404" s="5" t="s">
        <v>44</v>
      </c>
      <c r="AC404" s="5" t="s">
        <v>44</v>
      </c>
      <c r="AD404" s="5" t="s">
        <v>44</v>
      </c>
      <c r="AE404" s="65" t="s">
        <v>44</v>
      </c>
      <c r="AF404" s="70" t="s">
        <v>44</v>
      </c>
      <c r="AG404" s="58" t="s">
        <v>44</v>
      </c>
      <c r="AH404" s="5" t="s">
        <v>44</v>
      </c>
      <c r="AI404" s="5" t="s">
        <v>44</v>
      </c>
      <c r="AJ404" s="5" t="s">
        <v>44</v>
      </c>
      <c r="AK404" s="5" t="s">
        <v>44</v>
      </c>
      <c r="AL404" s="5" t="s">
        <v>44</v>
      </c>
      <c r="AM404" s="5" t="s">
        <v>44</v>
      </c>
      <c r="AN404" s="5" t="s">
        <v>44</v>
      </c>
      <c r="AO404" s="5" t="s">
        <v>44</v>
      </c>
      <c r="AP404" s="5" t="s">
        <v>44</v>
      </c>
      <c r="AQ404" s="5" t="s">
        <v>44</v>
      </c>
      <c r="AR404" s="5" t="s">
        <v>44</v>
      </c>
      <c r="AS404" s="68" t="s">
        <v>44</v>
      </c>
      <c r="AT404" s="74" t="s">
        <v>44</v>
      </c>
      <c r="AU404" s="68" t="s">
        <v>44</v>
      </c>
      <c r="AV404" s="41" t="s">
        <v>44</v>
      </c>
      <c r="AW404" s="41" t="s">
        <v>44</v>
      </c>
      <c r="AX404" s="41" t="s">
        <v>44</v>
      </c>
      <c r="AY404" s="41" t="s">
        <v>44</v>
      </c>
      <c r="AZ404" s="41" t="s">
        <v>44</v>
      </c>
      <c r="BA404" s="41" t="s">
        <v>44</v>
      </c>
      <c r="BB404" s="41" t="s">
        <v>44</v>
      </c>
      <c r="BC404" s="41" t="s">
        <v>44</v>
      </c>
      <c r="BD404" s="68" t="s">
        <v>44</v>
      </c>
      <c r="BE404" s="74" t="s">
        <v>44</v>
      </c>
      <c r="BF404" s="68" t="s">
        <v>44</v>
      </c>
      <c r="BG404" s="41" t="s">
        <v>44</v>
      </c>
      <c r="BH404" s="41" t="s">
        <v>44</v>
      </c>
      <c r="BI404" s="41" t="s">
        <v>44</v>
      </c>
      <c r="BJ404" s="41" t="s">
        <v>44</v>
      </c>
      <c r="BK404" s="41" t="s">
        <v>44</v>
      </c>
      <c r="BL404" s="41" t="s">
        <v>44</v>
      </c>
      <c r="BM404" s="41" t="s">
        <v>44</v>
      </c>
      <c r="BN404" s="41" t="s">
        <v>44</v>
      </c>
    </row>
    <row r="405" spans="1:66" s="4" customFormat="1" ht="15.75" customHeight="1">
      <c r="A405" s="12">
        <v>383</v>
      </c>
      <c r="B405" s="13" t="s">
        <v>430</v>
      </c>
      <c r="C405" s="61">
        <v>155250</v>
      </c>
      <c r="D405" s="70">
        <v>150000</v>
      </c>
      <c r="E405" s="58">
        <v>154500</v>
      </c>
      <c r="F405" s="5">
        <v>148356.29390399999</v>
      </c>
      <c r="G405" s="5">
        <f t="shared" si="225"/>
        <v>15280.698272112</v>
      </c>
      <c r="H405" s="5">
        <f t="shared" si="226"/>
        <v>163636.99217611199</v>
      </c>
      <c r="I405" s="2">
        <v>150175.53601717332</v>
      </c>
      <c r="J405" s="2">
        <f t="shared" si="227"/>
        <v>7658.9523368758391</v>
      </c>
      <c r="K405" s="2">
        <f t="shared" si="228"/>
        <v>157834.48835404916</v>
      </c>
      <c r="L405" s="5">
        <v>160087.57192091481</v>
      </c>
      <c r="M405" s="5">
        <f t="shared" si="229"/>
        <v>150000</v>
      </c>
      <c r="N405" s="48">
        <f t="shared" si="230"/>
        <v>156884.84207517933</v>
      </c>
      <c r="O405" s="5">
        <f t="shared" si="231"/>
        <v>4868.3185187577665</v>
      </c>
      <c r="P405" s="20">
        <f t="shared" si="232"/>
        <v>3.1031159252624705E-2</v>
      </c>
      <c r="Q405" s="63">
        <v>155250</v>
      </c>
      <c r="R405" s="70">
        <v>150000</v>
      </c>
      <c r="S405" s="58">
        <v>153000</v>
      </c>
      <c r="T405" s="5">
        <v>148356.29390399999</v>
      </c>
      <c r="U405" s="5">
        <f t="shared" si="239"/>
        <v>15280.698272112</v>
      </c>
      <c r="V405" s="5">
        <f t="shared" si="240"/>
        <v>163636.99217611199</v>
      </c>
      <c r="W405" s="2">
        <v>150175.53601717332</v>
      </c>
      <c r="X405" s="2">
        <f t="shared" si="241"/>
        <v>7658.9523368758391</v>
      </c>
      <c r="Y405" s="2">
        <f t="shared" si="242"/>
        <v>157834.48835404916</v>
      </c>
      <c r="Z405" s="5">
        <v>160087.57192091481</v>
      </c>
      <c r="AA405" s="5">
        <f t="shared" si="243"/>
        <v>150000</v>
      </c>
      <c r="AB405" s="48">
        <f t="shared" si="244"/>
        <v>156634.84207517933</v>
      </c>
      <c r="AC405" s="5">
        <f t="shared" si="245"/>
        <v>4691.5418234611298</v>
      </c>
      <c r="AD405" s="20">
        <f t="shared" si="246"/>
        <v>2.9952095978807519E-2</v>
      </c>
      <c r="AE405" s="65" t="s">
        <v>44</v>
      </c>
      <c r="AF405" s="70" t="s">
        <v>44</v>
      </c>
      <c r="AG405" s="58" t="s">
        <v>44</v>
      </c>
      <c r="AH405" s="5" t="s">
        <v>44</v>
      </c>
      <c r="AI405" s="5" t="s">
        <v>44</v>
      </c>
      <c r="AJ405" s="5" t="s">
        <v>44</v>
      </c>
      <c r="AK405" s="5" t="s">
        <v>44</v>
      </c>
      <c r="AL405" s="5" t="s">
        <v>44</v>
      </c>
      <c r="AM405" s="5" t="s">
        <v>44</v>
      </c>
      <c r="AN405" s="5" t="s">
        <v>44</v>
      </c>
      <c r="AO405" s="5" t="s">
        <v>44</v>
      </c>
      <c r="AP405" s="5" t="s">
        <v>44</v>
      </c>
      <c r="AQ405" s="5" t="s">
        <v>44</v>
      </c>
      <c r="AR405" s="5" t="s">
        <v>44</v>
      </c>
      <c r="AS405" s="67">
        <v>156000</v>
      </c>
      <c r="AT405" s="70">
        <v>150000</v>
      </c>
      <c r="AU405" s="58">
        <v>153750</v>
      </c>
      <c r="AV405" s="38">
        <v>172701.86641974931</v>
      </c>
      <c r="AW405" s="38">
        <f t="shared" si="247"/>
        <v>8807.7951874072132</v>
      </c>
      <c r="AX405" s="38">
        <f t="shared" si="248"/>
        <v>181509.66160715651</v>
      </c>
      <c r="AY405" s="36">
        <v>192105.08630509776</v>
      </c>
      <c r="AZ405" s="5">
        <f t="shared" si="249"/>
        <v>150000</v>
      </c>
      <c r="BA405" s="40">
        <f t="shared" si="250"/>
        <v>166672.94958245085</v>
      </c>
      <c r="BB405" s="5">
        <f>STDEVA(AZ405,BA405)</f>
        <v>11789.555712132411</v>
      </c>
      <c r="BC405" s="44">
        <f t="shared" si="251"/>
        <v>7.0734667753031374E-2</v>
      </c>
      <c r="BD405" s="72">
        <v>156000</v>
      </c>
      <c r="BE405" s="70">
        <v>150000</v>
      </c>
      <c r="BF405" s="58">
        <v>153750</v>
      </c>
      <c r="BG405" s="38">
        <v>172701.86641974931</v>
      </c>
      <c r="BH405" s="38">
        <f t="shared" si="233"/>
        <v>8807.7951874072132</v>
      </c>
      <c r="BI405" s="38">
        <f t="shared" si="234"/>
        <v>181509.66160715651</v>
      </c>
      <c r="BJ405" s="36">
        <v>192105.08630509776</v>
      </c>
      <c r="BK405" s="36">
        <f t="shared" si="235"/>
        <v>150000</v>
      </c>
      <c r="BL405" s="40">
        <f t="shared" si="236"/>
        <v>166672.94958245085</v>
      </c>
      <c r="BM405" s="5">
        <f t="shared" si="237"/>
        <v>11789.555712132411</v>
      </c>
      <c r="BN405" s="20">
        <f t="shared" si="238"/>
        <v>7.0734667753031374E-2</v>
      </c>
    </row>
    <row r="406" spans="1:66" s="4" customFormat="1" ht="15.75" customHeight="1">
      <c r="A406" s="12">
        <v>384</v>
      </c>
      <c r="B406" s="13" t="s">
        <v>431</v>
      </c>
      <c r="C406" s="61" t="s">
        <v>44</v>
      </c>
      <c r="D406" s="70" t="s">
        <v>44</v>
      </c>
      <c r="E406" s="58" t="s">
        <v>44</v>
      </c>
      <c r="F406" s="5" t="s">
        <v>44</v>
      </c>
      <c r="G406" s="5" t="s">
        <v>44</v>
      </c>
      <c r="H406" s="5" t="s">
        <v>44</v>
      </c>
      <c r="I406" s="5" t="s">
        <v>44</v>
      </c>
      <c r="J406" s="5" t="s">
        <v>44</v>
      </c>
      <c r="K406" s="5" t="s">
        <v>44</v>
      </c>
      <c r="L406" s="5" t="s">
        <v>44</v>
      </c>
      <c r="M406" s="5" t="s">
        <v>44</v>
      </c>
      <c r="N406" s="5" t="s">
        <v>44</v>
      </c>
      <c r="O406" s="5" t="s">
        <v>44</v>
      </c>
      <c r="P406" s="5" t="s">
        <v>44</v>
      </c>
      <c r="Q406" s="63" t="s">
        <v>44</v>
      </c>
      <c r="R406" s="70" t="s">
        <v>44</v>
      </c>
      <c r="S406" s="58" t="s">
        <v>44</v>
      </c>
      <c r="T406" s="5" t="s">
        <v>44</v>
      </c>
      <c r="U406" s="5" t="s">
        <v>44</v>
      </c>
      <c r="V406" s="5" t="s">
        <v>44</v>
      </c>
      <c r="W406" s="5" t="s">
        <v>44</v>
      </c>
      <c r="X406" s="5" t="s">
        <v>44</v>
      </c>
      <c r="Y406" s="5" t="s">
        <v>44</v>
      </c>
      <c r="Z406" s="5" t="s">
        <v>44</v>
      </c>
      <c r="AA406" s="5" t="s">
        <v>44</v>
      </c>
      <c r="AB406" s="5" t="s">
        <v>44</v>
      </c>
      <c r="AC406" s="5" t="s">
        <v>44</v>
      </c>
      <c r="AD406" s="5" t="s">
        <v>44</v>
      </c>
      <c r="AE406" s="65" t="s">
        <v>44</v>
      </c>
      <c r="AF406" s="70" t="s">
        <v>44</v>
      </c>
      <c r="AG406" s="58" t="s">
        <v>44</v>
      </c>
      <c r="AH406" s="5" t="s">
        <v>44</v>
      </c>
      <c r="AI406" s="5" t="s">
        <v>44</v>
      </c>
      <c r="AJ406" s="5" t="s">
        <v>44</v>
      </c>
      <c r="AK406" s="5" t="s">
        <v>44</v>
      </c>
      <c r="AL406" s="5" t="s">
        <v>44</v>
      </c>
      <c r="AM406" s="5" t="s">
        <v>44</v>
      </c>
      <c r="AN406" s="5" t="s">
        <v>44</v>
      </c>
      <c r="AO406" s="5" t="s">
        <v>44</v>
      </c>
      <c r="AP406" s="5" t="s">
        <v>44</v>
      </c>
      <c r="AQ406" s="5" t="s">
        <v>44</v>
      </c>
      <c r="AR406" s="5" t="s">
        <v>44</v>
      </c>
      <c r="AS406" s="68" t="s">
        <v>44</v>
      </c>
      <c r="AT406" s="74" t="s">
        <v>44</v>
      </c>
      <c r="AU406" s="68" t="s">
        <v>44</v>
      </c>
      <c r="AV406" s="41" t="s">
        <v>44</v>
      </c>
      <c r="AW406" s="41" t="s">
        <v>44</v>
      </c>
      <c r="AX406" s="41" t="s">
        <v>44</v>
      </c>
      <c r="AY406" s="41" t="s">
        <v>44</v>
      </c>
      <c r="AZ406" s="41" t="s">
        <v>44</v>
      </c>
      <c r="BA406" s="41" t="s">
        <v>44</v>
      </c>
      <c r="BB406" s="41" t="s">
        <v>44</v>
      </c>
      <c r="BC406" s="41" t="s">
        <v>44</v>
      </c>
      <c r="BD406" s="68" t="s">
        <v>44</v>
      </c>
      <c r="BE406" s="74" t="s">
        <v>44</v>
      </c>
      <c r="BF406" s="68" t="s">
        <v>44</v>
      </c>
      <c r="BG406" s="41" t="s">
        <v>44</v>
      </c>
      <c r="BH406" s="41" t="s">
        <v>44</v>
      </c>
      <c r="BI406" s="41" t="s">
        <v>44</v>
      </c>
      <c r="BJ406" s="41" t="s">
        <v>44</v>
      </c>
      <c r="BK406" s="41" t="s">
        <v>44</v>
      </c>
      <c r="BL406" s="41" t="s">
        <v>44</v>
      </c>
      <c r="BM406" s="41" t="s">
        <v>44</v>
      </c>
      <c r="BN406" s="41" t="s">
        <v>44</v>
      </c>
    </row>
    <row r="407" spans="1:66" s="4" customFormat="1" ht="15.75" customHeight="1">
      <c r="A407" s="12">
        <v>385</v>
      </c>
      <c r="B407" s="13" t="s">
        <v>432</v>
      </c>
      <c r="C407" s="61">
        <v>72450</v>
      </c>
      <c r="D407" s="70">
        <v>70000</v>
      </c>
      <c r="E407" s="58">
        <v>72100</v>
      </c>
      <c r="F407" s="5">
        <v>45851.876550000001</v>
      </c>
      <c r="G407" s="5">
        <f t="shared" si="225"/>
        <v>4722.7432846500005</v>
      </c>
      <c r="H407" s="5">
        <f t="shared" si="226"/>
        <v>50574.619834650002</v>
      </c>
      <c r="I407" s="2">
        <v>46414.328979666658</v>
      </c>
      <c r="J407" s="2">
        <f t="shared" si="227"/>
        <v>2367.1307779629992</v>
      </c>
      <c r="K407" s="2">
        <f t="shared" si="228"/>
        <v>48781.459757629658</v>
      </c>
      <c r="L407" s="5">
        <v>49477.813935311598</v>
      </c>
      <c r="M407" s="5">
        <f t="shared" si="229"/>
        <v>48781.459757629658</v>
      </c>
      <c r="N407" s="48">
        <f t="shared" si="230"/>
        <v>60563.982254598544</v>
      </c>
      <c r="O407" s="5">
        <f t="shared" si="231"/>
        <v>8331.501557089774</v>
      </c>
      <c r="P407" s="20">
        <f t="shared" si="232"/>
        <v>0.13756528627965467</v>
      </c>
      <c r="Q407" s="63">
        <v>72450</v>
      </c>
      <c r="R407" s="70">
        <v>70000</v>
      </c>
      <c r="S407" s="58">
        <v>71400</v>
      </c>
      <c r="T407" s="5">
        <v>45851.876550000001</v>
      </c>
      <c r="U407" s="5">
        <f t="shared" si="239"/>
        <v>4722.7432846500005</v>
      </c>
      <c r="V407" s="5">
        <f t="shared" si="240"/>
        <v>50574.619834650002</v>
      </c>
      <c r="W407" s="2">
        <v>46414.328979666658</v>
      </c>
      <c r="X407" s="2">
        <f t="shared" si="241"/>
        <v>2367.1307779629992</v>
      </c>
      <c r="Y407" s="2">
        <f t="shared" si="242"/>
        <v>48781.459757629658</v>
      </c>
      <c r="Z407" s="5">
        <v>49477.813935311598</v>
      </c>
      <c r="AA407" s="5">
        <f t="shared" si="243"/>
        <v>48781.459757629658</v>
      </c>
      <c r="AB407" s="48">
        <f t="shared" si="244"/>
        <v>60447.315587931873</v>
      </c>
      <c r="AC407" s="5">
        <f t="shared" si="245"/>
        <v>8249.0057659513423</v>
      </c>
      <c r="AD407" s="20">
        <f t="shared" si="246"/>
        <v>0.13646603965318571</v>
      </c>
      <c r="AE407" s="65" t="s">
        <v>44</v>
      </c>
      <c r="AF407" s="70" t="s">
        <v>44</v>
      </c>
      <c r="AG407" s="58" t="s">
        <v>44</v>
      </c>
      <c r="AH407" s="5" t="s">
        <v>44</v>
      </c>
      <c r="AI407" s="5" t="s">
        <v>44</v>
      </c>
      <c r="AJ407" s="5" t="s">
        <v>44</v>
      </c>
      <c r="AK407" s="5" t="s">
        <v>44</v>
      </c>
      <c r="AL407" s="5" t="s">
        <v>44</v>
      </c>
      <c r="AM407" s="5" t="s">
        <v>44</v>
      </c>
      <c r="AN407" s="5" t="s">
        <v>44</v>
      </c>
      <c r="AO407" s="5" t="s">
        <v>44</v>
      </c>
      <c r="AP407" s="5" t="s">
        <v>44</v>
      </c>
      <c r="AQ407" s="5" t="s">
        <v>44</v>
      </c>
      <c r="AR407" s="5" t="s">
        <v>44</v>
      </c>
      <c r="AS407" s="67">
        <v>72800</v>
      </c>
      <c r="AT407" s="70">
        <v>70000</v>
      </c>
      <c r="AU407" s="58">
        <v>71750</v>
      </c>
      <c r="AV407" s="38">
        <v>53376.478326616656</v>
      </c>
      <c r="AW407" s="38">
        <f t="shared" si="247"/>
        <v>2722.2003946574491</v>
      </c>
      <c r="AX407" s="38">
        <f t="shared" si="248"/>
        <v>56098.678721274104</v>
      </c>
      <c r="AY407" s="36">
        <v>59373.376722373912</v>
      </c>
      <c r="AZ407" s="5">
        <f t="shared" si="249"/>
        <v>56098.678721274104</v>
      </c>
      <c r="BA407" s="40">
        <f t="shared" si="250"/>
        <v>66004.411088729597</v>
      </c>
      <c r="BB407" s="5">
        <f>STDEVA(AZ407,BA407)</f>
        <v>7004.4105296468533</v>
      </c>
      <c r="BC407" s="43">
        <f t="shared" si="251"/>
        <v>0.1061203397486698</v>
      </c>
      <c r="BD407" s="72">
        <v>72800</v>
      </c>
      <c r="BE407" s="70">
        <v>70000</v>
      </c>
      <c r="BF407" s="58">
        <v>71750</v>
      </c>
      <c r="BG407" s="38">
        <v>53376.478326616656</v>
      </c>
      <c r="BH407" s="38">
        <f t="shared" si="233"/>
        <v>2722.2003946574491</v>
      </c>
      <c r="BI407" s="38">
        <f t="shared" si="234"/>
        <v>56098.678721274104</v>
      </c>
      <c r="BJ407" s="36">
        <v>59373.376722373912</v>
      </c>
      <c r="BK407" s="36">
        <f t="shared" si="235"/>
        <v>56098.678721274104</v>
      </c>
      <c r="BL407" s="40">
        <f t="shared" si="236"/>
        <v>66004.411088729597</v>
      </c>
      <c r="BM407" s="5">
        <f t="shared" si="237"/>
        <v>7004.4105296468533</v>
      </c>
      <c r="BN407" s="20">
        <f t="shared" si="238"/>
        <v>0.1061203397486698</v>
      </c>
    </row>
    <row r="408" spans="1:66" s="4" customFormat="1" ht="15.75" customHeight="1">
      <c r="A408" s="12">
        <v>386</v>
      </c>
      <c r="B408" s="13" t="s">
        <v>433</v>
      </c>
      <c r="C408" s="61">
        <v>155250</v>
      </c>
      <c r="D408" s="70">
        <v>150000</v>
      </c>
      <c r="E408" s="58">
        <v>154500</v>
      </c>
      <c r="F408" s="5">
        <v>87220.458503999995</v>
      </c>
      <c r="G408" s="5">
        <f t="shared" si="225"/>
        <v>8983.7072259119996</v>
      </c>
      <c r="H408" s="5">
        <f t="shared" si="226"/>
        <v>96204.165729911998</v>
      </c>
      <c r="I408" s="2">
        <v>88290.199599839994</v>
      </c>
      <c r="J408" s="2">
        <f t="shared" si="227"/>
        <v>4502.800179591839</v>
      </c>
      <c r="K408" s="2">
        <f t="shared" si="228"/>
        <v>92792.999779431833</v>
      </c>
      <c r="L408" s="5">
        <v>94117.617644028229</v>
      </c>
      <c r="M408" s="5">
        <f t="shared" si="229"/>
        <v>92792.999779431833</v>
      </c>
      <c r="N408" s="48">
        <f t="shared" si="230"/>
        <v>123810.79719222868</v>
      </c>
      <c r="O408" s="5">
        <f t="shared" si="231"/>
        <v>21932.894888059222</v>
      </c>
      <c r="P408" s="20">
        <f t="shared" si="232"/>
        <v>0.17714848289043969</v>
      </c>
      <c r="Q408" s="63">
        <v>155250</v>
      </c>
      <c r="R408" s="70">
        <v>150000</v>
      </c>
      <c r="S408" s="58">
        <v>153000</v>
      </c>
      <c r="T408" s="5">
        <v>87220.458503999995</v>
      </c>
      <c r="U408" s="5">
        <f t="shared" si="239"/>
        <v>8983.7072259119996</v>
      </c>
      <c r="V408" s="5">
        <f t="shared" si="240"/>
        <v>96204.165729911998</v>
      </c>
      <c r="W408" s="2">
        <v>88290.199599839994</v>
      </c>
      <c r="X408" s="2">
        <f t="shared" si="241"/>
        <v>4502.800179591839</v>
      </c>
      <c r="Y408" s="2">
        <f t="shared" si="242"/>
        <v>92792.999779431833</v>
      </c>
      <c r="Z408" s="5">
        <v>94117.617644028229</v>
      </c>
      <c r="AA408" s="5">
        <f t="shared" si="243"/>
        <v>92792.999779431833</v>
      </c>
      <c r="AB408" s="48">
        <f t="shared" si="244"/>
        <v>123560.79719222868</v>
      </c>
      <c r="AC408" s="5">
        <f t="shared" si="245"/>
        <v>21756.118192762588</v>
      </c>
      <c r="AD408" s="20">
        <f t="shared" si="246"/>
        <v>0.17607622067147793</v>
      </c>
      <c r="AE408" s="65">
        <v>155250</v>
      </c>
      <c r="AF408" s="70">
        <v>150000</v>
      </c>
      <c r="AG408" s="58">
        <v>152250</v>
      </c>
      <c r="AH408" s="5">
        <v>87220.458503999995</v>
      </c>
      <c r="AI408" s="5">
        <f t="shared" ref="AI408:AI458" si="252">AH408*10.3%</f>
        <v>8983.7072259119996</v>
      </c>
      <c r="AJ408" s="5">
        <f t="shared" ref="AJ408:AJ458" si="253">AH408+AI408</f>
        <v>96204.165729911998</v>
      </c>
      <c r="AK408" s="2">
        <v>88290.199599839994</v>
      </c>
      <c r="AL408" s="2">
        <f t="shared" ref="AL408:AL458" si="254">AK408*5.1%</f>
        <v>4502.800179591839</v>
      </c>
      <c r="AM408" s="2">
        <f t="shared" ref="AM408:AM458" si="255">AK408+AL408</f>
        <v>92792.999779431833</v>
      </c>
      <c r="AN408" s="5">
        <v>94117.617644028229</v>
      </c>
      <c r="AO408" s="5">
        <f t="shared" ref="AO408:AO458" si="256">MIN(AJ408,AM408,AN408,AE408:AG408)</f>
        <v>92792.999779431833</v>
      </c>
      <c r="AP408" s="48">
        <f t="shared" ref="AP408:AP458" si="257">AVERAGE(AJ408,AM408,AN408,AE408:AG408)</f>
        <v>123435.79719222868</v>
      </c>
      <c r="AQ408" s="5">
        <f t="shared" ref="AQ408:AQ458" si="258">STDEVA(AO408,AP408)</f>
        <v>21667.729845114231</v>
      </c>
      <c r="AR408" s="20">
        <f t="shared" ref="AR408:AR458" si="259">AQ408/AP408</f>
        <v>0.17553846078679028</v>
      </c>
      <c r="AS408" s="67">
        <v>156000</v>
      </c>
      <c r="AT408" s="70">
        <v>150000</v>
      </c>
      <c r="AU408" s="58">
        <v>153750</v>
      </c>
      <c r="AV408" s="38">
        <v>101533.72953981599</v>
      </c>
      <c r="AW408" s="38">
        <f t="shared" si="247"/>
        <v>5178.2202065306155</v>
      </c>
      <c r="AX408" s="38">
        <f t="shared" si="248"/>
        <v>106711.94974634661</v>
      </c>
      <c r="AY408" s="36">
        <v>112941.14117283387</v>
      </c>
      <c r="AZ408" s="5">
        <f t="shared" si="249"/>
        <v>106711.94974634661</v>
      </c>
      <c r="BA408" s="40">
        <f t="shared" si="250"/>
        <v>135880.61818383611</v>
      </c>
      <c r="BB408" s="5">
        <f>STDEVA(AZ408,BA408)</f>
        <v>20625.363250330782</v>
      </c>
      <c r="BC408" s="42">
        <f t="shared" si="251"/>
        <v>0.15179032540480672</v>
      </c>
      <c r="BD408" s="72">
        <v>156000</v>
      </c>
      <c r="BE408" s="70">
        <v>150000</v>
      </c>
      <c r="BF408" s="58">
        <v>153750</v>
      </c>
      <c r="BG408" s="38">
        <v>101533.72953981599</v>
      </c>
      <c r="BH408" s="38">
        <f t="shared" si="233"/>
        <v>5178.2202065306155</v>
      </c>
      <c r="BI408" s="38">
        <f t="shared" si="234"/>
        <v>106711.94974634661</v>
      </c>
      <c r="BJ408" s="36">
        <v>112941.14117283387</v>
      </c>
      <c r="BK408" s="36">
        <f t="shared" si="235"/>
        <v>106711.94974634661</v>
      </c>
      <c r="BL408" s="40">
        <f t="shared" si="236"/>
        <v>135880.61818383611</v>
      </c>
      <c r="BM408" s="5">
        <f t="shared" si="237"/>
        <v>20625.363250330782</v>
      </c>
      <c r="BN408" s="20">
        <f t="shared" si="238"/>
        <v>0.15179032540480672</v>
      </c>
    </row>
    <row r="409" spans="1:66" s="4" customFormat="1" ht="15.75" customHeight="1">
      <c r="A409" s="12">
        <v>387</v>
      </c>
      <c r="B409" s="13" t="s">
        <v>434</v>
      </c>
      <c r="C409" s="61" t="s">
        <v>44</v>
      </c>
      <c r="D409" s="70" t="s">
        <v>44</v>
      </c>
      <c r="E409" s="58" t="s">
        <v>44</v>
      </c>
      <c r="F409" s="5" t="s">
        <v>44</v>
      </c>
      <c r="G409" s="5" t="s">
        <v>44</v>
      </c>
      <c r="H409" s="5" t="s">
        <v>44</v>
      </c>
      <c r="I409" s="5" t="s">
        <v>44</v>
      </c>
      <c r="J409" s="5" t="s">
        <v>44</v>
      </c>
      <c r="K409" s="5" t="s">
        <v>44</v>
      </c>
      <c r="L409" s="5" t="s">
        <v>44</v>
      </c>
      <c r="M409" s="5" t="s">
        <v>44</v>
      </c>
      <c r="N409" s="5" t="s">
        <v>44</v>
      </c>
      <c r="O409" s="5" t="s">
        <v>44</v>
      </c>
      <c r="P409" s="5" t="s">
        <v>44</v>
      </c>
      <c r="Q409" s="63" t="s">
        <v>44</v>
      </c>
      <c r="R409" s="70" t="s">
        <v>44</v>
      </c>
      <c r="S409" s="58" t="s">
        <v>44</v>
      </c>
      <c r="T409" s="5" t="s">
        <v>44</v>
      </c>
      <c r="U409" s="5" t="s">
        <v>44</v>
      </c>
      <c r="V409" s="5" t="s">
        <v>44</v>
      </c>
      <c r="W409" s="5" t="s">
        <v>44</v>
      </c>
      <c r="X409" s="5" t="s">
        <v>44</v>
      </c>
      <c r="Y409" s="5" t="s">
        <v>44</v>
      </c>
      <c r="Z409" s="5" t="s">
        <v>44</v>
      </c>
      <c r="AA409" s="5" t="s">
        <v>44</v>
      </c>
      <c r="AB409" s="5" t="s">
        <v>44</v>
      </c>
      <c r="AC409" s="5" t="s">
        <v>44</v>
      </c>
      <c r="AD409" s="5" t="s">
        <v>44</v>
      </c>
      <c r="AE409" s="65" t="s">
        <v>44</v>
      </c>
      <c r="AF409" s="70" t="s">
        <v>44</v>
      </c>
      <c r="AG409" s="58" t="s">
        <v>44</v>
      </c>
      <c r="AH409" s="5" t="s">
        <v>44</v>
      </c>
      <c r="AI409" s="5" t="s">
        <v>44</v>
      </c>
      <c r="AJ409" s="5" t="s">
        <v>44</v>
      </c>
      <c r="AK409" s="5" t="s">
        <v>44</v>
      </c>
      <c r="AL409" s="5" t="s">
        <v>44</v>
      </c>
      <c r="AM409" s="5" t="s">
        <v>44</v>
      </c>
      <c r="AN409" s="5" t="s">
        <v>44</v>
      </c>
      <c r="AO409" s="5" t="s">
        <v>44</v>
      </c>
      <c r="AP409" s="5" t="s">
        <v>44</v>
      </c>
      <c r="AQ409" s="5" t="s">
        <v>44</v>
      </c>
      <c r="AR409" s="5" t="s">
        <v>44</v>
      </c>
      <c r="AS409" s="68" t="s">
        <v>44</v>
      </c>
      <c r="AT409" s="74" t="s">
        <v>44</v>
      </c>
      <c r="AU409" s="68" t="s">
        <v>44</v>
      </c>
      <c r="AV409" s="41" t="s">
        <v>44</v>
      </c>
      <c r="AW409" s="41" t="s">
        <v>44</v>
      </c>
      <c r="AX409" s="41" t="s">
        <v>44</v>
      </c>
      <c r="AY409" s="41" t="s">
        <v>44</v>
      </c>
      <c r="AZ409" s="41" t="s">
        <v>44</v>
      </c>
      <c r="BA409" s="41" t="s">
        <v>44</v>
      </c>
      <c r="BB409" s="41" t="s">
        <v>44</v>
      </c>
      <c r="BC409" s="41" t="s">
        <v>44</v>
      </c>
      <c r="BD409" s="68" t="s">
        <v>44</v>
      </c>
      <c r="BE409" s="74" t="s">
        <v>44</v>
      </c>
      <c r="BF409" s="68" t="s">
        <v>44</v>
      </c>
      <c r="BG409" s="41" t="s">
        <v>44</v>
      </c>
      <c r="BH409" s="41" t="s">
        <v>44</v>
      </c>
      <c r="BI409" s="41" t="s">
        <v>44</v>
      </c>
      <c r="BJ409" s="41" t="s">
        <v>44</v>
      </c>
      <c r="BK409" s="41" t="s">
        <v>44</v>
      </c>
      <c r="BL409" s="41" t="s">
        <v>44</v>
      </c>
      <c r="BM409" s="41" t="s">
        <v>44</v>
      </c>
      <c r="BN409" s="41" t="s">
        <v>44</v>
      </c>
    </row>
    <row r="410" spans="1:66" s="4" customFormat="1" ht="15.75" customHeight="1">
      <c r="A410" s="12">
        <v>388</v>
      </c>
      <c r="B410" s="13" t="s">
        <v>435</v>
      </c>
      <c r="C410" s="61">
        <v>258750</v>
      </c>
      <c r="D410" s="70">
        <v>250000</v>
      </c>
      <c r="E410" s="58">
        <v>257500</v>
      </c>
      <c r="F410" s="5">
        <v>66230.488349999985</v>
      </c>
      <c r="G410" s="5">
        <f t="shared" si="225"/>
        <v>6821.740300049999</v>
      </c>
      <c r="H410" s="5">
        <f t="shared" si="226"/>
        <v>73052.22865004999</v>
      </c>
      <c r="I410" s="2">
        <v>67042.556674333318</v>
      </c>
      <c r="J410" s="2">
        <f t="shared" si="227"/>
        <v>3419.1703903909988</v>
      </c>
      <c r="K410" s="2">
        <f t="shared" si="228"/>
        <v>70461.727064724313</v>
      </c>
      <c r="L410" s="5">
        <v>71467.566542509361</v>
      </c>
      <c r="M410" s="5">
        <f t="shared" si="229"/>
        <v>70461.727064724313</v>
      </c>
      <c r="N410" s="48">
        <f t="shared" si="230"/>
        <v>163538.58704288062</v>
      </c>
      <c r="O410" s="5">
        <f t="shared" si="231"/>
        <v>65815.2788621051</v>
      </c>
      <c r="P410" s="20">
        <f t="shared" si="232"/>
        <v>0.40244495230259025</v>
      </c>
      <c r="Q410" s="63" t="s">
        <v>44</v>
      </c>
      <c r="R410" s="70" t="s">
        <v>44</v>
      </c>
      <c r="S410" s="58" t="s">
        <v>44</v>
      </c>
      <c r="T410" s="5" t="s">
        <v>44</v>
      </c>
      <c r="U410" s="5" t="s">
        <v>44</v>
      </c>
      <c r="V410" s="5" t="s">
        <v>44</v>
      </c>
      <c r="W410" s="5" t="s">
        <v>44</v>
      </c>
      <c r="X410" s="5" t="s">
        <v>44</v>
      </c>
      <c r="Y410" s="5" t="s">
        <v>44</v>
      </c>
      <c r="Z410" s="5" t="s">
        <v>44</v>
      </c>
      <c r="AA410" s="5" t="s">
        <v>44</v>
      </c>
      <c r="AB410" s="5" t="s">
        <v>44</v>
      </c>
      <c r="AC410" s="5" t="s">
        <v>44</v>
      </c>
      <c r="AD410" s="5" t="s">
        <v>44</v>
      </c>
      <c r="AE410" s="65" t="s">
        <v>44</v>
      </c>
      <c r="AF410" s="70" t="s">
        <v>44</v>
      </c>
      <c r="AG410" s="58" t="s">
        <v>44</v>
      </c>
      <c r="AH410" s="5" t="s">
        <v>44</v>
      </c>
      <c r="AI410" s="5" t="s">
        <v>44</v>
      </c>
      <c r="AJ410" s="5" t="s">
        <v>44</v>
      </c>
      <c r="AK410" s="5" t="s">
        <v>44</v>
      </c>
      <c r="AL410" s="5" t="s">
        <v>44</v>
      </c>
      <c r="AM410" s="5" t="s">
        <v>44</v>
      </c>
      <c r="AN410" s="5" t="s">
        <v>44</v>
      </c>
      <c r="AO410" s="5" t="s">
        <v>44</v>
      </c>
      <c r="AP410" s="5" t="s">
        <v>44</v>
      </c>
      <c r="AQ410" s="5" t="s">
        <v>44</v>
      </c>
      <c r="AR410" s="5" t="s">
        <v>44</v>
      </c>
      <c r="AS410" s="68" t="s">
        <v>44</v>
      </c>
      <c r="AT410" s="74" t="s">
        <v>44</v>
      </c>
      <c r="AU410" s="68" t="s">
        <v>44</v>
      </c>
      <c r="AV410" s="41" t="s">
        <v>44</v>
      </c>
      <c r="AW410" s="41" t="s">
        <v>44</v>
      </c>
      <c r="AX410" s="41" t="s">
        <v>44</v>
      </c>
      <c r="AY410" s="41" t="s">
        <v>44</v>
      </c>
      <c r="AZ410" s="41" t="s">
        <v>44</v>
      </c>
      <c r="BA410" s="41" t="s">
        <v>44</v>
      </c>
      <c r="BB410" s="41" t="s">
        <v>44</v>
      </c>
      <c r="BC410" s="41" t="s">
        <v>44</v>
      </c>
      <c r="BD410" s="68" t="s">
        <v>44</v>
      </c>
      <c r="BE410" s="74" t="s">
        <v>44</v>
      </c>
      <c r="BF410" s="68" t="s">
        <v>44</v>
      </c>
      <c r="BG410" s="41" t="s">
        <v>44</v>
      </c>
      <c r="BH410" s="41" t="s">
        <v>44</v>
      </c>
      <c r="BI410" s="41" t="s">
        <v>44</v>
      </c>
      <c r="BJ410" s="41" t="s">
        <v>44</v>
      </c>
      <c r="BK410" s="41" t="s">
        <v>44</v>
      </c>
      <c r="BL410" s="41" t="s">
        <v>44</v>
      </c>
      <c r="BM410" s="41" t="s">
        <v>44</v>
      </c>
      <c r="BN410" s="41" t="s">
        <v>44</v>
      </c>
    </row>
    <row r="411" spans="1:66" s="4" customFormat="1" ht="15.75" customHeight="1">
      <c r="A411" s="12">
        <v>389</v>
      </c>
      <c r="B411" s="13" t="s">
        <v>436</v>
      </c>
      <c r="C411" s="61">
        <v>310500</v>
      </c>
      <c r="D411" s="70">
        <v>300000</v>
      </c>
      <c r="E411" s="58">
        <v>309000</v>
      </c>
      <c r="F411" s="5">
        <v>97817.336639999994</v>
      </c>
      <c r="G411" s="5">
        <f t="shared" si="225"/>
        <v>10075.185673919999</v>
      </c>
      <c r="H411" s="5">
        <f t="shared" si="226"/>
        <v>107892.52231392</v>
      </c>
      <c r="I411" s="2">
        <v>99016.930267733318</v>
      </c>
      <c r="J411" s="2">
        <f t="shared" si="227"/>
        <v>5049.8634436543989</v>
      </c>
      <c r="K411" s="2">
        <f t="shared" si="228"/>
        <v>104066.79371138771</v>
      </c>
      <c r="L411" s="5">
        <v>105552.34471619452</v>
      </c>
      <c r="M411" s="5">
        <f t="shared" si="229"/>
        <v>104066.79371138771</v>
      </c>
      <c r="N411" s="48">
        <f t="shared" si="230"/>
        <v>206168.6101235837</v>
      </c>
      <c r="O411" s="5">
        <f t="shared" si="231"/>
        <v>72196.886756527703</v>
      </c>
      <c r="P411" s="20">
        <f t="shared" si="232"/>
        <v>0.35018370019204526</v>
      </c>
      <c r="Q411" s="63" t="s">
        <v>44</v>
      </c>
      <c r="R411" s="70" t="s">
        <v>44</v>
      </c>
      <c r="S411" s="58" t="s">
        <v>44</v>
      </c>
      <c r="T411" s="5" t="s">
        <v>44</v>
      </c>
      <c r="U411" s="5" t="s">
        <v>44</v>
      </c>
      <c r="V411" s="5" t="s">
        <v>44</v>
      </c>
      <c r="W411" s="5" t="s">
        <v>44</v>
      </c>
      <c r="X411" s="5" t="s">
        <v>44</v>
      </c>
      <c r="Y411" s="5" t="s">
        <v>44</v>
      </c>
      <c r="Z411" s="5" t="s">
        <v>44</v>
      </c>
      <c r="AA411" s="5" t="s">
        <v>44</v>
      </c>
      <c r="AB411" s="5" t="s">
        <v>44</v>
      </c>
      <c r="AC411" s="5" t="s">
        <v>44</v>
      </c>
      <c r="AD411" s="5" t="s">
        <v>44</v>
      </c>
      <c r="AE411" s="65" t="s">
        <v>44</v>
      </c>
      <c r="AF411" s="70" t="s">
        <v>44</v>
      </c>
      <c r="AG411" s="58" t="s">
        <v>44</v>
      </c>
      <c r="AH411" s="5" t="s">
        <v>44</v>
      </c>
      <c r="AI411" s="5" t="s">
        <v>44</v>
      </c>
      <c r="AJ411" s="5" t="s">
        <v>44</v>
      </c>
      <c r="AK411" s="5" t="s">
        <v>44</v>
      </c>
      <c r="AL411" s="5" t="s">
        <v>44</v>
      </c>
      <c r="AM411" s="5" t="s">
        <v>44</v>
      </c>
      <c r="AN411" s="5" t="s">
        <v>44</v>
      </c>
      <c r="AO411" s="5" t="s">
        <v>44</v>
      </c>
      <c r="AP411" s="5" t="s">
        <v>44</v>
      </c>
      <c r="AQ411" s="5" t="s">
        <v>44</v>
      </c>
      <c r="AR411" s="5" t="s">
        <v>44</v>
      </c>
      <c r="AS411" s="68" t="s">
        <v>44</v>
      </c>
      <c r="AT411" s="74" t="s">
        <v>44</v>
      </c>
      <c r="AU411" s="68" t="s">
        <v>44</v>
      </c>
      <c r="AV411" s="41" t="s">
        <v>44</v>
      </c>
      <c r="AW411" s="41" t="s">
        <v>44</v>
      </c>
      <c r="AX411" s="41" t="s">
        <v>44</v>
      </c>
      <c r="AY411" s="41" t="s">
        <v>44</v>
      </c>
      <c r="AZ411" s="41" t="s">
        <v>44</v>
      </c>
      <c r="BA411" s="41" t="s">
        <v>44</v>
      </c>
      <c r="BB411" s="41" t="s">
        <v>44</v>
      </c>
      <c r="BC411" s="41" t="s">
        <v>44</v>
      </c>
      <c r="BD411" s="68" t="s">
        <v>44</v>
      </c>
      <c r="BE411" s="74" t="s">
        <v>44</v>
      </c>
      <c r="BF411" s="68" t="s">
        <v>44</v>
      </c>
      <c r="BG411" s="41" t="s">
        <v>44</v>
      </c>
      <c r="BH411" s="41" t="s">
        <v>44</v>
      </c>
      <c r="BI411" s="41" t="s">
        <v>44</v>
      </c>
      <c r="BJ411" s="41" t="s">
        <v>44</v>
      </c>
      <c r="BK411" s="41" t="s">
        <v>44</v>
      </c>
      <c r="BL411" s="41" t="s">
        <v>44</v>
      </c>
      <c r="BM411" s="41" t="s">
        <v>44</v>
      </c>
      <c r="BN411" s="41" t="s">
        <v>44</v>
      </c>
    </row>
    <row r="412" spans="1:66" s="4" customFormat="1" ht="15.75" customHeight="1">
      <c r="A412" s="12">
        <v>390</v>
      </c>
      <c r="B412" s="13" t="s">
        <v>437</v>
      </c>
      <c r="C412" s="61">
        <v>828000</v>
      </c>
      <c r="D412" s="70">
        <v>800000</v>
      </c>
      <c r="E412" s="58">
        <v>824000</v>
      </c>
      <c r="F412" s="5">
        <v>326057.78879999998</v>
      </c>
      <c r="G412" s="5">
        <f t="shared" si="225"/>
        <v>33583.952246400004</v>
      </c>
      <c r="H412" s="5">
        <f t="shared" si="226"/>
        <v>359641.74104639998</v>
      </c>
      <c r="I412" s="2">
        <v>330056.21644799999</v>
      </c>
      <c r="J412" s="2">
        <f t="shared" si="227"/>
        <v>16832.867038847999</v>
      </c>
      <c r="K412" s="2">
        <f t="shared" si="228"/>
        <v>346889.08348684799</v>
      </c>
      <c r="L412" s="5">
        <v>351840.91690221732</v>
      </c>
      <c r="M412" s="5">
        <f t="shared" si="229"/>
        <v>346889.08348684799</v>
      </c>
      <c r="N412" s="48">
        <f t="shared" si="230"/>
        <v>585061.95690591086</v>
      </c>
      <c r="O412" s="5">
        <f t="shared" si="231"/>
        <v>168413.65388930481</v>
      </c>
      <c r="P412" s="20">
        <f t="shared" si="232"/>
        <v>0.28785610122380412</v>
      </c>
      <c r="Q412" s="63" t="s">
        <v>44</v>
      </c>
      <c r="R412" s="70" t="s">
        <v>44</v>
      </c>
      <c r="S412" s="58" t="s">
        <v>44</v>
      </c>
      <c r="T412" s="5" t="s">
        <v>44</v>
      </c>
      <c r="U412" s="5" t="s">
        <v>44</v>
      </c>
      <c r="V412" s="5" t="s">
        <v>44</v>
      </c>
      <c r="W412" s="5" t="s">
        <v>44</v>
      </c>
      <c r="X412" s="5" t="s">
        <v>44</v>
      </c>
      <c r="Y412" s="5" t="s">
        <v>44</v>
      </c>
      <c r="Z412" s="5" t="s">
        <v>44</v>
      </c>
      <c r="AA412" s="5" t="s">
        <v>44</v>
      </c>
      <c r="AB412" s="5" t="s">
        <v>44</v>
      </c>
      <c r="AC412" s="5" t="s">
        <v>44</v>
      </c>
      <c r="AD412" s="5" t="s">
        <v>44</v>
      </c>
      <c r="AE412" s="65" t="s">
        <v>44</v>
      </c>
      <c r="AF412" s="70" t="s">
        <v>44</v>
      </c>
      <c r="AG412" s="58" t="s">
        <v>44</v>
      </c>
      <c r="AH412" s="5" t="s">
        <v>44</v>
      </c>
      <c r="AI412" s="5" t="s">
        <v>44</v>
      </c>
      <c r="AJ412" s="5" t="s">
        <v>44</v>
      </c>
      <c r="AK412" s="5" t="s">
        <v>44</v>
      </c>
      <c r="AL412" s="5" t="s">
        <v>44</v>
      </c>
      <c r="AM412" s="5" t="s">
        <v>44</v>
      </c>
      <c r="AN412" s="5" t="s">
        <v>44</v>
      </c>
      <c r="AO412" s="5" t="s">
        <v>44</v>
      </c>
      <c r="AP412" s="5" t="s">
        <v>44</v>
      </c>
      <c r="AQ412" s="5" t="s">
        <v>44</v>
      </c>
      <c r="AR412" s="5" t="s">
        <v>44</v>
      </c>
      <c r="AS412" s="68" t="s">
        <v>44</v>
      </c>
      <c r="AT412" s="74" t="s">
        <v>44</v>
      </c>
      <c r="AU412" s="68" t="s">
        <v>44</v>
      </c>
      <c r="AV412" s="41" t="s">
        <v>44</v>
      </c>
      <c r="AW412" s="41" t="s">
        <v>44</v>
      </c>
      <c r="AX412" s="41" t="s">
        <v>44</v>
      </c>
      <c r="AY412" s="41" t="s">
        <v>44</v>
      </c>
      <c r="AZ412" s="41" t="s">
        <v>44</v>
      </c>
      <c r="BA412" s="41" t="s">
        <v>44</v>
      </c>
      <c r="BB412" s="41" t="s">
        <v>44</v>
      </c>
      <c r="BC412" s="41" t="s">
        <v>44</v>
      </c>
      <c r="BD412" s="68" t="s">
        <v>44</v>
      </c>
      <c r="BE412" s="74" t="s">
        <v>44</v>
      </c>
      <c r="BF412" s="68" t="s">
        <v>44</v>
      </c>
      <c r="BG412" s="41" t="s">
        <v>44</v>
      </c>
      <c r="BH412" s="41" t="s">
        <v>44</v>
      </c>
      <c r="BI412" s="41" t="s">
        <v>44</v>
      </c>
      <c r="BJ412" s="41" t="s">
        <v>44</v>
      </c>
      <c r="BK412" s="41" t="s">
        <v>44</v>
      </c>
      <c r="BL412" s="41" t="s">
        <v>44</v>
      </c>
      <c r="BM412" s="41" t="s">
        <v>44</v>
      </c>
      <c r="BN412" s="41" t="s">
        <v>44</v>
      </c>
    </row>
    <row r="413" spans="1:66" s="4" customFormat="1" ht="15.75" customHeight="1">
      <c r="A413" s="12">
        <v>391</v>
      </c>
      <c r="B413" s="13" t="s">
        <v>438</v>
      </c>
      <c r="C413" s="61">
        <v>414000</v>
      </c>
      <c r="D413" s="70">
        <v>400000</v>
      </c>
      <c r="E413" s="58">
        <v>412000</v>
      </c>
      <c r="F413" s="5">
        <v>66943.73976299999</v>
      </c>
      <c r="G413" s="5">
        <f t="shared" si="225"/>
        <v>6895.2051955889992</v>
      </c>
      <c r="H413" s="5">
        <f t="shared" si="226"/>
        <v>73838.944958588996</v>
      </c>
      <c r="I413" s="2">
        <v>67764.717776979989</v>
      </c>
      <c r="J413" s="2">
        <f t="shared" si="227"/>
        <v>3456.0006066259793</v>
      </c>
      <c r="K413" s="2">
        <f t="shared" si="228"/>
        <v>71220.71838360597</v>
      </c>
      <c r="L413" s="5">
        <v>72237.392444413999</v>
      </c>
      <c r="M413" s="5">
        <f t="shared" si="229"/>
        <v>71220.71838360597</v>
      </c>
      <c r="N413" s="48">
        <f t="shared" si="230"/>
        <v>240549.50929776815</v>
      </c>
      <c r="O413" s="5">
        <f t="shared" si="231"/>
        <v>119733.53630552314</v>
      </c>
      <c r="P413" s="20">
        <f t="shared" si="232"/>
        <v>0.4977500750471664</v>
      </c>
      <c r="Q413" s="63">
        <v>414000</v>
      </c>
      <c r="R413" s="70">
        <v>400000</v>
      </c>
      <c r="S413" s="58">
        <v>408000</v>
      </c>
      <c r="T413" s="5">
        <v>66943.73976299999</v>
      </c>
      <c r="U413" s="5">
        <f t="shared" si="239"/>
        <v>6895.2051955889992</v>
      </c>
      <c r="V413" s="5">
        <f t="shared" si="240"/>
        <v>73838.944958588996</v>
      </c>
      <c r="W413" s="2">
        <v>67764.717776979989</v>
      </c>
      <c r="X413" s="2">
        <f t="shared" si="241"/>
        <v>3456.0006066259793</v>
      </c>
      <c r="Y413" s="2">
        <f t="shared" si="242"/>
        <v>71220.71838360597</v>
      </c>
      <c r="Z413" s="5">
        <v>72237.392444413999</v>
      </c>
      <c r="AA413" s="5">
        <f t="shared" si="243"/>
        <v>71220.71838360597</v>
      </c>
      <c r="AB413" s="48">
        <f t="shared" si="244"/>
        <v>239882.84263110149</v>
      </c>
      <c r="AC413" s="5">
        <f t="shared" si="245"/>
        <v>119262.13178473216</v>
      </c>
      <c r="AD413" s="20">
        <f t="shared" si="246"/>
        <v>0.49716824461738096</v>
      </c>
      <c r="AE413" s="65" t="s">
        <v>44</v>
      </c>
      <c r="AF413" s="70" t="s">
        <v>44</v>
      </c>
      <c r="AG413" s="58" t="s">
        <v>44</v>
      </c>
      <c r="AH413" s="5" t="s">
        <v>44</v>
      </c>
      <c r="AI413" s="5" t="s">
        <v>44</v>
      </c>
      <c r="AJ413" s="5" t="s">
        <v>44</v>
      </c>
      <c r="AK413" s="5" t="s">
        <v>44</v>
      </c>
      <c r="AL413" s="5" t="s">
        <v>44</v>
      </c>
      <c r="AM413" s="5" t="s">
        <v>44</v>
      </c>
      <c r="AN413" s="5" t="s">
        <v>44</v>
      </c>
      <c r="AO413" s="5" t="s">
        <v>44</v>
      </c>
      <c r="AP413" s="5" t="s">
        <v>44</v>
      </c>
      <c r="AQ413" s="5" t="s">
        <v>44</v>
      </c>
      <c r="AR413" s="5" t="s">
        <v>44</v>
      </c>
      <c r="AS413" s="67">
        <v>416000</v>
      </c>
      <c r="AT413" s="70">
        <v>400000</v>
      </c>
      <c r="AU413" s="58">
        <v>410000</v>
      </c>
      <c r="AV413" s="38">
        <v>77929.425443526983</v>
      </c>
      <c r="AW413" s="38">
        <f t="shared" si="247"/>
        <v>3974.4006976198757</v>
      </c>
      <c r="AX413" s="38">
        <f t="shared" si="248"/>
        <v>81903.826141146856</v>
      </c>
      <c r="AY413" s="36">
        <v>86684.870933296799</v>
      </c>
      <c r="AZ413" s="5">
        <f t="shared" si="249"/>
        <v>81903.826141146856</v>
      </c>
      <c r="BA413" s="40">
        <f t="shared" si="250"/>
        <v>278917.73941488873</v>
      </c>
      <c r="BB413" s="5">
        <f>STDEVA(AZ413,BA413)</f>
        <v>139309.87406396118</v>
      </c>
      <c r="BC413" s="44">
        <f t="shared" si="251"/>
        <v>0.49946580793392437</v>
      </c>
      <c r="BD413" s="72">
        <v>416000</v>
      </c>
      <c r="BE413" s="70">
        <v>400000</v>
      </c>
      <c r="BF413" s="58">
        <v>410000</v>
      </c>
      <c r="BG413" s="38">
        <v>77929.425443526983</v>
      </c>
      <c r="BH413" s="38">
        <f t="shared" si="233"/>
        <v>3974.4006976198757</v>
      </c>
      <c r="BI413" s="38">
        <f t="shared" si="234"/>
        <v>81903.826141146856</v>
      </c>
      <c r="BJ413" s="36">
        <v>86684.870933296799</v>
      </c>
      <c r="BK413" s="36">
        <f t="shared" si="235"/>
        <v>81903.826141146856</v>
      </c>
      <c r="BL413" s="40">
        <f t="shared" si="236"/>
        <v>278917.73941488873</v>
      </c>
      <c r="BM413" s="5">
        <f t="shared" si="237"/>
        <v>139309.87406396118</v>
      </c>
      <c r="BN413" s="20">
        <f t="shared" si="238"/>
        <v>0.49946580793392437</v>
      </c>
    </row>
    <row r="414" spans="1:66" s="4" customFormat="1" ht="15.75" customHeight="1">
      <c r="A414" s="12">
        <v>392</v>
      </c>
      <c r="B414" s="13" t="s">
        <v>439</v>
      </c>
      <c r="C414" s="61" t="s">
        <v>44</v>
      </c>
      <c r="D414" s="70" t="s">
        <v>44</v>
      </c>
      <c r="E414" s="58" t="s">
        <v>44</v>
      </c>
      <c r="F414" s="5" t="s">
        <v>44</v>
      </c>
      <c r="G414" s="5" t="s">
        <v>44</v>
      </c>
      <c r="H414" s="5" t="s">
        <v>44</v>
      </c>
      <c r="I414" s="5" t="s">
        <v>44</v>
      </c>
      <c r="J414" s="5" t="s">
        <v>44</v>
      </c>
      <c r="K414" s="5" t="s">
        <v>44</v>
      </c>
      <c r="L414" s="5" t="s">
        <v>44</v>
      </c>
      <c r="M414" s="5" t="s">
        <v>44</v>
      </c>
      <c r="N414" s="5" t="s">
        <v>44</v>
      </c>
      <c r="O414" s="5" t="s">
        <v>44</v>
      </c>
      <c r="P414" s="5" t="s">
        <v>44</v>
      </c>
      <c r="Q414" s="63" t="s">
        <v>44</v>
      </c>
      <c r="R414" s="70" t="s">
        <v>44</v>
      </c>
      <c r="S414" s="58" t="s">
        <v>44</v>
      </c>
      <c r="T414" s="5" t="s">
        <v>44</v>
      </c>
      <c r="U414" s="5" t="s">
        <v>44</v>
      </c>
      <c r="V414" s="5" t="s">
        <v>44</v>
      </c>
      <c r="W414" s="5" t="s">
        <v>44</v>
      </c>
      <c r="X414" s="5" t="s">
        <v>44</v>
      </c>
      <c r="Y414" s="5" t="s">
        <v>44</v>
      </c>
      <c r="Z414" s="5" t="s">
        <v>44</v>
      </c>
      <c r="AA414" s="5" t="s">
        <v>44</v>
      </c>
      <c r="AB414" s="5" t="s">
        <v>44</v>
      </c>
      <c r="AC414" s="5" t="s">
        <v>44</v>
      </c>
      <c r="AD414" s="5" t="s">
        <v>44</v>
      </c>
      <c r="AE414" s="65" t="s">
        <v>44</v>
      </c>
      <c r="AF414" s="70" t="s">
        <v>44</v>
      </c>
      <c r="AG414" s="58" t="s">
        <v>44</v>
      </c>
      <c r="AH414" s="5" t="s">
        <v>44</v>
      </c>
      <c r="AI414" s="5" t="s">
        <v>44</v>
      </c>
      <c r="AJ414" s="5" t="s">
        <v>44</v>
      </c>
      <c r="AK414" s="5" t="s">
        <v>44</v>
      </c>
      <c r="AL414" s="5" t="s">
        <v>44</v>
      </c>
      <c r="AM414" s="5" t="s">
        <v>44</v>
      </c>
      <c r="AN414" s="5" t="s">
        <v>44</v>
      </c>
      <c r="AO414" s="5" t="s">
        <v>44</v>
      </c>
      <c r="AP414" s="5" t="s">
        <v>44</v>
      </c>
      <c r="AQ414" s="5" t="s">
        <v>44</v>
      </c>
      <c r="AR414" s="5" t="s">
        <v>44</v>
      </c>
      <c r="AS414" s="68" t="s">
        <v>44</v>
      </c>
      <c r="AT414" s="74" t="s">
        <v>44</v>
      </c>
      <c r="AU414" s="68" t="s">
        <v>44</v>
      </c>
      <c r="AV414" s="41" t="s">
        <v>44</v>
      </c>
      <c r="AW414" s="41" t="s">
        <v>44</v>
      </c>
      <c r="AX414" s="41" t="s">
        <v>44</v>
      </c>
      <c r="AY414" s="41" t="s">
        <v>44</v>
      </c>
      <c r="AZ414" s="41" t="s">
        <v>44</v>
      </c>
      <c r="BA414" s="41" t="s">
        <v>44</v>
      </c>
      <c r="BB414" s="41" t="s">
        <v>44</v>
      </c>
      <c r="BC414" s="41" t="s">
        <v>44</v>
      </c>
      <c r="BD414" s="68" t="s">
        <v>44</v>
      </c>
      <c r="BE414" s="74" t="s">
        <v>44</v>
      </c>
      <c r="BF414" s="68" t="s">
        <v>44</v>
      </c>
      <c r="BG414" s="41" t="s">
        <v>44</v>
      </c>
      <c r="BH414" s="41" t="s">
        <v>44</v>
      </c>
      <c r="BI414" s="41" t="s">
        <v>44</v>
      </c>
      <c r="BJ414" s="41" t="s">
        <v>44</v>
      </c>
      <c r="BK414" s="41" t="s">
        <v>44</v>
      </c>
      <c r="BL414" s="41" t="s">
        <v>44</v>
      </c>
      <c r="BM414" s="41" t="s">
        <v>44</v>
      </c>
      <c r="BN414" s="41" t="s">
        <v>44</v>
      </c>
    </row>
    <row r="415" spans="1:66" s="4" customFormat="1" ht="15.75" customHeight="1">
      <c r="A415" s="12">
        <v>393</v>
      </c>
      <c r="B415" s="13" t="s">
        <v>440</v>
      </c>
      <c r="C415" s="61">
        <v>155250</v>
      </c>
      <c r="D415" s="70">
        <v>150000</v>
      </c>
      <c r="E415" s="58">
        <v>154500</v>
      </c>
      <c r="F415" s="5">
        <v>81514.447199999995</v>
      </c>
      <c r="G415" s="5">
        <f t="shared" si="225"/>
        <v>8395.9880616000009</v>
      </c>
      <c r="H415" s="5">
        <f t="shared" si="226"/>
        <v>89910.435261599996</v>
      </c>
      <c r="I415" s="2">
        <v>82514.217445333328</v>
      </c>
      <c r="J415" s="2">
        <f t="shared" si="227"/>
        <v>4208.2250897119993</v>
      </c>
      <c r="K415" s="2">
        <f t="shared" si="228"/>
        <v>86722.442535045324</v>
      </c>
      <c r="L415" s="5">
        <v>87960.403339377663</v>
      </c>
      <c r="M415" s="5">
        <f t="shared" si="229"/>
        <v>86722.442535045324</v>
      </c>
      <c r="N415" s="48">
        <f t="shared" si="230"/>
        <v>120723.88018933717</v>
      </c>
      <c r="O415" s="5">
        <f t="shared" si="231"/>
        <v>24042.647135441355</v>
      </c>
      <c r="P415" s="20">
        <f t="shared" si="232"/>
        <v>0.19915402899355203</v>
      </c>
      <c r="Q415" s="63">
        <v>155250</v>
      </c>
      <c r="R415" s="70">
        <v>150000</v>
      </c>
      <c r="S415" s="58">
        <v>153000</v>
      </c>
      <c r="T415" s="5">
        <v>81514.447199999995</v>
      </c>
      <c r="U415" s="5">
        <f t="shared" si="239"/>
        <v>8395.9880616000009</v>
      </c>
      <c r="V415" s="5">
        <f t="shared" si="240"/>
        <v>89910.435261599996</v>
      </c>
      <c r="W415" s="2">
        <v>82514.217445333328</v>
      </c>
      <c r="X415" s="2">
        <f t="shared" si="241"/>
        <v>4208.2250897119993</v>
      </c>
      <c r="Y415" s="2">
        <f t="shared" si="242"/>
        <v>86722.442535045324</v>
      </c>
      <c r="Z415" s="5">
        <v>87960.403339377663</v>
      </c>
      <c r="AA415" s="5">
        <f t="shared" si="243"/>
        <v>86722.442535045324</v>
      </c>
      <c r="AB415" s="48">
        <f t="shared" si="244"/>
        <v>120473.88018933717</v>
      </c>
      <c r="AC415" s="5">
        <f t="shared" si="245"/>
        <v>23865.870440144692</v>
      </c>
      <c r="AD415" s="20">
        <f t="shared" si="246"/>
        <v>0.19809995662659</v>
      </c>
      <c r="AE415" s="65">
        <v>155250</v>
      </c>
      <c r="AF415" s="70">
        <v>150000</v>
      </c>
      <c r="AG415" s="58">
        <v>152250</v>
      </c>
      <c r="AH415" s="5">
        <v>81514.447199999995</v>
      </c>
      <c r="AI415" s="5">
        <f t="shared" si="252"/>
        <v>8395.9880616000009</v>
      </c>
      <c r="AJ415" s="5">
        <f t="shared" si="253"/>
        <v>89910.435261599996</v>
      </c>
      <c r="AK415" s="2">
        <v>82514.217445333328</v>
      </c>
      <c r="AL415" s="2">
        <f t="shared" si="254"/>
        <v>4208.2250897119993</v>
      </c>
      <c r="AM415" s="2">
        <f t="shared" si="255"/>
        <v>86722.442535045324</v>
      </c>
      <c r="AN415" s="5">
        <v>87960.403339377663</v>
      </c>
      <c r="AO415" s="5">
        <f t="shared" si="256"/>
        <v>86722.442535045324</v>
      </c>
      <c r="AP415" s="48">
        <f t="shared" si="257"/>
        <v>120348.88018933717</v>
      </c>
      <c r="AQ415" s="5">
        <f t="shared" si="258"/>
        <v>23777.482092496361</v>
      </c>
      <c r="AR415" s="20">
        <f t="shared" si="259"/>
        <v>0.19757127822950055</v>
      </c>
      <c r="AS415" s="67">
        <v>156000</v>
      </c>
      <c r="AT415" s="70">
        <v>150000</v>
      </c>
      <c r="AU415" s="58">
        <v>153750</v>
      </c>
      <c r="AV415" s="38">
        <v>94891.350062133322</v>
      </c>
      <c r="AW415" s="38">
        <f t="shared" si="247"/>
        <v>4839.4588531687996</v>
      </c>
      <c r="AX415" s="38">
        <f t="shared" si="248"/>
        <v>99730.808915302128</v>
      </c>
      <c r="AY415" s="36">
        <v>105552.48400725318</v>
      </c>
      <c r="AZ415" s="5">
        <f t="shared" si="249"/>
        <v>99730.808915302128</v>
      </c>
      <c r="BA415" s="40">
        <f t="shared" si="250"/>
        <v>133006.65858451105</v>
      </c>
      <c r="BB415" s="5">
        <f>STDEVA(AZ415,BA415)</f>
        <v>23529.578950841711</v>
      </c>
      <c r="BC415" s="44">
        <f t="shared" si="251"/>
        <v>0.17690527076801393</v>
      </c>
      <c r="BD415" s="72">
        <v>156000</v>
      </c>
      <c r="BE415" s="70">
        <v>150000</v>
      </c>
      <c r="BF415" s="58">
        <v>153750</v>
      </c>
      <c r="BG415" s="38">
        <v>94891.350062133322</v>
      </c>
      <c r="BH415" s="38">
        <f t="shared" si="233"/>
        <v>4839.4588531687996</v>
      </c>
      <c r="BI415" s="38">
        <f t="shared" si="234"/>
        <v>99730.808915302128</v>
      </c>
      <c r="BJ415" s="36">
        <v>105552.48400725318</v>
      </c>
      <c r="BK415" s="36">
        <f t="shared" si="235"/>
        <v>99730.808915302128</v>
      </c>
      <c r="BL415" s="40">
        <f t="shared" si="236"/>
        <v>133006.65858451105</v>
      </c>
      <c r="BM415" s="5">
        <f t="shared" si="237"/>
        <v>23529.578950841711</v>
      </c>
      <c r="BN415" s="20">
        <f t="shared" si="238"/>
        <v>0.17690527076801393</v>
      </c>
    </row>
    <row r="416" spans="1:66" s="4" customFormat="1" ht="15.75" customHeight="1">
      <c r="A416" s="12">
        <v>394</v>
      </c>
      <c r="B416" s="13" t="s">
        <v>441</v>
      </c>
      <c r="C416" s="61" t="s">
        <v>44</v>
      </c>
      <c r="D416" s="70" t="s">
        <v>44</v>
      </c>
      <c r="E416" s="58" t="s">
        <v>44</v>
      </c>
      <c r="F416" s="5" t="s">
        <v>44</v>
      </c>
      <c r="G416" s="5" t="s">
        <v>44</v>
      </c>
      <c r="H416" s="5" t="s">
        <v>44</v>
      </c>
      <c r="I416" s="5" t="s">
        <v>44</v>
      </c>
      <c r="J416" s="5" t="s">
        <v>44</v>
      </c>
      <c r="K416" s="5" t="s">
        <v>44</v>
      </c>
      <c r="L416" s="5" t="s">
        <v>44</v>
      </c>
      <c r="M416" s="5" t="s">
        <v>44</v>
      </c>
      <c r="N416" s="5" t="s">
        <v>44</v>
      </c>
      <c r="O416" s="5" t="s">
        <v>44</v>
      </c>
      <c r="P416" s="5" t="s">
        <v>44</v>
      </c>
      <c r="Q416" s="63" t="s">
        <v>44</v>
      </c>
      <c r="R416" s="70" t="s">
        <v>44</v>
      </c>
      <c r="S416" s="58" t="s">
        <v>44</v>
      </c>
      <c r="T416" s="5" t="s">
        <v>44</v>
      </c>
      <c r="U416" s="5" t="s">
        <v>44</v>
      </c>
      <c r="V416" s="5" t="s">
        <v>44</v>
      </c>
      <c r="W416" s="5" t="s">
        <v>44</v>
      </c>
      <c r="X416" s="5" t="s">
        <v>44</v>
      </c>
      <c r="Y416" s="5" t="s">
        <v>44</v>
      </c>
      <c r="Z416" s="5" t="s">
        <v>44</v>
      </c>
      <c r="AA416" s="5" t="s">
        <v>44</v>
      </c>
      <c r="AB416" s="5" t="s">
        <v>44</v>
      </c>
      <c r="AC416" s="5" t="s">
        <v>44</v>
      </c>
      <c r="AD416" s="5" t="s">
        <v>44</v>
      </c>
      <c r="AE416" s="65" t="s">
        <v>44</v>
      </c>
      <c r="AF416" s="70" t="s">
        <v>44</v>
      </c>
      <c r="AG416" s="58" t="s">
        <v>44</v>
      </c>
      <c r="AH416" s="5" t="s">
        <v>44</v>
      </c>
      <c r="AI416" s="5" t="s">
        <v>44</v>
      </c>
      <c r="AJ416" s="5" t="s">
        <v>44</v>
      </c>
      <c r="AK416" s="5" t="s">
        <v>44</v>
      </c>
      <c r="AL416" s="5" t="s">
        <v>44</v>
      </c>
      <c r="AM416" s="5" t="s">
        <v>44</v>
      </c>
      <c r="AN416" s="5" t="s">
        <v>44</v>
      </c>
      <c r="AO416" s="5" t="s">
        <v>44</v>
      </c>
      <c r="AP416" s="5" t="s">
        <v>44</v>
      </c>
      <c r="AQ416" s="5" t="s">
        <v>44</v>
      </c>
      <c r="AR416" s="5" t="s">
        <v>44</v>
      </c>
      <c r="AS416" s="68" t="s">
        <v>44</v>
      </c>
      <c r="AT416" s="74" t="s">
        <v>44</v>
      </c>
      <c r="AU416" s="68" t="s">
        <v>44</v>
      </c>
      <c r="AV416" s="41" t="s">
        <v>44</v>
      </c>
      <c r="AW416" s="41" t="s">
        <v>44</v>
      </c>
      <c r="AX416" s="41" t="s">
        <v>44</v>
      </c>
      <c r="AY416" s="41" t="s">
        <v>44</v>
      </c>
      <c r="AZ416" s="41" t="s">
        <v>44</v>
      </c>
      <c r="BA416" s="41" t="s">
        <v>44</v>
      </c>
      <c r="BB416" s="41" t="s">
        <v>44</v>
      </c>
      <c r="BC416" s="41" t="s">
        <v>44</v>
      </c>
      <c r="BD416" s="68" t="s">
        <v>44</v>
      </c>
      <c r="BE416" s="74" t="s">
        <v>44</v>
      </c>
      <c r="BF416" s="68" t="s">
        <v>44</v>
      </c>
      <c r="BG416" s="41" t="s">
        <v>44</v>
      </c>
      <c r="BH416" s="41" t="s">
        <v>44</v>
      </c>
      <c r="BI416" s="41" t="s">
        <v>44</v>
      </c>
      <c r="BJ416" s="41" t="s">
        <v>44</v>
      </c>
      <c r="BK416" s="41" t="s">
        <v>44</v>
      </c>
      <c r="BL416" s="41" t="s">
        <v>44</v>
      </c>
      <c r="BM416" s="41" t="s">
        <v>44</v>
      </c>
      <c r="BN416" s="41" t="s">
        <v>44</v>
      </c>
    </row>
    <row r="417" spans="1:66" s="4" customFormat="1" ht="15.75" customHeight="1">
      <c r="A417" s="12">
        <v>395</v>
      </c>
      <c r="B417" s="13" t="s">
        <v>442</v>
      </c>
      <c r="C417" s="61">
        <v>258750</v>
      </c>
      <c r="D417" s="70">
        <v>250000</v>
      </c>
      <c r="E417" s="58">
        <v>257500</v>
      </c>
      <c r="F417" s="5">
        <v>87220.458503999995</v>
      </c>
      <c r="G417" s="5">
        <f t="shared" si="225"/>
        <v>8983.7072259119996</v>
      </c>
      <c r="H417" s="5">
        <f t="shared" si="226"/>
        <v>96204.165729911998</v>
      </c>
      <c r="I417" s="2">
        <v>88290.199599839994</v>
      </c>
      <c r="J417" s="2">
        <f t="shared" si="227"/>
        <v>4502.800179591839</v>
      </c>
      <c r="K417" s="2">
        <f t="shared" si="228"/>
        <v>92792.999779431833</v>
      </c>
      <c r="L417" s="5">
        <v>94117.617644028229</v>
      </c>
      <c r="M417" s="5">
        <f t="shared" si="229"/>
        <v>92792.999779431833</v>
      </c>
      <c r="N417" s="48">
        <f t="shared" si="230"/>
        <v>174894.13052556201</v>
      </c>
      <c r="O417" s="5">
        <f t="shared" si="231"/>
        <v>58054.266293672023</v>
      </c>
      <c r="P417" s="20">
        <f t="shared" si="232"/>
        <v>0.33193947743824931</v>
      </c>
      <c r="Q417" s="63" t="s">
        <v>44</v>
      </c>
      <c r="R417" s="70" t="s">
        <v>44</v>
      </c>
      <c r="S417" s="58" t="s">
        <v>44</v>
      </c>
      <c r="T417" s="5" t="s">
        <v>44</v>
      </c>
      <c r="U417" s="5" t="s">
        <v>44</v>
      </c>
      <c r="V417" s="5" t="s">
        <v>44</v>
      </c>
      <c r="W417" s="5" t="s">
        <v>44</v>
      </c>
      <c r="X417" s="5" t="s">
        <v>44</v>
      </c>
      <c r="Y417" s="5" t="s">
        <v>44</v>
      </c>
      <c r="Z417" s="5" t="s">
        <v>44</v>
      </c>
      <c r="AA417" s="5" t="s">
        <v>44</v>
      </c>
      <c r="AB417" s="5" t="s">
        <v>44</v>
      </c>
      <c r="AC417" s="5" t="s">
        <v>44</v>
      </c>
      <c r="AD417" s="5" t="s">
        <v>44</v>
      </c>
      <c r="AE417" s="65" t="s">
        <v>44</v>
      </c>
      <c r="AF417" s="70" t="s">
        <v>44</v>
      </c>
      <c r="AG417" s="58" t="s">
        <v>44</v>
      </c>
      <c r="AH417" s="5" t="s">
        <v>44</v>
      </c>
      <c r="AI417" s="5" t="s">
        <v>44</v>
      </c>
      <c r="AJ417" s="5" t="s">
        <v>44</v>
      </c>
      <c r="AK417" s="5" t="s">
        <v>44</v>
      </c>
      <c r="AL417" s="5" t="s">
        <v>44</v>
      </c>
      <c r="AM417" s="5" t="s">
        <v>44</v>
      </c>
      <c r="AN417" s="5" t="s">
        <v>44</v>
      </c>
      <c r="AO417" s="5" t="s">
        <v>44</v>
      </c>
      <c r="AP417" s="5" t="s">
        <v>44</v>
      </c>
      <c r="AQ417" s="5" t="s">
        <v>44</v>
      </c>
      <c r="AR417" s="5" t="s">
        <v>44</v>
      </c>
      <c r="AS417" s="68" t="s">
        <v>44</v>
      </c>
      <c r="AT417" s="74" t="s">
        <v>44</v>
      </c>
      <c r="AU417" s="68" t="s">
        <v>44</v>
      </c>
      <c r="AV417" s="41" t="s">
        <v>44</v>
      </c>
      <c r="AW417" s="41" t="s">
        <v>44</v>
      </c>
      <c r="AX417" s="41" t="s">
        <v>44</v>
      </c>
      <c r="AY417" s="41" t="s">
        <v>44</v>
      </c>
      <c r="AZ417" s="41" t="s">
        <v>44</v>
      </c>
      <c r="BA417" s="41" t="s">
        <v>44</v>
      </c>
      <c r="BB417" s="41" t="s">
        <v>44</v>
      </c>
      <c r="BC417" s="41" t="s">
        <v>44</v>
      </c>
      <c r="BD417" s="68" t="s">
        <v>44</v>
      </c>
      <c r="BE417" s="74" t="s">
        <v>44</v>
      </c>
      <c r="BF417" s="68" t="s">
        <v>44</v>
      </c>
      <c r="BG417" s="41" t="s">
        <v>44</v>
      </c>
      <c r="BH417" s="41" t="s">
        <v>44</v>
      </c>
      <c r="BI417" s="41" t="s">
        <v>44</v>
      </c>
      <c r="BJ417" s="41" t="s">
        <v>44</v>
      </c>
      <c r="BK417" s="41" t="s">
        <v>44</v>
      </c>
      <c r="BL417" s="41" t="s">
        <v>44</v>
      </c>
      <c r="BM417" s="41" t="s">
        <v>44</v>
      </c>
      <c r="BN417" s="41" t="s">
        <v>44</v>
      </c>
    </row>
    <row r="418" spans="1:66" s="4" customFormat="1" ht="15.75" customHeight="1">
      <c r="A418" s="12">
        <v>396</v>
      </c>
      <c r="B418" s="13" t="s">
        <v>443</v>
      </c>
      <c r="C418" s="61">
        <v>258750</v>
      </c>
      <c r="D418" s="70">
        <v>250000</v>
      </c>
      <c r="E418" s="58">
        <v>257500</v>
      </c>
      <c r="F418" s="5">
        <v>134906.41011599998</v>
      </c>
      <c r="G418" s="5">
        <f t="shared" si="225"/>
        <v>13895.360241947999</v>
      </c>
      <c r="H418" s="5">
        <f t="shared" si="226"/>
        <v>148801.77035794797</v>
      </c>
      <c r="I418" s="2">
        <v>136560.81427202665</v>
      </c>
      <c r="J418" s="2">
        <f t="shared" si="227"/>
        <v>6964.6015278733585</v>
      </c>
      <c r="K418" s="2">
        <f t="shared" si="228"/>
        <v>143525.41579990002</v>
      </c>
      <c r="L418" s="5">
        <v>145574.23769642322</v>
      </c>
      <c r="M418" s="5">
        <f t="shared" si="229"/>
        <v>143525.41579990002</v>
      </c>
      <c r="N418" s="48">
        <f t="shared" si="230"/>
        <v>200691.90397571187</v>
      </c>
      <c r="O418" s="5">
        <f t="shared" si="231"/>
        <v>40422.811445737265</v>
      </c>
      <c r="P418" s="20">
        <f t="shared" si="232"/>
        <v>0.2014172502475701</v>
      </c>
      <c r="Q418" s="63" t="s">
        <v>44</v>
      </c>
      <c r="R418" s="70" t="s">
        <v>44</v>
      </c>
      <c r="S418" s="58" t="s">
        <v>44</v>
      </c>
      <c r="T418" s="5" t="s">
        <v>44</v>
      </c>
      <c r="U418" s="5" t="s">
        <v>44</v>
      </c>
      <c r="V418" s="5" t="s">
        <v>44</v>
      </c>
      <c r="W418" s="5" t="s">
        <v>44</v>
      </c>
      <c r="X418" s="5" t="s">
        <v>44</v>
      </c>
      <c r="Y418" s="5" t="s">
        <v>44</v>
      </c>
      <c r="Z418" s="5" t="s">
        <v>44</v>
      </c>
      <c r="AA418" s="5" t="s">
        <v>44</v>
      </c>
      <c r="AB418" s="5" t="s">
        <v>44</v>
      </c>
      <c r="AC418" s="5" t="s">
        <v>44</v>
      </c>
      <c r="AD418" s="5" t="s">
        <v>44</v>
      </c>
      <c r="AE418" s="65" t="s">
        <v>44</v>
      </c>
      <c r="AF418" s="70" t="s">
        <v>44</v>
      </c>
      <c r="AG418" s="58" t="s">
        <v>44</v>
      </c>
      <c r="AH418" s="5" t="s">
        <v>44</v>
      </c>
      <c r="AI418" s="5" t="s">
        <v>44</v>
      </c>
      <c r="AJ418" s="5" t="s">
        <v>44</v>
      </c>
      <c r="AK418" s="5" t="s">
        <v>44</v>
      </c>
      <c r="AL418" s="5" t="s">
        <v>44</v>
      </c>
      <c r="AM418" s="5" t="s">
        <v>44</v>
      </c>
      <c r="AN418" s="5" t="s">
        <v>44</v>
      </c>
      <c r="AO418" s="5" t="s">
        <v>44</v>
      </c>
      <c r="AP418" s="5" t="s">
        <v>44</v>
      </c>
      <c r="AQ418" s="5" t="s">
        <v>44</v>
      </c>
      <c r="AR418" s="5" t="s">
        <v>44</v>
      </c>
      <c r="AS418" s="68" t="s">
        <v>44</v>
      </c>
      <c r="AT418" s="74" t="s">
        <v>44</v>
      </c>
      <c r="AU418" s="68" t="s">
        <v>44</v>
      </c>
      <c r="AV418" s="41" t="s">
        <v>44</v>
      </c>
      <c r="AW418" s="41" t="s">
        <v>44</v>
      </c>
      <c r="AX418" s="41" t="s">
        <v>44</v>
      </c>
      <c r="AY418" s="41" t="s">
        <v>44</v>
      </c>
      <c r="AZ418" s="41" t="s">
        <v>44</v>
      </c>
      <c r="BA418" s="41" t="s">
        <v>44</v>
      </c>
      <c r="BB418" s="41" t="s">
        <v>44</v>
      </c>
      <c r="BC418" s="41" t="s">
        <v>44</v>
      </c>
      <c r="BD418" s="68" t="s">
        <v>44</v>
      </c>
      <c r="BE418" s="74" t="s">
        <v>44</v>
      </c>
      <c r="BF418" s="68" t="s">
        <v>44</v>
      </c>
      <c r="BG418" s="41" t="s">
        <v>44</v>
      </c>
      <c r="BH418" s="41" t="s">
        <v>44</v>
      </c>
      <c r="BI418" s="41" t="s">
        <v>44</v>
      </c>
      <c r="BJ418" s="41" t="s">
        <v>44</v>
      </c>
      <c r="BK418" s="41" t="s">
        <v>44</v>
      </c>
      <c r="BL418" s="41" t="s">
        <v>44</v>
      </c>
      <c r="BM418" s="41" t="s">
        <v>44</v>
      </c>
      <c r="BN418" s="41" t="s">
        <v>44</v>
      </c>
    </row>
    <row r="419" spans="1:66" s="4" customFormat="1" ht="15.75" customHeight="1">
      <c r="A419" s="12">
        <v>397</v>
      </c>
      <c r="B419" s="13" t="s">
        <v>444</v>
      </c>
      <c r="C419" s="61">
        <v>258750</v>
      </c>
      <c r="D419" s="70">
        <v>250000</v>
      </c>
      <c r="E419" s="58">
        <v>257500</v>
      </c>
      <c r="F419" s="5">
        <v>108821.78701199999</v>
      </c>
      <c r="G419" s="5">
        <f t="shared" si="225"/>
        <v>11208.644062235999</v>
      </c>
      <c r="H419" s="5">
        <f t="shared" si="226"/>
        <v>120030.43107423598</v>
      </c>
      <c r="I419" s="2">
        <v>110156.27775618665</v>
      </c>
      <c r="J419" s="2">
        <f t="shared" si="227"/>
        <v>5617.970165565519</v>
      </c>
      <c r="K419" s="2">
        <f t="shared" si="228"/>
        <v>115774.24792175218</v>
      </c>
      <c r="L419" s="5">
        <v>117426.92255692826</v>
      </c>
      <c r="M419" s="5">
        <f t="shared" si="229"/>
        <v>115774.24792175218</v>
      </c>
      <c r="N419" s="48">
        <f t="shared" si="230"/>
        <v>186580.26692548607</v>
      </c>
      <c r="O419" s="5">
        <f t="shared" si="231"/>
        <v>50067.416186363684</v>
      </c>
      <c r="P419" s="20">
        <f t="shared" si="232"/>
        <v>0.26834250487142319</v>
      </c>
      <c r="Q419" s="63" t="s">
        <v>44</v>
      </c>
      <c r="R419" s="70" t="s">
        <v>44</v>
      </c>
      <c r="S419" s="58" t="s">
        <v>44</v>
      </c>
      <c r="T419" s="5" t="s">
        <v>44</v>
      </c>
      <c r="U419" s="5" t="s">
        <v>44</v>
      </c>
      <c r="V419" s="5" t="s">
        <v>44</v>
      </c>
      <c r="W419" s="5" t="s">
        <v>44</v>
      </c>
      <c r="X419" s="5" t="s">
        <v>44</v>
      </c>
      <c r="Y419" s="5" t="s">
        <v>44</v>
      </c>
      <c r="Z419" s="5" t="s">
        <v>44</v>
      </c>
      <c r="AA419" s="5" t="s">
        <v>44</v>
      </c>
      <c r="AB419" s="5" t="s">
        <v>44</v>
      </c>
      <c r="AC419" s="5" t="s">
        <v>44</v>
      </c>
      <c r="AD419" s="5" t="s">
        <v>44</v>
      </c>
      <c r="AE419" s="65" t="s">
        <v>44</v>
      </c>
      <c r="AF419" s="70" t="s">
        <v>44</v>
      </c>
      <c r="AG419" s="58" t="s">
        <v>44</v>
      </c>
      <c r="AH419" s="5" t="s">
        <v>44</v>
      </c>
      <c r="AI419" s="5" t="s">
        <v>44</v>
      </c>
      <c r="AJ419" s="5" t="s">
        <v>44</v>
      </c>
      <c r="AK419" s="5" t="s">
        <v>44</v>
      </c>
      <c r="AL419" s="5" t="s">
        <v>44</v>
      </c>
      <c r="AM419" s="5" t="s">
        <v>44</v>
      </c>
      <c r="AN419" s="5" t="s">
        <v>44</v>
      </c>
      <c r="AO419" s="5" t="s">
        <v>44</v>
      </c>
      <c r="AP419" s="5" t="s">
        <v>44</v>
      </c>
      <c r="AQ419" s="5" t="s">
        <v>44</v>
      </c>
      <c r="AR419" s="5" t="s">
        <v>44</v>
      </c>
      <c r="AS419" s="68" t="s">
        <v>44</v>
      </c>
      <c r="AT419" s="74" t="s">
        <v>44</v>
      </c>
      <c r="AU419" s="68" t="s">
        <v>44</v>
      </c>
      <c r="AV419" s="41" t="s">
        <v>44</v>
      </c>
      <c r="AW419" s="41" t="s">
        <v>44</v>
      </c>
      <c r="AX419" s="41" t="s">
        <v>44</v>
      </c>
      <c r="AY419" s="41" t="s">
        <v>44</v>
      </c>
      <c r="AZ419" s="41" t="s">
        <v>44</v>
      </c>
      <c r="BA419" s="41" t="s">
        <v>44</v>
      </c>
      <c r="BB419" s="41" t="s">
        <v>44</v>
      </c>
      <c r="BC419" s="41" t="s">
        <v>44</v>
      </c>
      <c r="BD419" s="68" t="s">
        <v>44</v>
      </c>
      <c r="BE419" s="74" t="s">
        <v>44</v>
      </c>
      <c r="BF419" s="68" t="s">
        <v>44</v>
      </c>
      <c r="BG419" s="41" t="s">
        <v>44</v>
      </c>
      <c r="BH419" s="41" t="s">
        <v>44</v>
      </c>
      <c r="BI419" s="41" t="s">
        <v>44</v>
      </c>
      <c r="BJ419" s="41" t="s">
        <v>44</v>
      </c>
      <c r="BK419" s="41" t="s">
        <v>44</v>
      </c>
      <c r="BL419" s="41" t="s">
        <v>44</v>
      </c>
      <c r="BM419" s="41" t="s">
        <v>44</v>
      </c>
      <c r="BN419" s="41" t="s">
        <v>44</v>
      </c>
    </row>
    <row r="420" spans="1:66" s="4" customFormat="1" ht="15.75" customHeight="1">
      <c r="A420" s="12">
        <v>398</v>
      </c>
      <c r="B420" s="13" t="s">
        <v>445</v>
      </c>
      <c r="C420" s="61">
        <v>258750</v>
      </c>
      <c r="D420" s="70">
        <v>250000</v>
      </c>
      <c r="E420" s="58">
        <v>257500</v>
      </c>
      <c r="F420" s="5">
        <v>87729.923798999997</v>
      </c>
      <c r="G420" s="5">
        <f t="shared" si="225"/>
        <v>9036.182151297</v>
      </c>
      <c r="H420" s="5">
        <f t="shared" si="226"/>
        <v>96766.105950297002</v>
      </c>
      <c r="I420" s="2">
        <v>88805.888958873329</v>
      </c>
      <c r="J420" s="2">
        <f t="shared" si="227"/>
        <v>4529.1003369025393</v>
      </c>
      <c r="K420" s="2">
        <f t="shared" si="228"/>
        <v>93334.989295775871</v>
      </c>
      <c r="L420" s="5">
        <v>94667.344047825842</v>
      </c>
      <c r="M420" s="5">
        <f t="shared" si="229"/>
        <v>93334.989295775871</v>
      </c>
      <c r="N420" s="48">
        <f t="shared" si="230"/>
        <v>175169.73988231644</v>
      </c>
      <c r="O420" s="5">
        <f t="shared" si="231"/>
        <v>57865.907076452604</v>
      </c>
      <c r="P420" s="20">
        <f t="shared" si="232"/>
        <v>0.33034191359380005</v>
      </c>
      <c r="Q420" s="63" t="s">
        <v>44</v>
      </c>
      <c r="R420" s="70" t="s">
        <v>44</v>
      </c>
      <c r="S420" s="58" t="s">
        <v>44</v>
      </c>
      <c r="T420" s="5" t="s">
        <v>44</v>
      </c>
      <c r="U420" s="5" t="s">
        <v>44</v>
      </c>
      <c r="V420" s="5" t="s">
        <v>44</v>
      </c>
      <c r="W420" s="5" t="s">
        <v>44</v>
      </c>
      <c r="X420" s="5" t="s">
        <v>44</v>
      </c>
      <c r="Y420" s="5" t="s">
        <v>44</v>
      </c>
      <c r="Z420" s="5" t="s">
        <v>44</v>
      </c>
      <c r="AA420" s="5" t="s">
        <v>44</v>
      </c>
      <c r="AB420" s="5" t="s">
        <v>44</v>
      </c>
      <c r="AC420" s="5" t="s">
        <v>44</v>
      </c>
      <c r="AD420" s="5" t="s">
        <v>44</v>
      </c>
      <c r="AE420" s="65" t="s">
        <v>44</v>
      </c>
      <c r="AF420" s="70" t="s">
        <v>44</v>
      </c>
      <c r="AG420" s="58" t="s">
        <v>44</v>
      </c>
      <c r="AH420" s="5" t="s">
        <v>44</v>
      </c>
      <c r="AI420" s="5" t="s">
        <v>44</v>
      </c>
      <c r="AJ420" s="5" t="s">
        <v>44</v>
      </c>
      <c r="AK420" s="5" t="s">
        <v>44</v>
      </c>
      <c r="AL420" s="5" t="s">
        <v>44</v>
      </c>
      <c r="AM420" s="5" t="s">
        <v>44</v>
      </c>
      <c r="AN420" s="5" t="s">
        <v>44</v>
      </c>
      <c r="AO420" s="5" t="s">
        <v>44</v>
      </c>
      <c r="AP420" s="5" t="s">
        <v>44</v>
      </c>
      <c r="AQ420" s="5" t="s">
        <v>44</v>
      </c>
      <c r="AR420" s="5" t="s">
        <v>44</v>
      </c>
      <c r="AS420" s="68" t="s">
        <v>44</v>
      </c>
      <c r="AT420" s="74" t="s">
        <v>44</v>
      </c>
      <c r="AU420" s="68" t="s">
        <v>44</v>
      </c>
      <c r="AV420" s="41" t="s">
        <v>44</v>
      </c>
      <c r="AW420" s="41" t="s">
        <v>44</v>
      </c>
      <c r="AX420" s="41" t="s">
        <v>44</v>
      </c>
      <c r="AY420" s="41" t="s">
        <v>44</v>
      </c>
      <c r="AZ420" s="41" t="s">
        <v>44</v>
      </c>
      <c r="BA420" s="41" t="s">
        <v>44</v>
      </c>
      <c r="BB420" s="41" t="s">
        <v>44</v>
      </c>
      <c r="BC420" s="41" t="s">
        <v>44</v>
      </c>
      <c r="BD420" s="68" t="s">
        <v>44</v>
      </c>
      <c r="BE420" s="74" t="s">
        <v>44</v>
      </c>
      <c r="BF420" s="68" t="s">
        <v>44</v>
      </c>
      <c r="BG420" s="41" t="s">
        <v>44</v>
      </c>
      <c r="BH420" s="41" t="s">
        <v>44</v>
      </c>
      <c r="BI420" s="41" t="s">
        <v>44</v>
      </c>
      <c r="BJ420" s="41" t="s">
        <v>44</v>
      </c>
      <c r="BK420" s="41" t="s">
        <v>44</v>
      </c>
      <c r="BL420" s="41" t="s">
        <v>44</v>
      </c>
      <c r="BM420" s="41" t="s">
        <v>44</v>
      </c>
      <c r="BN420" s="41" t="s">
        <v>44</v>
      </c>
    </row>
    <row r="421" spans="1:66" s="4" customFormat="1" ht="15.75" customHeight="1">
      <c r="A421" s="12">
        <v>399</v>
      </c>
      <c r="B421" s="13" t="s">
        <v>446</v>
      </c>
      <c r="C421" s="61">
        <v>20700</v>
      </c>
      <c r="D421" s="70">
        <v>20000</v>
      </c>
      <c r="E421" s="58">
        <v>20600</v>
      </c>
      <c r="F421" s="5">
        <v>33013.351116000005</v>
      </c>
      <c r="G421" s="5">
        <f t="shared" si="225"/>
        <v>3400.3751649480009</v>
      </c>
      <c r="H421" s="5">
        <f t="shared" si="226"/>
        <v>36413.726280948009</v>
      </c>
      <c r="I421" s="2">
        <v>33418.369132026666</v>
      </c>
      <c r="J421" s="2">
        <f t="shared" si="227"/>
        <v>1704.3368257333598</v>
      </c>
      <c r="K421" s="2">
        <f t="shared" si="228"/>
        <v>35122.705957760023</v>
      </c>
      <c r="L421" s="5">
        <v>35624.081749847828</v>
      </c>
      <c r="M421" s="5">
        <f t="shared" si="229"/>
        <v>20000</v>
      </c>
      <c r="N421" s="48">
        <f t="shared" si="230"/>
        <v>28076.752331425978</v>
      </c>
      <c r="O421" s="5">
        <f t="shared" si="231"/>
        <v>5711.1263435155925</v>
      </c>
      <c r="P421" s="20">
        <f t="shared" si="232"/>
        <v>0.20341121637217266</v>
      </c>
      <c r="Q421" s="63">
        <v>20700</v>
      </c>
      <c r="R421" s="70">
        <v>20000</v>
      </c>
      <c r="S421" s="58">
        <v>20400</v>
      </c>
      <c r="T421" s="5">
        <v>33013.351116000005</v>
      </c>
      <c r="U421" s="5">
        <f t="shared" si="239"/>
        <v>3400.3751649480009</v>
      </c>
      <c r="V421" s="5">
        <f t="shared" si="240"/>
        <v>36413.726280948009</v>
      </c>
      <c r="W421" s="2">
        <v>33418.369132026666</v>
      </c>
      <c r="X421" s="2">
        <f t="shared" si="241"/>
        <v>1704.3368257333598</v>
      </c>
      <c r="Y421" s="2">
        <f t="shared" si="242"/>
        <v>35122.705957760023</v>
      </c>
      <c r="Z421" s="5">
        <v>35624.081749847828</v>
      </c>
      <c r="AA421" s="5">
        <f t="shared" si="243"/>
        <v>20000</v>
      </c>
      <c r="AB421" s="48">
        <f t="shared" si="244"/>
        <v>28043.418998092646</v>
      </c>
      <c r="AC421" s="5">
        <f t="shared" si="245"/>
        <v>5687.5561174760005</v>
      </c>
      <c r="AD421" s="20">
        <f t="shared" si="246"/>
        <v>0.20281250720045355</v>
      </c>
      <c r="AE421" s="65">
        <v>20700</v>
      </c>
      <c r="AF421" s="70">
        <v>20000</v>
      </c>
      <c r="AG421" s="58">
        <v>20300</v>
      </c>
      <c r="AH421" s="5">
        <v>33013.351116000005</v>
      </c>
      <c r="AI421" s="5">
        <f t="shared" si="252"/>
        <v>3400.3751649480009</v>
      </c>
      <c r="AJ421" s="5">
        <f t="shared" si="253"/>
        <v>36413.726280948009</v>
      </c>
      <c r="AK421" s="2">
        <v>33418.369132026666</v>
      </c>
      <c r="AL421" s="2">
        <f t="shared" si="254"/>
        <v>1704.3368257333598</v>
      </c>
      <c r="AM421" s="2">
        <f t="shared" si="255"/>
        <v>35122.705957760023</v>
      </c>
      <c r="AN421" s="5">
        <v>35624.081749847828</v>
      </c>
      <c r="AO421" s="5">
        <f t="shared" si="256"/>
        <v>20000</v>
      </c>
      <c r="AP421" s="48">
        <f t="shared" si="257"/>
        <v>28026.752331425978</v>
      </c>
      <c r="AQ421" s="5">
        <f t="shared" si="258"/>
        <v>5675.7710044562536</v>
      </c>
      <c r="AR421" s="20">
        <f t="shared" si="259"/>
        <v>0.20251261856308969</v>
      </c>
      <c r="AS421" s="67">
        <v>20800</v>
      </c>
      <c r="AT421" s="70">
        <v>20000</v>
      </c>
      <c r="AU421" s="58">
        <v>20500</v>
      </c>
      <c r="AV421" s="38">
        <v>38431.124501830673</v>
      </c>
      <c r="AW421" s="38">
        <f t="shared" si="247"/>
        <v>1959.9873495933641</v>
      </c>
      <c r="AX421" s="38">
        <f t="shared" si="248"/>
        <v>40391.111851424037</v>
      </c>
      <c r="AY421" s="36">
        <v>42748.898099817394</v>
      </c>
      <c r="AZ421" s="5">
        <f t="shared" si="249"/>
        <v>20000</v>
      </c>
      <c r="BA421" s="40">
        <f t="shared" si="250"/>
        <v>28888.001990248285</v>
      </c>
      <c r="BB421" s="5">
        <f>STDEVA(AZ421,BA421)</f>
        <v>6284.7664785040688</v>
      </c>
      <c r="BC421" s="43">
        <f t="shared" si="251"/>
        <v>0.21755628792277207</v>
      </c>
      <c r="BD421" s="72">
        <v>20800</v>
      </c>
      <c r="BE421" s="70">
        <v>20000</v>
      </c>
      <c r="BF421" s="58">
        <v>20500</v>
      </c>
      <c r="BG421" s="38">
        <v>38431.124501830673</v>
      </c>
      <c r="BH421" s="38">
        <f t="shared" si="233"/>
        <v>1959.9873495933641</v>
      </c>
      <c r="BI421" s="38">
        <f t="shared" si="234"/>
        <v>40391.111851424037</v>
      </c>
      <c r="BJ421" s="36">
        <v>42748.898099817394</v>
      </c>
      <c r="BK421" s="36">
        <f t="shared" si="235"/>
        <v>20000</v>
      </c>
      <c r="BL421" s="40">
        <f t="shared" si="236"/>
        <v>28888.001990248285</v>
      </c>
      <c r="BM421" s="5">
        <f t="shared" si="237"/>
        <v>6284.7664785040688</v>
      </c>
      <c r="BN421" s="20">
        <f t="shared" si="238"/>
        <v>0.21755628792277207</v>
      </c>
    </row>
    <row r="422" spans="1:66" s="4" customFormat="1" ht="15.75" customHeight="1">
      <c r="A422" s="12">
        <v>400</v>
      </c>
      <c r="B422" s="13" t="s">
        <v>447</v>
      </c>
      <c r="C422" s="61">
        <v>20700</v>
      </c>
      <c r="D422" s="70">
        <v>20000</v>
      </c>
      <c r="E422" s="58">
        <v>20600</v>
      </c>
      <c r="F422" s="5">
        <v>25473.264749999998</v>
      </c>
      <c r="G422" s="5">
        <f t="shared" si="225"/>
        <v>2623.7462692499998</v>
      </c>
      <c r="H422" s="5">
        <f t="shared" si="226"/>
        <v>28097.01101925</v>
      </c>
      <c r="I422" s="2">
        <v>25785.774618333333</v>
      </c>
      <c r="J422" s="2">
        <f t="shared" si="227"/>
        <v>1315.0745055349998</v>
      </c>
      <c r="K422" s="2">
        <f t="shared" si="228"/>
        <v>27100.849123868335</v>
      </c>
      <c r="L422" s="5">
        <v>27487.713100467186</v>
      </c>
      <c r="M422" s="5">
        <f t="shared" si="229"/>
        <v>20000</v>
      </c>
      <c r="N422" s="48">
        <f t="shared" si="230"/>
        <v>23997.595540597587</v>
      </c>
      <c r="O422" s="5">
        <f t="shared" si="231"/>
        <v>2826.7269151976566</v>
      </c>
      <c r="P422" s="20">
        <f t="shared" si="232"/>
        <v>0.1177920892289222</v>
      </c>
      <c r="Q422" s="63">
        <v>20700</v>
      </c>
      <c r="R422" s="70">
        <v>20000</v>
      </c>
      <c r="S422" s="58">
        <v>20400</v>
      </c>
      <c r="T422" s="5">
        <v>25473.264749999998</v>
      </c>
      <c r="U422" s="5">
        <f t="shared" si="239"/>
        <v>2623.7462692499998</v>
      </c>
      <c r="V422" s="5">
        <f t="shared" si="240"/>
        <v>28097.01101925</v>
      </c>
      <c r="W422" s="2">
        <v>25785.774618333333</v>
      </c>
      <c r="X422" s="2">
        <f t="shared" si="241"/>
        <v>1315.0745055349998</v>
      </c>
      <c r="Y422" s="2">
        <f t="shared" si="242"/>
        <v>27100.849123868335</v>
      </c>
      <c r="Z422" s="5">
        <v>27487.713100467186</v>
      </c>
      <c r="AA422" s="5">
        <f t="shared" si="243"/>
        <v>20000</v>
      </c>
      <c r="AB422" s="48">
        <f t="shared" si="244"/>
        <v>23964.262207264255</v>
      </c>
      <c r="AC422" s="5">
        <f t="shared" si="245"/>
        <v>2803.1566891581056</v>
      </c>
      <c r="AD422" s="20">
        <f t="shared" si="246"/>
        <v>0.11697237598695562</v>
      </c>
      <c r="AE422" s="65">
        <v>20700</v>
      </c>
      <c r="AF422" s="70">
        <v>20000</v>
      </c>
      <c r="AG422" s="58">
        <v>20300</v>
      </c>
      <c r="AH422" s="5">
        <v>25473.264749999998</v>
      </c>
      <c r="AI422" s="5">
        <f t="shared" si="252"/>
        <v>2623.7462692499998</v>
      </c>
      <c r="AJ422" s="5">
        <f t="shared" si="253"/>
        <v>28097.01101925</v>
      </c>
      <c r="AK422" s="2">
        <v>25785.774618333333</v>
      </c>
      <c r="AL422" s="2">
        <f t="shared" si="254"/>
        <v>1315.0745055349998</v>
      </c>
      <c r="AM422" s="2">
        <f t="shared" si="255"/>
        <v>27100.849123868335</v>
      </c>
      <c r="AN422" s="5">
        <v>27487.713100467186</v>
      </c>
      <c r="AO422" s="5">
        <f t="shared" si="256"/>
        <v>20000</v>
      </c>
      <c r="AP422" s="48">
        <f t="shared" si="257"/>
        <v>23947.595540597587</v>
      </c>
      <c r="AQ422" s="5">
        <f t="shared" si="258"/>
        <v>2791.3715761383291</v>
      </c>
      <c r="AR422" s="20">
        <f t="shared" si="259"/>
        <v>0.11656166362949495</v>
      </c>
      <c r="AS422" s="67">
        <v>20800</v>
      </c>
      <c r="AT422" s="70">
        <v>20000</v>
      </c>
      <c r="AU422" s="58">
        <v>20500</v>
      </c>
      <c r="AV422" s="38">
        <v>29653.640811083333</v>
      </c>
      <c r="AW422" s="38">
        <f t="shared" si="247"/>
        <v>1512.3356813652499</v>
      </c>
      <c r="AX422" s="38">
        <f t="shared" si="248"/>
        <v>31165.976492448583</v>
      </c>
      <c r="AY422" s="36">
        <v>32985.255720560621</v>
      </c>
      <c r="AZ422" s="5">
        <f t="shared" si="249"/>
        <v>20000</v>
      </c>
      <c r="BA422" s="40">
        <f t="shared" si="250"/>
        <v>25090.246442601841</v>
      </c>
      <c r="BB422" s="5">
        <f>STDEVA(AZ422,BA422)</f>
        <v>3599.3477774744501</v>
      </c>
      <c r="BC422" s="20">
        <f t="shared" si="251"/>
        <v>0.14345605515308762</v>
      </c>
      <c r="BD422" s="72">
        <v>20800</v>
      </c>
      <c r="BE422" s="70">
        <v>20000</v>
      </c>
      <c r="BF422" s="58">
        <v>20500</v>
      </c>
      <c r="BG422" s="38">
        <v>29653.640811083333</v>
      </c>
      <c r="BH422" s="38">
        <f t="shared" si="233"/>
        <v>1512.3356813652499</v>
      </c>
      <c r="BI422" s="38">
        <f t="shared" si="234"/>
        <v>31165.976492448583</v>
      </c>
      <c r="BJ422" s="36">
        <v>32985.255720560621</v>
      </c>
      <c r="BK422" s="36">
        <f t="shared" si="235"/>
        <v>20000</v>
      </c>
      <c r="BL422" s="40">
        <f t="shared" si="236"/>
        <v>25090.246442601841</v>
      </c>
      <c r="BM422" s="5">
        <f t="shared" si="237"/>
        <v>3599.3477774744501</v>
      </c>
      <c r="BN422" s="20">
        <f t="shared" si="238"/>
        <v>0.14345605515308762</v>
      </c>
    </row>
    <row r="423" spans="1:66" s="4" customFormat="1" ht="15.75" customHeight="1">
      <c r="A423" s="12">
        <v>401</v>
      </c>
      <c r="B423" s="13" t="s">
        <v>448</v>
      </c>
      <c r="C423" s="61">
        <v>51750</v>
      </c>
      <c r="D423" s="70">
        <v>50000</v>
      </c>
      <c r="E423" s="58">
        <v>51500</v>
      </c>
      <c r="F423" s="5">
        <v>18952.108973999999</v>
      </c>
      <c r="G423" s="5">
        <f t="shared" si="225"/>
        <v>1952.0672243220001</v>
      </c>
      <c r="H423" s="5">
        <f t="shared" si="226"/>
        <v>20904.176198321999</v>
      </c>
      <c r="I423" s="2">
        <v>19184.558822706666</v>
      </c>
      <c r="J423" s="2">
        <f t="shared" si="227"/>
        <v>978.41249995803992</v>
      </c>
      <c r="K423" s="2">
        <f t="shared" si="228"/>
        <v>20162.971322664707</v>
      </c>
      <c r="L423" s="5">
        <v>20450.797258681774</v>
      </c>
      <c r="M423" s="5">
        <f t="shared" si="229"/>
        <v>20162.971322664707</v>
      </c>
      <c r="N423" s="48">
        <f t="shared" si="230"/>
        <v>35794.657463278076</v>
      </c>
      <c r="O423" s="5">
        <f t="shared" si="231"/>
        <v>11053.27127140749</v>
      </c>
      <c r="P423" s="20">
        <f t="shared" si="232"/>
        <v>0.30879667678750938</v>
      </c>
      <c r="Q423" s="63">
        <v>51750</v>
      </c>
      <c r="R423" s="70">
        <v>50000</v>
      </c>
      <c r="S423" s="58">
        <v>51000</v>
      </c>
      <c r="T423" s="5">
        <v>18952.108973999999</v>
      </c>
      <c r="U423" s="5">
        <f t="shared" si="239"/>
        <v>1952.0672243220001</v>
      </c>
      <c r="V423" s="5">
        <f t="shared" si="240"/>
        <v>20904.176198321999</v>
      </c>
      <c r="W423" s="2">
        <v>19184.558822706666</v>
      </c>
      <c r="X423" s="2">
        <f t="shared" si="241"/>
        <v>978.41249995803992</v>
      </c>
      <c r="Y423" s="2">
        <f t="shared" si="242"/>
        <v>20162.971322664707</v>
      </c>
      <c r="Z423" s="5">
        <v>20450.797258681774</v>
      </c>
      <c r="AA423" s="5">
        <f t="shared" si="243"/>
        <v>20162.971322664707</v>
      </c>
      <c r="AB423" s="48">
        <f t="shared" si="244"/>
        <v>35711.324129944747</v>
      </c>
      <c r="AC423" s="5">
        <f t="shared" si="245"/>
        <v>10994.345706308603</v>
      </c>
      <c r="AD423" s="20">
        <f t="shared" si="246"/>
        <v>0.30786720946842733</v>
      </c>
      <c r="AE423" s="65">
        <v>51750</v>
      </c>
      <c r="AF423" s="70">
        <v>50000</v>
      </c>
      <c r="AG423" s="58">
        <v>50750</v>
      </c>
      <c r="AH423" s="5">
        <v>18952.108973999999</v>
      </c>
      <c r="AI423" s="5">
        <f t="shared" si="252"/>
        <v>1952.0672243220001</v>
      </c>
      <c r="AJ423" s="5">
        <f t="shared" si="253"/>
        <v>20904.176198321999</v>
      </c>
      <c r="AK423" s="2">
        <v>19184.558822706666</v>
      </c>
      <c r="AL423" s="2">
        <f t="shared" si="254"/>
        <v>978.41249995803992</v>
      </c>
      <c r="AM423" s="2">
        <f t="shared" si="255"/>
        <v>20162.971322664707</v>
      </c>
      <c r="AN423" s="5">
        <v>20450.797258681774</v>
      </c>
      <c r="AO423" s="5">
        <f t="shared" si="256"/>
        <v>20162.971322664707</v>
      </c>
      <c r="AP423" s="48">
        <f t="shared" si="257"/>
        <v>35669.657463278076</v>
      </c>
      <c r="AQ423" s="5">
        <f t="shared" si="258"/>
        <v>10964.882923759169</v>
      </c>
      <c r="AR423" s="20">
        <f t="shared" si="259"/>
        <v>0.3074008472059907</v>
      </c>
      <c r="AS423" s="67">
        <v>52000</v>
      </c>
      <c r="AT423" s="70">
        <v>50000</v>
      </c>
      <c r="AU423" s="58">
        <v>51250</v>
      </c>
      <c r="AV423" s="38">
        <v>22062.242646112667</v>
      </c>
      <c r="AW423" s="38">
        <f t="shared" si="247"/>
        <v>1125.1743749517459</v>
      </c>
      <c r="AX423" s="38">
        <f t="shared" si="248"/>
        <v>23187.417021064412</v>
      </c>
      <c r="AY423" s="36">
        <v>24540.956710418126</v>
      </c>
      <c r="AZ423" s="5">
        <f t="shared" si="249"/>
        <v>23187.417021064412</v>
      </c>
      <c r="BA423" s="40">
        <f t="shared" si="250"/>
        <v>40195.674746296507</v>
      </c>
      <c r="BB423" s="5">
        <f>STDEVA(AZ423,BA423)</f>
        <v>12026.654373680094</v>
      </c>
      <c r="BC423" s="42">
        <f t="shared" si="251"/>
        <v>0.29920269903637303</v>
      </c>
      <c r="BD423" s="72">
        <v>52000</v>
      </c>
      <c r="BE423" s="70">
        <v>50000</v>
      </c>
      <c r="BF423" s="58">
        <v>51250</v>
      </c>
      <c r="BG423" s="38">
        <v>22062.242646112667</v>
      </c>
      <c r="BH423" s="38">
        <f t="shared" si="233"/>
        <v>1125.1743749517459</v>
      </c>
      <c r="BI423" s="38">
        <f t="shared" si="234"/>
        <v>23187.417021064412</v>
      </c>
      <c r="BJ423" s="36">
        <v>24540.956710418126</v>
      </c>
      <c r="BK423" s="36">
        <f t="shared" si="235"/>
        <v>23187.417021064412</v>
      </c>
      <c r="BL423" s="40">
        <f t="shared" si="236"/>
        <v>40195.674746296507</v>
      </c>
      <c r="BM423" s="5">
        <f t="shared" si="237"/>
        <v>12026.654373680094</v>
      </c>
      <c r="BN423" s="20">
        <f t="shared" si="238"/>
        <v>0.29920269903637303</v>
      </c>
    </row>
    <row r="424" spans="1:66" s="4" customFormat="1" ht="15.75" customHeight="1">
      <c r="A424" s="12">
        <v>402</v>
      </c>
      <c r="B424" s="13" t="s">
        <v>449</v>
      </c>
      <c r="C424" s="61" t="s">
        <v>44</v>
      </c>
      <c r="D424" s="70" t="s">
        <v>44</v>
      </c>
      <c r="E424" s="58" t="s">
        <v>44</v>
      </c>
      <c r="F424" s="5" t="s">
        <v>44</v>
      </c>
      <c r="G424" s="5" t="s">
        <v>44</v>
      </c>
      <c r="H424" s="5" t="s">
        <v>44</v>
      </c>
      <c r="I424" s="5" t="s">
        <v>44</v>
      </c>
      <c r="J424" s="5" t="s">
        <v>44</v>
      </c>
      <c r="K424" s="5" t="s">
        <v>44</v>
      </c>
      <c r="L424" s="5" t="s">
        <v>44</v>
      </c>
      <c r="M424" s="5" t="s">
        <v>44</v>
      </c>
      <c r="N424" s="5" t="s">
        <v>44</v>
      </c>
      <c r="O424" s="5" t="s">
        <v>44</v>
      </c>
      <c r="P424" s="5" t="s">
        <v>44</v>
      </c>
      <c r="Q424" s="63" t="s">
        <v>44</v>
      </c>
      <c r="R424" s="70" t="s">
        <v>44</v>
      </c>
      <c r="S424" s="58" t="s">
        <v>44</v>
      </c>
      <c r="T424" s="5" t="s">
        <v>44</v>
      </c>
      <c r="U424" s="5" t="s">
        <v>44</v>
      </c>
      <c r="V424" s="5" t="s">
        <v>44</v>
      </c>
      <c r="W424" s="5" t="s">
        <v>44</v>
      </c>
      <c r="X424" s="5" t="s">
        <v>44</v>
      </c>
      <c r="Y424" s="5" t="s">
        <v>44</v>
      </c>
      <c r="Z424" s="5" t="s">
        <v>44</v>
      </c>
      <c r="AA424" s="5" t="s">
        <v>44</v>
      </c>
      <c r="AB424" s="5" t="s">
        <v>44</v>
      </c>
      <c r="AC424" s="5" t="s">
        <v>44</v>
      </c>
      <c r="AD424" s="5" t="s">
        <v>44</v>
      </c>
      <c r="AE424" s="65" t="s">
        <v>44</v>
      </c>
      <c r="AF424" s="70" t="s">
        <v>44</v>
      </c>
      <c r="AG424" s="58" t="s">
        <v>44</v>
      </c>
      <c r="AH424" s="5" t="s">
        <v>44</v>
      </c>
      <c r="AI424" s="5" t="s">
        <v>44</v>
      </c>
      <c r="AJ424" s="5" t="s">
        <v>44</v>
      </c>
      <c r="AK424" s="5" t="s">
        <v>44</v>
      </c>
      <c r="AL424" s="5" t="s">
        <v>44</v>
      </c>
      <c r="AM424" s="5" t="s">
        <v>44</v>
      </c>
      <c r="AN424" s="5" t="s">
        <v>44</v>
      </c>
      <c r="AO424" s="5" t="s">
        <v>44</v>
      </c>
      <c r="AP424" s="5" t="s">
        <v>44</v>
      </c>
      <c r="AQ424" s="5" t="s">
        <v>44</v>
      </c>
      <c r="AR424" s="5" t="s">
        <v>44</v>
      </c>
      <c r="AS424" s="68" t="s">
        <v>44</v>
      </c>
      <c r="AT424" s="74" t="s">
        <v>44</v>
      </c>
      <c r="AU424" s="68" t="s">
        <v>44</v>
      </c>
      <c r="AV424" s="41" t="s">
        <v>44</v>
      </c>
      <c r="AW424" s="41" t="s">
        <v>44</v>
      </c>
      <c r="AX424" s="41" t="s">
        <v>44</v>
      </c>
      <c r="AY424" s="41" t="s">
        <v>44</v>
      </c>
      <c r="AZ424" s="41" t="s">
        <v>44</v>
      </c>
      <c r="BA424" s="41" t="s">
        <v>44</v>
      </c>
      <c r="BB424" s="41" t="s">
        <v>44</v>
      </c>
      <c r="BC424" s="41" t="s">
        <v>44</v>
      </c>
      <c r="BD424" s="68" t="s">
        <v>44</v>
      </c>
      <c r="BE424" s="74" t="s">
        <v>44</v>
      </c>
      <c r="BF424" s="68" t="s">
        <v>44</v>
      </c>
      <c r="BG424" s="41" t="s">
        <v>44</v>
      </c>
      <c r="BH424" s="41" t="s">
        <v>44</v>
      </c>
      <c r="BI424" s="41" t="s">
        <v>44</v>
      </c>
      <c r="BJ424" s="41" t="s">
        <v>44</v>
      </c>
      <c r="BK424" s="41" t="s">
        <v>44</v>
      </c>
      <c r="BL424" s="41" t="s">
        <v>44</v>
      </c>
      <c r="BM424" s="41" t="s">
        <v>44</v>
      </c>
      <c r="BN424" s="41" t="s">
        <v>44</v>
      </c>
    </row>
    <row r="425" spans="1:66" s="4" customFormat="1" ht="15.75" customHeight="1">
      <c r="A425" s="12">
        <v>403</v>
      </c>
      <c r="B425" s="13" t="s">
        <v>450</v>
      </c>
      <c r="C425" s="61" t="s">
        <v>44</v>
      </c>
      <c r="D425" s="70" t="s">
        <v>44</v>
      </c>
      <c r="E425" s="58" t="s">
        <v>44</v>
      </c>
      <c r="F425" s="5" t="s">
        <v>44</v>
      </c>
      <c r="G425" s="5" t="s">
        <v>44</v>
      </c>
      <c r="H425" s="5" t="s">
        <v>44</v>
      </c>
      <c r="I425" s="5" t="s">
        <v>44</v>
      </c>
      <c r="J425" s="5" t="s">
        <v>44</v>
      </c>
      <c r="K425" s="5" t="s">
        <v>44</v>
      </c>
      <c r="L425" s="5" t="s">
        <v>44</v>
      </c>
      <c r="M425" s="5" t="s">
        <v>44</v>
      </c>
      <c r="N425" s="5" t="s">
        <v>44</v>
      </c>
      <c r="O425" s="5" t="s">
        <v>44</v>
      </c>
      <c r="P425" s="5" t="s">
        <v>44</v>
      </c>
      <c r="Q425" s="63" t="s">
        <v>44</v>
      </c>
      <c r="R425" s="70" t="s">
        <v>44</v>
      </c>
      <c r="S425" s="58" t="s">
        <v>44</v>
      </c>
      <c r="T425" s="5" t="s">
        <v>44</v>
      </c>
      <c r="U425" s="5" t="s">
        <v>44</v>
      </c>
      <c r="V425" s="5" t="s">
        <v>44</v>
      </c>
      <c r="W425" s="5" t="s">
        <v>44</v>
      </c>
      <c r="X425" s="5" t="s">
        <v>44</v>
      </c>
      <c r="Y425" s="5" t="s">
        <v>44</v>
      </c>
      <c r="Z425" s="5" t="s">
        <v>44</v>
      </c>
      <c r="AA425" s="5" t="s">
        <v>44</v>
      </c>
      <c r="AB425" s="5" t="s">
        <v>44</v>
      </c>
      <c r="AC425" s="5" t="s">
        <v>44</v>
      </c>
      <c r="AD425" s="5" t="s">
        <v>44</v>
      </c>
      <c r="AE425" s="65" t="s">
        <v>44</v>
      </c>
      <c r="AF425" s="70" t="s">
        <v>44</v>
      </c>
      <c r="AG425" s="58" t="s">
        <v>44</v>
      </c>
      <c r="AH425" s="5" t="s">
        <v>44</v>
      </c>
      <c r="AI425" s="5" t="s">
        <v>44</v>
      </c>
      <c r="AJ425" s="5" t="s">
        <v>44</v>
      </c>
      <c r="AK425" s="5" t="s">
        <v>44</v>
      </c>
      <c r="AL425" s="5" t="s">
        <v>44</v>
      </c>
      <c r="AM425" s="5" t="s">
        <v>44</v>
      </c>
      <c r="AN425" s="5" t="s">
        <v>44</v>
      </c>
      <c r="AO425" s="5" t="s">
        <v>44</v>
      </c>
      <c r="AP425" s="5" t="s">
        <v>44</v>
      </c>
      <c r="AQ425" s="5" t="s">
        <v>44</v>
      </c>
      <c r="AR425" s="5" t="s">
        <v>44</v>
      </c>
      <c r="AS425" s="68" t="s">
        <v>44</v>
      </c>
      <c r="AT425" s="74" t="s">
        <v>44</v>
      </c>
      <c r="AU425" s="68" t="s">
        <v>44</v>
      </c>
      <c r="AV425" s="41" t="s">
        <v>44</v>
      </c>
      <c r="AW425" s="41" t="s">
        <v>44</v>
      </c>
      <c r="AX425" s="41" t="s">
        <v>44</v>
      </c>
      <c r="AY425" s="41" t="s">
        <v>44</v>
      </c>
      <c r="AZ425" s="41" t="s">
        <v>44</v>
      </c>
      <c r="BA425" s="41" t="s">
        <v>44</v>
      </c>
      <c r="BB425" s="41" t="s">
        <v>44</v>
      </c>
      <c r="BC425" s="41" t="s">
        <v>44</v>
      </c>
      <c r="BD425" s="68" t="s">
        <v>44</v>
      </c>
      <c r="BE425" s="74" t="s">
        <v>44</v>
      </c>
      <c r="BF425" s="68" t="s">
        <v>44</v>
      </c>
      <c r="BG425" s="41" t="s">
        <v>44</v>
      </c>
      <c r="BH425" s="41" t="s">
        <v>44</v>
      </c>
      <c r="BI425" s="41" t="s">
        <v>44</v>
      </c>
      <c r="BJ425" s="41" t="s">
        <v>44</v>
      </c>
      <c r="BK425" s="41" t="s">
        <v>44</v>
      </c>
      <c r="BL425" s="41" t="s">
        <v>44</v>
      </c>
      <c r="BM425" s="41" t="s">
        <v>44</v>
      </c>
      <c r="BN425" s="41" t="s">
        <v>44</v>
      </c>
    </row>
    <row r="426" spans="1:66" s="4" customFormat="1" ht="15.75" customHeight="1">
      <c r="A426" s="12">
        <v>404</v>
      </c>
      <c r="B426" s="13" t="s">
        <v>451</v>
      </c>
      <c r="C426" s="61" t="s">
        <v>44</v>
      </c>
      <c r="D426" s="70" t="s">
        <v>44</v>
      </c>
      <c r="E426" s="58" t="s">
        <v>44</v>
      </c>
      <c r="F426" s="5" t="s">
        <v>44</v>
      </c>
      <c r="G426" s="5" t="s">
        <v>44</v>
      </c>
      <c r="H426" s="5" t="s">
        <v>44</v>
      </c>
      <c r="I426" s="5" t="s">
        <v>44</v>
      </c>
      <c r="J426" s="5" t="s">
        <v>44</v>
      </c>
      <c r="K426" s="5" t="s">
        <v>44</v>
      </c>
      <c r="L426" s="5" t="s">
        <v>44</v>
      </c>
      <c r="M426" s="5" t="s">
        <v>44</v>
      </c>
      <c r="N426" s="5" t="s">
        <v>44</v>
      </c>
      <c r="O426" s="5" t="s">
        <v>44</v>
      </c>
      <c r="P426" s="5" t="s">
        <v>44</v>
      </c>
      <c r="Q426" s="63" t="s">
        <v>44</v>
      </c>
      <c r="R426" s="70" t="s">
        <v>44</v>
      </c>
      <c r="S426" s="58" t="s">
        <v>44</v>
      </c>
      <c r="T426" s="5" t="s">
        <v>44</v>
      </c>
      <c r="U426" s="5" t="s">
        <v>44</v>
      </c>
      <c r="V426" s="5" t="s">
        <v>44</v>
      </c>
      <c r="W426" s="5" t="s">
        <v>44</v>
      </c>
      <c r="X426" s="5" t="s">
        <v>44</v>
      </c>
      <c r="Y426" s="5" t="s">
        <v>44</v>
      </c>
      <c r="Z426" s="5" t="s">
        <v>44</v>
      </c>
      <c r="AA426" s="5" t="s">
        <v>44</v>
      </c>
      <c r="AB426" s="5" t="s">
        <v>44</v>
      </c>
      <c r="AC426" s="5" t="s">
        <v>44</v>
      </c>
      <c r="AD426" s="5" t="s">
        <v>44</v>
      </c>
      <c r="AE426" s="65" t="s">
        <v>44</v>
      </c>
      <c r="AF426" s="70" t="s">
        <v>44</v>
      </c>
      <c r="AG426" s="58" t="s">
        <v>44</v>
      </c>
      <c r="AH426" s="5" t="s">
        <v>44</v>
      </c>
      <c r="AI426" s="5" t="s">
        <v>44</v>
      </c>
      <c r="AJ426" s="5" t="s">
        <v>44</v>
      </c>
      <c r="AK426" s="5" t="s">
        <v>44</v>
      </c>
      <c r="AL426" s="5" t="s">
        <v>44</v>
      </c>
      <c r="AM426" s="5" t="s">
        <v>44</v>
      </c>
      <c r="AN426" s="5" t="s">
        <v>44</v>
      </c>
      <c r="AO426" s="5" t="s">
        <v>44</v>
      </c>
      <c r="AP426" s="5" t="s">
        <v>44</v>
      </c>
      <c r="AQ426" s="5" t="s">
        <v>44</v>
      </c>
      <c r="AR426" s="5" t="s">
        <v>44</v>
      </c>
      <c r="AS426" s="68" t="s">
        <v>44</v>
      </c>
      <c r="AT426" s="74" t="s">
        <v>44</v>
      </c>
      <c r="AU426" s="68" t="s">
        <v>44</v>
      </c>
      <c r="AV426" s="41" t="s">
        <v>44</v>
      </c>
      <c r="AW426" s="41" t="s">
        <v>44</v>
      </c>
      <c r="AX426" s="41" t="s">
        <v>44</v>
      </c>
      <c r="AY426" s="41" t="s">
        <v>44</v>
      </c>
      <c r="AZ426" s="41" t="s">
        <v>44</v>
      </c>
      <c r="BA426" s="41" t="s">
        <v>44</v>
      </c>
      <c r="BB426" s="41" t="s">
        <v>44</v>
      </c>
      <c r="BC426" s="41" t="s">
        <v>44</v>
      </c>
      <c r="BD426" s="68" t="s">
        <v>44</v>
      </c>
      <c r="BE426" s="74" t="s">
        <v>44</v>
      </c>
      <c r="BF426" s="68" t="s">
        <v>44</v>
      </c>
      <c r="BG426" s="41" t="s">
        <v>44</v>
      </c>
      <c r="BH426" s="41" t="s">
        <v>44</v>
      </c>
      <c r="BI426" s="41" t="s">
        <v>44</v>
      </c>
      <c r="BJ426" s="41" t="s">
        <v>44</v>
      </c>
      <c r="BK426" s="41" t="s">
        <v>44</v>
      </c>
      <c r="BL426" s="41" t="s">
        <v>44</v>
      </c>
      <c r="BM426" s="41" t="s">
        <v>44</v>
      </c>
      <c r="BN426" s="41" t="s">
        <v>44</v>
      </c>
    </row>
    <row r="427" spans="1:66" s="4" customFormat="1" ht="15.75" customHeight="1">
      <c r="A427" s="12">
        <v>405</v>
      </c>
      <c r="B427" s="13" t="s">
        <v>452</v>
      </c>
      <c r="C427" s="61" t="s">
        <v>44</v>
      </c>
      <c r="D427" s="70" t="s">
        <v>44</v>
      </c>
      <c r="E427" s="58" t="s">
        <v>44</v>
      </c>
      <c r="F427" s="5" t="s">
        <v>44</v>
      </c>
      <c r="G427" s="5" t="s">
        <v>44</v>
      </c>
      <c r="H427" s="5" t="s">
        <v>44</v>
      </c>
      <c r="I427" s="5" t="s">
        <v>44</v>
      </c>
      <c r="J427" s="5" t="s">
        <v>44</v>
      </c>
      <c r="K427" s="5" t="s">
        <v>44</v>
      </c>
      <c r="L427" s="5" t="s">
        <v>44</v>
      </c>
      <c r="M427" s="5" t="s">
        <v>44</v>
      </c>
      <c r="N427" s="5" t="s">
        <v>44</v>
      </c>
      <c r="O427" s="5" t="s">
        <v>44</v>
      </c>
      <c r="P427" s="5" t="s">
        <v>44</v>
      </c>
      <c r="Q427" s="63" t="s">
        <v>44</v>
      </c>
      <c r="R427" s="70" t="s">
        <v>44</v>
      </c>
      <c r="S427" s="58" t="s">
        <v>44</v>
      </c>
      <c r="T427" s="5" t="s">
        <v>44</v>
      </c>
      <c r="U427" s="5" t="s">
        <v>44</v>
      </c>
      <c r="V427" s="5" t="s">
        <v>44</v>
      </c>
      <c r="W427" s="5" t="s">
        <v>44</v>
      </c>
      <c r="X427" s="5" t="s">
        <v>44</v>
      </c>
      <c r="Y427" s="5" t="s">
        <v>44</v>
      </c>
      <c r="Z427" s="5" t="s">
        <v>44</v>
      </c>
      <c r="AA427" s="5" t="s">
        <v>44</v>
      </c>
      <c r="AB427" s="5" t="s">
        <v>44</v>
      </c>
      <c r="AC427" s="5" t="s">
        <v>44</v>
      </c>
      <c r="AD427" s="5" t="s">
        <v>44</v>
      </c>
      <c r="AE427" s="65" t="s">
        <v>44</v>
      </c>
      <c r="AF427" s="70" t="s">
        <v>44</v>
      </c>
      <c r="AG427" s="58" t="s">
        <v>44</v>
      </c>
      <c r="AH427" s="5" t="s">
        <v>44</v>
      </c>
      <c r="AI427" s="5" t="s">
        <v>44</v>
      </c>
      <c r="AJ427" s="5" t="s">
        <v>44</v>
      </c>
      <c r="AK427" s="5" t="s">
        <v>44</v>
      </c>
      <c r="AL427" s="5" t="s">
        <v>44</v>
      </c>
      <c r="AM427" s="5" t="s">
        <v>44</v>
      </c>
      <c r="AN427" s="5" t="s">
        <v>44</v>
      </c>
      <c r="AO427" s="5" t="s">
        <v>44</v>
      </c>
      <c r="AP427" s="5" t="s">
        <v>44</v>
      </c>
      <c r="AQ427" s="5" t="s">
        <v>44</v>
      </c>
      <c r="AR427" s="5" t="s">
        <v>44</v>
      </c>
      <c r="AS427" s="68" t="s">
        <v>44</v>
      </c>
      <c r="AT427" s="74" t="s">
        <v>44</v>
      </c>
      <c r="AU427" s="68" t="s">
        <v>44</v>
      </c>
      <c r="AV427" s="41" t="s">
        <v>44</v>
      </c>
      <c r="AW427" s="41" t="s">
        <v>44</v>
      </c>
      <c r="AX427" s="41" t="s">
        <v>44</v>
      </c>
      <c r="AY427" s="41" t="s">
        <v>44</v>
      </c>
      <c r="AZ427" s="41" t="s">
        <v>44</v>
      </c>
      <c r="BA427" s="41" t="s">
        <v>44</v>
      </c>
      <c r="BB427" s="41" t="s">
        <v>44</v>
      </c>
      <c r="BC427" s="41" t="s">
        <v>44</v>
      </c>
      <c r="BD427" s="68" t="s">
        <v>44</v>
      </c>
      <c r="BE427" s="74" t="s">
        <v>44</v>
      </c>
      <c r="BF427" s="68" t="s">
        <v>44</v>
      </c>
      <c r="BG427" s="41" t="s">
        <v>44</v>
      </c>
      <c r="BH427" s="41" t="s">
        <v>44</v>
      </c>
      <c r="BI427" s="41" t="s">
        <v>44</v>
      </c>
      <c r="BJ427" s="41" t="s">
        <v>44</v>
      </c>
      <c r="BK427" s="41" t="s">
        <v>44</v>
      </c>
      <c r="BL427" s="41" t="s">
        <v>44</v>
      </c>
      <c r="BM427" s="41" t="s">
        <v>44</v>
      </c>
      <c r="BN427" s="41" t="s">
        <v>44</v>
      </c>
    </row>
    <row r="428" spans="1:66" s="4" customFormat="1" ht="15.75" customHeight="1">
      <c r="A428" s="12">
        <v>406</v>
      </c>
      <c r="B428" s="13" t="s">
        <v>453</v>
      </c>
      <c r="C428" s="61" t="s">
        <v>44</v>
      </c>
      <c r="D428" s="70" t="s">
        <v>44</v>
      </c>
      <c r="E428" s="58" t="s">
        <v>44</v>
      </c>
      <c r="F428" s="5" t="s">
        <v>44</v>
      </c>
      <c r="G428" s="5" t="s">
        <v>44</v>
      </c>
      <c r="H428" s="5" t="s">
        <v>44</v>
      </c>
      <c r="I428" s="5" t="s">
        <v>44</v>
      </c>
      <c r="J428" s="5" t="s">
        <v>44</v>
      </c>
      <c r="K428" s="5" t="s">
        <v>44</v>
      </c>
      <c r="L428" s="5" t="s">
        <v>44</v>
      </c>
      <c r="M428" s="5" t="s">
        <v>44</v>
      </c>
      <c r="N428" s="5" t="s">
        <v>44</v>
      </c>
      <c r="O428" s="5" t="s">
        <v>44</v>
      </c>
      <c r="P428" s="5" t="s">
        <v>44</v>
      </c>
      <c r="Q428" s="63" t="s">
        <v>44</v>
      </c>
      <c r="R428" s="70" t="s">
        <v>44</v>
      </c>
      <c r="S428" s="58" t="s">
        <v>44</v>
      </c>
      <c r="T428" s="5" t="s">
        <v>44</v>
      </c>
      <c r="U428" s="5" t="s">
        <v>44</v>
      </c>
      <c r="V428" s="5" t="s">
        <v>44</v>
      </c>
      <c r="W428" s="5" t="s">
        <v>44</v>
      </c>
      <c r="X428" s="5" t="s">
        <v>44</v>
      </c>
      <c r="Y428" s="5" t="s">
        <v>44</v>
      </c>
      <c r="Z428" s="5" t="s">
        <v>44</v>
      </c>
      <c r="AA428" s="5" t="s">
        <v>44</v>
      </c>
      <c r="AB428" s="5" t="s">
        <v>44</v>
      </c>
      <c r="AC428" s="5" t="s">
        <v>44</v>
      </c>
      <c r="AD428" s="5" t="s">
        <v>44</v>
      </c>
      <c r="AE428" s="65" t="s">
        <v>44</v>
      </c>
      <c r="AF428" s="70" t="s">
        <v>44</v>
      </c>
      <c r="AG428" s="58" t="s">
        <v>44</v>
      </c>
      <c r="AH428" s="5" t="s">
        <v>44</v>
      </c>
      <c r="AI428" s="5" t="s">
        <v>44</v>
      </c>
      <c r="AJ428" s="5" t="s">
        <v>44</v>
      </c>
      <c r="AK428" s="5" t="s">
        <v>44</v>
      </c>
      <c r="AL428" s="5" t="s">
        <v>44</v>
      </c>
      <c r="AM428" s="5" t="s">
        <v>44</v>
      </c>
      <c r="AN428" s="5" t="s">
        <v>44</v>
      </c>
      <c r="AO428" s="5" t="s">
        <v>44</v>
      </c>
      <c r="AP428" s="5" t="s">
        <v>44</v>
      </c>
      <c r="AQ428" s="5" t="s">
        <v>44</v>
      </c>
      <c r="AR428" s="5" t="s">
        <v>44</v>
      </c>
      <c r="AS428" s="68" t="s">
        <v>44</v>
      </c>
      <c r="AT428" s="74" t="s">
        <v>44</v>
      </c>
      <c r="AU428" s="68" t="s">
        <v>44</v>
      </c>
      <c r="AV428" s="41" t="s">
        <v>44</v>
      </c>
      <c r="AW428" s="41" t="s">
        <v>44</v>
      </c>
      <c r="AX428" s="41" t="s">
        <v>44</v>
      </c>
      <c r="AY428" s="41" t="s">
        <v>44</v>
      </c>
      <c r="AZ428" s="41" t="s">
        <v>44</v>
      </c>
      <c r="BA428" s="41" t="s">
        <v>44</v>
      </c>
      <c r="BB428" s="41" t="s">
        <v>44</v>
      </c>
      <c r="BC428" s="41" t="s">
        <v>44</v>
      </c>
      <c r="BD428" s="68" t="s">
        <v>44</v>
      </c>
      <c r="BE428" s="74" t="s">
        <v>44</v>
      </c>
      <c r="BF428" s="68" t="s">
        <v>44</v>
      </c>
      <c r="BG428" s="41" t="s">
        <v>44</v>
      </c>
      <c r="BH428" s="41" t="s">
        <v>44</v>
      </c>
      <c r="BI428" s="41" t="s">
        <v>44</v>
      </c>
      <c r="BJ428" s="41" t="s">
        <v>44</v>
      </c>
      <c r="BK428" s="41" t="s">
        <v>44</v>
      </c>
      <c r="BL428" s="41" t="s">
        <v>44</v>
      </c>
      <c r="BM428" s="41" t="s">
        <v>44</v>
      </c>
      <c r="BN428" s="41" t="s">
        <v>44</v>
      </c>
    </row>
    <row r="429" spans="1:66" s="4" customFormat="1" ht="15.75" customHeight="1">
      <c r="A429" s="12">
        <v>407</v>
      </c>
      <c r="B429" s="14" t="s">
        <v>454</v>
      </c>
      <c r="C429" s="61">
        <v>1656000</v>
      </c>
      <c r="D429" s="70">
        <v>1600000</v>
      </c>
      <c r="E429" s="58">
        <v>1648000</v>
      </c>
      <c r="F429" s="5">
        <v>1859795.6400000001</v>
      </c>
      <c r="G429" s="5">
        <f t="shared" si="225"/>
        <v>191558.95092000003</v>
      </c>
      <c r="H429" s="5">
        <f t="shared" si="226"/>
        <v>2051354.5909200001</v>
      </c>
      <c r="I429" s="2">
        <v>1882603.1410666667</v>
      </c>
      <c r="J429" s="2">
        <f t="shared" si="227"/>
        <v>96012.760194399991</v>
      </c>
      <c r="K429" s="2">
        <f t="shared" si="228"/>
        <v>1978615.9012610668</v>
      </c>
      <c r="L429" s="5">
        <v>1535862.7011631299</v>
      </c>
      <c r="M429" s="5">
        <f t="shared" si="229"/>
        <v>1535862.7011631299</v>
      </c>
      <c r="N429" s="48">
        <f t="shared" si="230"/>
        <v>1744972.1988906993</v>
      </c>
      <c r="O429" s="5">
        <f t="shared" si="231"/>
        <v>147862.7438536773</v>
      </c>
      <c r="P429" s="20">
        <f t="shared" si="232"/>
        <v>8.4736446774152333E-2</v>
      </c>
      <c r="Q429" s="63">
        <v>1656000</v>
      </c>
      <c r="R429" s="70">
        <v>1600000</v>
      </c>
      <c r="S429" s="58">
        <v>1632000</v>
      </c>
      <c r="T429" s="5">
        <v>1859795.6400000001</v>
      </c>
      <c r="U429" s="5">
        <f t="shared" si="239"/>
        <v>191558.95092000003</v>
      </c>
      <c r="V429" s="5">
        <f t="shared" si="240"/>
        <v>2051354.5909200001</v>
      </c>
      <c r="W429" s="2">
        <v>1882603.1410666667</v>
      </c>
      <c r="X429" s="2">
        <f t="shared" si="241"/>
        <v>96012.760194399991</v>
      </c>
      <c r="Y429" s="2">
        <f t="shared" si="242"/>
        <v>1978615.9012610668</v>
      </c>
      <c r="Z429" s="5">
        <v>1535862.7011631299</v>
      </c>
      <c r="AA429" s="5">
        <f t="shared" si="243"/>
        <v>1535862.7011631299</v>
      </c>
      <c r="AB429" s="48">
        <f t="shared" si="244"/>
        <v>1742305.5322240328</v>
      </c>
      <c r="AC429" s="5">
        <f t="shared" si="245"/>
        <v>145977.12577051329</v>
      </c>
      <c r="AD429" s="20">
        <f t="shared" si="246"/>
        <v>8.3783884669283687E-2</v>
      </c>
      <c r="AE429" s="65">
        <v>1656000</v>
      </c>
      <c r="AF429" s="70">
        <v>1600000</v>
      </c>
      <c r="AG429" s="58">
        <v>1624000</v>
      </c>
      <c r="AH429" s="5">
        <v>1859795.6400000001</v>
      </c>
      <c r="AI429" s="5">
        <f t="shared" si="252"/>
        <v>191558.95092000003</v>
      </c>
      <c r="AJ429" s="5">
        <f t="shared" si="253"/>
        <v>2051354.5909200001</v>
      </c>
      <c r="AK429" s="2">
        <v>1882603.1410666667</v>
      </c>
      <c r="AL429" s="2">
        <f t="shared" si="254"/>
        <v>96012.760194399991</v>
      </c>
      <c r="AM429" s="2">
        <f t="shared" si="255"/>
        <v>1978615.9012610668</v>
      </c>
      <c r="AN429" s="5">
        <v>1535862.7011631299</v>
      </c>
      <c r="AO429" s="5">
        <f t="shared" si="256"/>
        <v>1535862.7011631299</v>
      </c>
      <c r="AP429" s="48">
        <f t="shared" si="257"/>
        <v>1740972.1988906993</v>
      </c>
      <c r="AQ429" s="5">
        <f t="shared" si="258"/>
        <v>145034.31672893109</v>
      </c>
      <c r="AR429" s="20">
        <f t="shared" si="259"/>
        <v>8.3306509329294898E-2</v>
      </c>
      <c r="AS429" s="67">
        <v>1664000</v>
      </c>
      <c r="AT429" s="70">
        <v>1600000</v>
      </c>
      <c r="AU429" s="58">
        <v>1640000</v>
      </c>
      <c r="AV429" s="38">
        <v>1656882.8665</v>
      </c>
      <c r="AW429" s="38">
        <f t="shared" si="247"/>
        <v>84501.026191500001</v>
      </c>
      <c r="AX429" s="38">
        <f t="shared" si="248"/>
        <v>1741383.8926915</v>
      </c>
      <c r="AY429" s="36">
        <v>1843035.2413957559</v>
      </c>
      <c r="AZ429" s="5">
        <f t="shared" si="249"/>
        <v>1600000</v>
      </c>
      <c r="BA429" s="40">
        <f t="shared" si="250"/>
        <v>1697683.8268174515</v>
      </c>
      <c r="BB429" s="5">
        <f>STDEVA(AZ429,BA429)</f>
        <v>69072.896354872282</v>
      </c>
      <c r="BC429" s="43">
        <f t="shared" si="251"/>
        <v>4.0686549087505415E-2</v>
      </c>
      <c r="BD429" s="72">
        <v>1664000</v>
      </c>
      <c r="BE429" s="70">
        <v>1600000</v>
      </c>
      <c r="BF429" s="58">
        <v>1640000</v>
      </c>
      <c r="BG429" s="38">
        <v>1656882.8665</v>
      </c>
      <c r="BH429" s="38">
        <f t="shared" si="233"/>
        <v>84501.026191500001</v>
      </c>
      <c r="BI429" s="38">
        <f t="shared" si="234"/>
        <v>1741383.8926915</v>
      </c>
      <c r="BJ429" s="36">
        <v>1843035.2413957559</v>
      </c>
      <c r="BK429" s="36">
        <f t="shared" si="235"/>
        <v>1600000</v>
      </c>
      <c r="BL429" s="40">
        <f t="shared" si="236"/>
        <v>1697683.8268174515</v>
      </c>
      <c r="BM429" s="5">
        <f t="shared" si="237"/>
        <v>69072.896354872282</v>
      </c>
      <c r="BN429" s="20">
        <f t="shared" si="238"/>
        <v>4.0686549087505415E-2</v>
      </c>
    </row>
    <row r="430" spans="1:66" s="4" customFormat="1" ht="15.75" customHeight="1">
      <c r="A430" s="12">
        <v>408</v>
      </c>
      <c r="B430" s="14" t="s">
        <v>455</v>
      </c>
      <c r="C430" s="61">
        <v>621000</v>
      </c>
      <c r="D430" s="70">
        <v>600000</v>
      </c>
      <c r="E430" s="58">
        <v>618000</v>
      </c>
      <c r="F430" s="5">
        <v>741939.75</v>
      </c>
      <c r="G430" s="5">
        <f t="shared" si="225"/>
        <v>76419.794250000006</v>
      </c>
      <c r="H430" s="5">
        <f t="shared" si="226"/>
        <v>818359.54425000004</v>
      </c>
      <c r="I430" s="2">
        <v>751038.59833333327</v>
      </c>
      <c r="J430" s="2">
        <f t="shared" si="227"/>
        <v>38302.968514999993</v>
      </c>
      <c r="K430" s="2">
        <f t="shared" si="228"/>
        <v>789341.56684833323</v>
      </c>
      <c r="L430" s="5">
        <v>800609.39893912827</v>
      </c>
      <c r="M430" s="5">
        <f t="shared" si="229"/>
        <v>600000</v>
      </c>
      <c r="N430" s="48">
        <f t="shared" si="230"/>
        <v>707885.08500624355</v>
      </c>
      <c r="O430" s="5">
        <f t="shared" si="231"/>
        <v>76286.275196801944</v>
      </c>
      <c r="P430" s="20">
        <f t="shared" si="232"/>
        <v>0.10776646776804048</v>
      </c>
      <c r="Q430" s="63">
        <v>621000</v>
      </c>
      <c r="R430" s="70">
        <v>600000</v>
      </c>
      <c r="S430" s="58">
        <v>612000</v>
      </c>
      <c r="T430" s="5">
        <v>741939.75</v>
      </c>
      <c r="U430" s="5">
        <f t="shared" si="239"/>
        <v>76419.794250000006</v>
      </c>
      <c r="V430" s="5">
        <f t="shared" si="240"/>
        <v>818359.54425000004</v>
      </c>
      <c r="W430" s="2">
        <v>751038.59833333327</v>
      </c>
      <c r="X430" s="2">
        <f t="shared" si="241"/>
        <v>38302.968514999993</v>
      </c>
      <c r="Y430" s="2">
        <f t="shared" si="242"/>
        <v>789341.56684833323</v>
      </c>
      <c r="Z430" s="5">
        <v>800609.39893912827</v>
      </c>
      <c r="AA430" s="5">
        <f t="shared" si="243"/>
        <v>600000</v>
      </c>
      <c r="AB430" s="48">
        <f t="shared" si="244"/>
        <v>706885.08500624355</v>
      </c>
      <c r="AC430" s="5">
        <f t="shared" si="245"/>
        <v>75579.168415615393</v>
      </c>
      <c r="AD430" s="20">
        <f t="shared" si="246"/>
        <v>0.10691860674206734</v>
      </c>
      <c r="AE430" s="65">
        <v>621000</v>
      </c>
      <c r="AF430" s="70">
        <v>600000</v>
      </c>
      <c r="AG430" s="58">
        <v>609000</v>
      </c>
      <c r="AH430" s="5">
        <v>741939.75</v>
      </c>
      <c r="AI430" s="5">
        <f t="shared" si="252"/>
        <v>76419.794250000006</v>
      </c>
      <c r="AJ430" s="5">
        <f t="shared" si="253"/>
        <v>818359.54425000004</v>
      </c>
      <c r="AK430" s="2">
        <v>751038.59833333327</v>
      </c>
      <c r="AL430" s="2">
        <f t="shared" si="254"/>
        <v>38302.968514999993</v>
      </c>
      <c r="AM430" s="2">
        <f t="shared" si="255"/>
        <v>789341.56684833323</v>
      </c>
      <c r="AN430" s="5">
        <v>800609.39893912827</v>
      </c>
      <c r="AO430" s="5">
        <f t="shared" si="256"/>
        <v>600000</v>
      </c>
      <c r="AP430" s="48">
        <f t="shared" si="257"/>
        <v>706385.08500624355</v>
      </c>
      <c r="AQ430" s="5">
        <f t="shared" si="258"/>
        <v>75225.615025022111</v>
      </c>
      <c r="AR430" s="20">
        <f t="shared" si="259"/>
        <v>0.10649377601787446</v>
      </c>
      <c r="AS430" s="67">
        <v>624000</v>
      </c>
      <c r="AT430" s="70">
        <v>600000</v>
      </c>
      <c r="AU430" s="58">
        <v>615000</v>
      </c>
      <c r="AV430" s="38">
        <v>863694.38808333327</v>
      </c>
      <c r="AW430" s="38">
        <f t="shared" si="247"/>
        <v>44048.413792249994</v>
      </c>
      <c r="AX430" s="38">
        <f t="shared" si="248"/>
        <v>907742.80187558325</v>
      </c>
      <c r="AY430" s="36">
        <v>960731.27872695401</v>
      </c>
      <c r="AZ430" s="5">
        <f t="shared" si="249"/>
        <v>600000</v>
      </c>
      <c r="BA430" s="40">
        <f t="shared" si="250"/>
        <v>741494.81612050743</v>
      </c>
      <c r="BB430" s="5">
        <f>STDEVA(AZ430,BA430)</f>
        <v>100051.94398155408</v>
      </c>
      <c r="BC430" s="20">
        <f t="shared" si="251"/>
        <v>0.13493276258494258</v>
      </c>
      <c r="BD430" s="72">
        <v>624000</v>
      </c>
      <c r="BE430" s="70">
        <v>600000</v>
      </c>
      <c r="BF430" s="58">
        <v>615000</v>
      </c>
      <c r="BG430" s="38">
        <v>863694.38808333327</v>
      </c>
      <c r="BH430" s="38">
        <f t="shared" si="233"/>
        <v>44048.413792249994</v>
      </c>
      <c r="BI430" s="38">
        <f t="shared" si="234"/>
        <v>907742.80187558325</v>
      </c>
      <c r="BJ430" s="36">
        <v>960731.27872695401</v>
      </c>
      <c r="BK430" s="36">
        <f t="shared" si="235"/>
        <v>600000</v>
      </c>
      <c r="BL430" s="40">
        <f t="shared" si="236"/>
        <v>741494.81612050743</v>
      </c>
      <c r="BM430" s="5">
        <f t="shared" si="237"/>
        <v>100051.94398155408</v>
      </c>
      <c r="BN430" s="20">
        <f t="shared" si="238"/>
        <v>0.13493276258494258</v>
      </c>
    </row>
    <row r="431" spans="1:66" s="4" customFormat="1" ht="15.75" customHeight="1">
      <c r="A431" s="12">
        <v>409</v>
      </c>
      <c r="B431" s="14" t="s">
        <v>456</v>
      </c>
      <c r="C431" s="61">
        <v>1656000</v>
      </c>
      <c r="D431" s="70">
        <v>1600000</v>
      </c>
      <c r="E431" s="58">
        <v>1648000</v>
      </c>
      <c r="F431" s="5">
        <v>1830118.05</v>
      </c>
      <c r="G431" s="5">
        <f t="shared" si="225"/>
        <v>188502.15915000002</v>
      </c>
      <c r="H431" s="5">
        <f t="shared" si="226"/>
        <v>2018620.20915</v>
      </c>
      <c r="I431" s="2">
        <v>1852561.6363333333</v>
      </c>
      <c r="J431" s="2">
        <f t="shared" si="227"/>
        <v>94480.643452999997</v>
      </c>
      <c r="K431" s="2">
        <f t="shared" si="228"/>
        <v>1947042.2797863334</v>
      </c>
      <c r="L431" s="5">
        <v>1511354.2821552875</v>
      </c>
      <c r="M431" s="5">
        <f t="shared" si="229"/>
        <v>1511354.2821552875</v>
      </c>
      <c r="N431" s="48">
        <f t="shared" si="230"/>
        <v>1730169.4618486036</v>
      </c>
      <c r="O431" s="5">
        <f t="shared" si="231"/>
        <v>154725.69738769674</v>
      </c>
      <c r="P431" s="20">
        <f t="shared" si="232"/>
        <v>8.9428059389269135E-2</v>
      </c>
      <c r="Q431" s="63">
        <v>1656000</v>
      </c>
      <c r="R431" s="70">
        <v>1600000</v>
      </c>
      <c r="S431" s="58">
        <v>1632000</v>
      </c>
      <c r="T431" s="5">
        <v>1830118.05</v>
      </c>
      <c r="U431" s="5">
        <f t="shared" si="239"/>
        <v>188502.15915000002</v>
      </c>
      <c r="V431" s="5">
        <f t="shared" si="240"/>
        <v>2018620.20915</v>
      </c>
      <c r="W431" s="2">
        <v>1852561.6363333333</v>
      </c>
      <c r="X431" s="2">
        <f t="shared" si="241"/>
        <v>94480.643452999997</v>
      </c>
      <c r="Y431" s="2">
        <f t="shared" si="242"/>
        <v>1947042.2797863334</v>
      </c>
      <c r="Z431" s="5">
        <v>1511354.2821552875</v>
      </c>
      <c r="AA431" s="5">
        <f t="shared" si="243"/>
        <v>1511354.2821552875</v>
      </c>
      <c r="AB431" s="48">
        <f t="shared" si="244"/>
        <v>1727502.7951819368</v>
      </c>
      <c r="AC431" s="5">
        <f t="shared" si="245"/>
        <v>152840.07930453256</v>
      </c>
      <c r="AD431" s="20">
        <f t="shared" si="246"/>
        <v>8.8474577135741056E-2</v>
      </c>
      <c r="AE431" s="65">
        <v>1656000</v>
      </c>
      <c r="AF431" s="70">
        <v>1600000</v>
      </c>
      <c r="AG431" s="58">
        <v>1624000</v>
      </c>
      <c r="AH431" s="5">
        <v>1830118.05</v>
      </c>
      <c r="AI431" s="5">
        <f t="shared" si="252"/>
        <v>188502.15915000002</v>
      </c>
      <c r="AJ431" s="5">
        <f t="shared" si="253"/>
        <v>2018620.20915</v>
      </c>
      <c r="AK431" s="2">
        <v>1852561.6363333333</v>
      </c>
      <c r="AL431" s="2">
        <f t="shared" si="254"/>
        <v>94480.643452999997</v>
      </c>
      <c r="AM431" s="2">
        <f t="shared" si="255"/>
        <v>1947042.2797863334</v>
      </c>
      <c r="AN431" s="5">
        <v>1511354.2821552875</v>
      </c>
      <c r="AO431" s="5">
        <f t="shared" si="256"/>
        <v>1511354.2821552875</v>
      </c>
      <c r="AP431" s="48">
        <f t="shared" si="257"/>
        <v>1726169.4618486036</v>
      </c>
      <c r="AQ431" s="5">
        <f t="shared" si="258"/>
        <v>151897.27026295057</v>
      </c>
      <c r="AR431" s="20">
        <f t="shared" si="259"/>
        <v>8.7996731271262035E-2</v>
      </c>
      <c r="AS431" s="67">
        <v>1664000</v>
      </c>
      <c r="AT431" s="70">
        <v>1600000</v>
      </c>
      <c r="AU431" s="58">
        <v>1640000</v>
      </c>
      <c r="AV431" s="38">
        <v>1630443.276875</v>
      </c>
      <c r="AW431" s="38">
        <f t="shared" si="247"/>
        <v>83152.607120624991</v>
      </c>
      <c r="AX431" s="38">
        <f t="shared" si="248"/>
        <v>1713595.883995625</v>
      </c>
      <c r="AY431" s="36">
        <v>1813625.1385863449</v>
      </c>
      <c r="AZ431" s="5">
        <f t="shared" si="249"/>
        <v>1600000</v>
      </c>
      <c r="BA431" s="40">
        <f t="shared" si="250"/>
        <v>1686244.2045163941</v>
      </c>
      <c r="BB431" s="5">
        <f>STDEVA(AZ431,BA431)</f>
        <v>60983.861851581714</v>
      </c>
      <c r="BC431" s="20">
        <f t="shared" si="251"/>
        <v>3.6165498264275169E-2</v>
      </c>
      <c r="BD431" s="72">
        <v>1664000</v>
      </c>
      <c r="BE431" s="70">
        <v>1600000</v>
      </c>
      <c r="BF431" s="58">
        <v>1640000</v>
      </c>
      <c r="BG431" s="38">
        <v>1630443.276875</v>
      </c>
      <c r="BH431" s="38">
        <f t="shared" si="233"/>
        <v>83152.607120624991</v>
      </c>
      <c r="BI431" s="38">
        <f t="shared" si="234"/>
        <v>1713595.883995625</v>
      </c>
      <c r="BJ431" s="36">
        <v>1813625.1385863449</v>
      </c>
      <c r="BK431" s="36">
        <f t="shared" si="235"/>
        <v>1600000</v>
      </c>
      <c r="BL431" s="40">
        <f t="shared" si="236"/>
        <v>1686244.2045163941</v>
      </c>
      <c r="BM431" s="5">
        <f t="shared" si="237"/>
        <v>60983.861851581714</v>
      </c>
      <c r="BN431" s="20">
        <f t="shared" si="238"/>
        <v>3.6165498264275169E-2</v>
      </c>
    </row>
    <row r="432" spans="1:66" s="4" customFormat="1" ht="15.75" customHeight="1">
      <c r="A432" s="12">
        <v>410</v>
      </c>
      <c r="B432" s="14" t="s">
        <v>457</v>
      </c>
      <c r="C432" s="61">
        <v>828000</v>
      </c>
      <c r="D432" s="70">
        <v>800000</v>
      </c>
      <c r="E432" s="58">
        <v>824000</v>
      </c>
      <c r="F432" s="5">
        <v>741939.75</v>
      </c>
      <c r="G432" s="5">
        <f t="shared" si="225"/>
        <v>76419.794250000006</v>
      </c>
      <c r="H432" s="5">
        <f t="shared" si="226"/>
        <v>818359.54425000004</v>
      </c>
      <c r="I432" s="2">
        <v>751038.59833333327</v>
      </c>
      <c r="J432" s="2">
        <f t="shared" si="227"/>
        <v>38302.968514999993</v>
      </c>
      <c r="K432" s="2">
        <f t="shared" si="228"/>
        <v>789341.56684833323</v>
      </c>
      <c r="L432" s="5">
        <v>800609.39893912827</v>
      </c>
      <c r="M432" s="5">
        <f t="shared" si="229"/>
        <v>789341.56684833323</v>
      </c>
      <c r="N432" s="48">
        <f t="shared" si="230"/>
        <v>810051.75167291018</v>
      </c>
      <c r="O432" s="5">
        <f t="shared" si="231"/>
        <v>14644.312129085092</v>
      </c>
      <c r="P432" s="20">
        <f t="shared" si="232"/>
        <v>1.8078242654054898E-2</v>
      </c>
      <c r="Q432" s="63">
        <v>828000</v>
      </c>
      <c r="R432" s="70">
        <v>800000</v>
      </c>
      <c r="S432" s="58">
        <v>816000</v>
      </c>
      <c r="T432" s="5">
        <v>741939.75</v>
      </c>
      <c r="U432" s="5">
        <f t="shared" si="239"/>
        <v>76419.794250000006</v>
      </c>
      <c r="V432" s="5">
        <f t="shared" si="240"/>
        <v>818359.54425000004</v>
      </c>
      <c r="W432" s="2">
        <v>751038.59833333327</v>
      </c>
      <c r="X432" s="2">
        <f t="shared" si="241"/>
        <v>38302.968514999993</v>
      </c>
      <c r="Y432" s="2">
        <f t="shared" si="242"/>
        <v>789341.56684833323</v>
      </c>
      <c r="Z432" s="5">
        <v>800609.39893912827</v>
      </c>
      <c r="AA432" s="5">
        <f t="shared" si="243"/>
        <v>789341.56684833323</v>
      </c>
      <c r="AB432" s="48">
        <f t="shared" si="244"/>
        <v>808718.41833957692</v>
      </c>
      <c r="AC432" s="5">
        <f t="shared" si="245"/>
        <v>13701.503087503082</v>
      </c>
      <c r="AD432" s="20">
        <f t="shared" si="246"/>
        <v>1.6942241918558466E-2</v>
      </c>
      <c r="AE432" s="65">
        <v>828000</v>
      </c>
      <c r="AF432" s="70">
        <v>800000</v>
      </c>
      <c r="AG432" s="58">
        <v>812000</v>
      </c>
      <c r="AH432" s="5">
        <v>741939.75</v>
      </c>
      <c r="AI432" s="5">
        <f t="shared" si="252"/>
        <v>76419.794250000006</v>
      </c>
      <c r="AJ432" s="5">
        <f t="shared" si="253"/>
        <v>818359.54425000004</v>
      </c>
      <c r="AK432" s="2">
        <v>751038.59833333327</v>
      </c>
      <c r="AL432" s="2">
        <f t="shared" si="254"/>
        <v>38302.968514999993</v>
      </c>
      <c r="AM432" s="2">
        <f t="shared" si="255"/>
        <v>789341.56684833323</v>
      </c>
      <c r="AN432" s="5">
        <v>800609.39893912827</v>
      </c>
      <c r="AO432" s="5">
        <f t="shared" si="256"/>
        <v>789341.56684833323</v>
      </c>
      <c r="AP432" s="48">
        <f t="shared" si="257"/>
        <v>808051.75167291018</v>
      </c>
      <c r="AQ432" s="5">
        <f t="shared" si="258"/>
        <v>13230.098566711995</v>
      </c>
      <c r="AR432" s="20">
        <f t="shared" si="259"/>
        <v>1.6372835699349345E-2</v>
      </c>
      <c r="AS432" s="67">
        <v>832000</v>
      </c>
      <c r="AT432" s="70">
        <v>800000</v>
      </c>
      <c r="AU432" s="58">
        <v>820000</v>
      </c>
      <c r="AV432" s="38">
        <v>863694.38808333327</v>
      </c>
      <c r="AW432" s="38">
        <f t="shared" si="247"/>
        <v>44048.413792249994</v>
      </c>
      <c r="AX432" s="38">
        <f t="shared" si="248"/>
        <v>907742.80187558325</v>
      </c>
      <c r="AY432" s="36">
        <v>960731.27872695401</v>
      </c>
      <c r="AZ432" s="5">
        <f t="shared" si="249"/>
        <v>800000</v>
      </c>
      <c r="BA432" s="40">
        <f t="shared" si="250"/>
        <v>864094.81612050754</v>
      </c>
      <c r="BB432" s="5">
        <f>STDEVA(AZ432,BA432)</f>
        <v>45321.879117715733</v>
      </c>
      <c r="BC432" s="20">
        <f t="shared" si="251"/>
        <v>5.2450122685836244E-2</v>
      </c>
      <c r="BD432" s="72">
        <v>832000</v>
      </c>
      <c r="BE432" s="70">
        <v>800000</v>
      </c>
      <c r="BF432" s="58">
        <v>820000</v>
      </c>
      <c r="BG432" s="38">
        <v>863694.38808333327</v>
      </c>
      <c r="BH432" s="38">
        <f t="shared" si="233"/>
        <v>44048.413792249994</v>
      </c>
      <c r="BI432" s="38">
        <f t="shared" si="234"/>
        <v>907742.80187558325</v>
      </c>
      <c r="BJ432" s="36">
        <v>960731.27872695401</v>
      </c>
      <c r="BK432" s="36">
        <f t="shared" si="235"/>
        <v>800000</v>
      </c>
      <c r="BL432" s="40">
        <f t="shared" si="236"/>
        <v>864094.81612050754</v>
      </c>
      <c r="BM432" s="5">
        <f t="shared" si="237"/>
        <v>45321.879117715733</v>
      </c>
      <c r="BN432" s="20">
        <f t="shared" si="238"/>
        <v>5.2450122685836244E-2</v>
      </c>
    </row>
    <row r="433" spans="1:66" s="4" customFormat="1" ht="15.75" customHeight="1">
      <c r="A433" s="12">
        <v>411</v>
      </c>
      <c r="B433" s="13" t="s">
        <v>458</v>
      </c>
      <c r="C433" s="61">
        <v>62100</v>
      </c>
      <c r="D433" s="70">
        <v>60000</v>
      </c>
      <c r="E433" s="58">
        <v>61800</v>
      </c>
      <c r="F433" s="5">
        <v>52984.390679999997</v>
      </c>
      <c r="G433" s="5">
        <f t="shared" si="225"/>
        <v>5457.3922400399997</v>
      </c>
      <c r="H433" s="5">
        <f t="shared" si="226"/>
        <v>58441.782920039994</v>
      </c>
      <c r="I433" s="2">
        <v>53634.306672799998</v>
      </c>
      <c r="J433" s="2">
        <f t="shared" si="227"/>
        <v>2735.3496403127997</v>
      </c>
      <c r="K433" s="2">
        <f t="shared" si="228"/>
        <v>56369.656313112799</v>
      </c>
      <c r="L433" s="5">
        <v>57174.331816124817</v>
      </c>
      <c r="M433" s="5">
        <f t="shared" si="229"/>
        <v>56369.656313112799</v>
      </c>
      <c r="N433" s="48">
        <f t="shared" si="230"/>
        <v>59314.295174879604</v>
      </c>
      <c r="O433" s="5">
        <f t="shared" si="231"/>
        <v>2082.1741073007447</v>
      </c>
      <c r="P433" s="20">
        <f t="shared" si="232"/>
        <v>3.5104085805314822E-2</v>
      </c>
      <c r="Q433" s="63">
        <v>62100</v>
      </c>
      <c r="R433" s="70">
        <v>60000</v>
      </c>
      <c r="S433" s="58">
        <v>61200</v>
      </c>
      <c r="T433" s="5">
        <v>52984.390679999997</v>
      </c>
      <c r="U433" s="5">
        <f t="shared" si="239"/>
        <v>5457.3922400399997</v>
      </c>
      <c r="V433" s="5">
        <f t="shared" si="240"/>
        <v>58441.782920039994</v>
      </c>
      <c r="W433" s="2">
        <v>53634.306672799998</v>
      </c>
      <c r="X433" s="2">
        <f t="shared" si="241"/>
        <v>2735.3496403127997</v>
      </c>
      <c r="Y433" s="2">
        <f t="shared" si="242"/>
        <v>56369.656313112799</v>
      </c>
      <c r="Z433" s="5">
        <v>57174.331816124817</v>
      </c>
      <c r="AA433" s="5">
        <f t="shared" si="243"/>
        <v>56369.656313112799</v>
      </c>
      <c r="AB433" s="48">
        <f t="shared" si="244"/>
        <v>59214.295174879604</v>
      </c>
      <c r="AC433" s="5">
        <f t="shared" si="245"/>
        <v>2011.4634291820901</v>
      </c>
      <c r="AD433" s="20">
        <f t="shared" si="246"/>
        <v>3.3969220156071539E-2</v>
      </c>
      <c r="AE433" s="65">
        <v>62100</v>
      </c>
      <c r="AF433" s="70">
        <v>60000</v>
      </c>
      <c r="AG433" s="58">
        <v>60900</v>
      </c>
      <c r="AH433" s="5">
        <v>52984.390679999997</v>
      </c>
      <c r="AI433" s="5">
        <f t="shared" si="252"/>
        <v>5457.3922400399997</v>
      </c>
      <c r="AJ433" s="5">
        <f t="shared" si="253"/>
        <v>58441.782920039994</v>
      </c>
      <c r="AK433" s="2">
        <v>53634.306672799998</v>
      </c>
      <c r="AL433" s="2">
        <f t="shared" si="254"/>
        <v>2735.3496403127997</v>
      </c>
      <c r="AM433" s="2">
        <f t="shared" si="255"/>
        <v>56369.656313112799</v>
      </c>
      <c r="AN433" s="5">
        <v>57174.331816124817</v>
      </c>
      <c r="AO433" s="5">
        <f t="shared" si="256"/>
        <v>56369.656313112799</v>
      </c>
      <c r="AP433" s="48">
        <f t="shared" si="257"/>
        <v>59164.295174879604</v>
      </c>
      <c r="AQ433" s="5">
        <f t="shared" si="258"/>
        <v>1976.1080901227626</v>
      </c>
      <c r="AR433" s="20">
        <f t="shared" si="259"/>
        <v>3.3400348711697198E-2</v>
      </c>
      <c r="AS433" s="67">
        <v>62400</v>
      </c>
      <c r="AT433" s="70">
        <v>60000</v>
      </c>
      <c r="AU433" s="58">
        <v>61500</v>
      </c>
      <c r="AV433" s="38">
        <v>61679.452673719999</v>
      </c>
      <c r="AW433" s="38">
        <f t="shared" si="247"/>
        <v>3145.6520863597198</v>
      </c>
      <c r="AX433" s="38">
        <f t="shared" si="248"/>
        <v>64825.104760079717</v>
      </c>
      <c r="AY433" s="36">
        <v>68609.198179349783</v>
      </c>
      <c r="AZ433" s="5">
        <f t="shared" si="249"/>
        <v>60000</v>
      </c>
      <c r="BA433" s="40">
        <f t="shared" si="250"/>
        <v>63466.860587885909</v>
      </c>
      <c r="BB433" s="5">
        <f>STDEVA(AZ433,BA433)</f>
        <v>2451.4406311225071</v>
      </c>
      <c r="BC433" s="42">
        <f t="shared" si="251"/>
        <v>3.8625522176693579E-2</v>
      </c>
      <c r="BD433" s="72">
        <v>62400</v>
      </c>
      <c r="BE433" s="70">
        <v>60000</v>
      </c>
      <c r="BF433" s="58">
        <v>61500</v>
      </c>
      <c r="BG433" s="38">
        <v>61679.452673719999</v>
      </c>
      <c r="BH433" s="38">
        <f t="shared" si="233"/>
        <v>3145.6520863597198</v>
      </c>
      <c r="BI433" s="38">
        <f t="shared" si="234"/>
        <v>64825.104760079717</v>
      </c>
      <c r="BJ433" s="36">
        <v>68609.198179349783</v>
      </c>
      <c r="BK433" s="36">
        <f t="shared" si="235"/>
        <v>60000</v>
      </c>
      <c r="BL433" s="40">
        <f t="shared" si="236"/>
        <v>63466.860587885909</v>
      </c>
      <c r="BM433" s="5">
        <f t="shared" si="237"/>
        <v>2451.4406311225071</v>
      </c>
      <c r="BN433" s="20">
        <f t="shared" si="238"/>
        <v>3.8625522176693579E-2</v>
      </c>
    </row>
    <row r="434" spans="1:66" s="4" customFormat="1" ht="15.75" customHeight="1">
      <c r="A434" s="12">
        <v>412</v>
      </c>
      <c r="B434" s="13" t="s">
        <v>459</v>
      </c>
      <c r="C434" s="61" t="s">
        <v>44</v>
      </c>
      <c r="D434" s="70" t="s">
        <v>44</v>
      </c>
      <c r="E434" s="58" t="s">
        <v>44</v>
      </c>
      <c r="F434" s="5" t="s">
        <v>44</v>
      </c>
      <c r="G434" s="5" t="s">
        <v>44</v>
      </c>
      <c r="H434" s="5" t="s">
        <v>44</v>
      </c>
      <c r="I434" s="5" t="s">
        <v>44</v>
      </c>
      <c r="J434" s="5" t="s">
        <v>44</v>
      </c>
      <c r="K434" s="5" t="s">
        <v>44</v>
      </c>
      <c r="L434" s="5" t="s">
        <v>44</v>
      </c>
      <c r="M434" s="5" t="s">
        <v>44</v>
      </c>
      <c r="N434" s="5" t="s">
        <v>44</v>
      </c>
      <c r="O434" s="5" t="s">
        <v>44</v>
      </c>
      <c r="P434" s="5" t="s">
        <v>44</v>
      </c>
      <c r="Q434" s="63" t="s">
        <v>44</v>
      </c>
      <c r="R434" s="70" t="s">
        <v>44</v>
      </c>
      <c r="S434" s="58" t="s">
        <v>44</v>
      </c>
      <c r="T434" s="5" t="s">
        <v>44</v>
      </c>
      <c r="U434" s="5" t="s">
        <v>44</v>
      </c>
      <c r="V434" s="5" t="s">
        <v>44</v>
      </c>
      <c r="W434" s="5" t="s">
        <v>44</v>
      </c>
      <c r="X434" s="5" t="s">
        <v>44</v>
      </c>
      <c r="Y434" s="5" t="s">
        <v>44</v>
      </c>
      <c r="Z434" s="5" t="s">
        <v>44</v>
      </c>
      <c r="AA434" s="5" t="s">
        <v>44</v>
      </c>
      <c r="AB434" s="5" t="s">
        <v>44</v>
      </c>
      <c r="AC434" s="5" t="s">
        <v>44</v>
      </c>
      <c r="AD434" s="5" t="s">
        <v>44</v>
      </c>
      <c r="AE434" s="65" t="s">
        <v>44</v>
      </c>
      <c r="AF434" s="70" t="s">
        <v>44</v>
      </c>
      <c r="AG434" s="58" t="s">
        <v>44</v>
      </c>
      <c r="AH434" s="5" t="s">
        <v>44</v>
      </c>
      <c r="AI434" s="5" t="s">
        <v>44</v>
      </c>
      <c r="AJ434" s="5" t="s">
        <v>44</v>
      </c>
      <c r="AK434" s="5" t="s">
        <v>44</v>
      </c>
      <c r="AL434" s="5" t="s">
        <v>44</v>
      </c>
      <c r="AM434" s="5" t="s">
        <v>44</v>
      </c>
      <c r="AN434" s="5" t="s">
        <v>44</v>
      </c>
      <c r="AO434" s="5" t="s">
        <v>44</v>
      </c>
      <c r="AP434" s="5" t="s">
        <v>44</v>
      </c>
      <c r="AQ434" s="5" t="s">
        <v>44</v>
      </c>
      <c r="AR434" s="5" t="s">
        <v>44</v>
      </c>
      <c r="AS434" s="68" t="s">
        <v>44</v>
      </c>
      <c r="AT434" s="74" t="s">
        <v>44</v>
      </c>
      <c r="AU434" s="68" t="s">
        <v>44</v>
      </c>
      <c r="AV434" s="41" t="s">
        <v>44</v>
      </c>
      <c r="AW434" s="41" t="s">
        <v>44</v>
      </c>
      <c r="AX434" s="41" t="s">
        <v>44</v>
      </c>
      <c r="AY434" s="41" t="s">
        <v>44</v>
      </c>
      <c r="AZ434" s="41" t="s">
        <v>44</v>
      </c>
      <c r="BA434" s="41" t="s">
        <v>44</v>
      </c>
      <c r="BB434" s="41" t="s">
        <v>44</v>
      </c>
      <c r="BC434" s="41" t="s">
        <v>44</v>
      </c>
      <c r="BD434" s="68" t="s">
        <v>44</v>
      </c>
      <c r="BE434" s="74" t="s">
        <v>44</v>
      </c>
      <c r="BF434" s="68" t="s">
        <v>44</v>
      </c>
      <c r="BG434" s="41" t="s">
        <v>44</v>
      </c>
      <c r="BH434" s="41" t="s">
        <v>44</v>
      </c>
      <c r="BI434" s="41" t="s">
        <v>44</v>
      </c>
      <c r="BJ434" s="41" t="s">
        <v>44</v>
      </c>
      <c r="BK434" s="41" t="s">
        <v>44</v>
      </c>
      <c r="BL434" s="41" t="s">
        <v>44</v>
      </c>
      <c r="BM434" s="41" t="s">
        <v>44</v>
      </c>
      <c r="BN434" s="41" t="s">
        <v>44</v>
      </c>
    </row>
    <row r="435" spans="1:66" s="4" customFormat="1" ht="15.75" customHeight="1">
      <c r="A435" s="12">
        <v>413</v>
      </c>
      <c r="B435" s="13" t="s">
        <v>460</v>
      </c>
      <c r="C435" s="61" t="s">
        <v>44</v>
      </c>
      <c r="D435" s="70" t="s">
        <v>44</v>
      </c>
      <c r="E435" s="58" t="s">
        <v>44</v>
      </c>
      <c r="F435" s="5" t="s">
        <v>44</v>
      </c>
      <c r="G435" s="5" t="s">
        <v>44</v>
      </c>
      <c r="H435" s="5" t="s">
        <v>44</v>
      </c>
      <c r="I435" s="5" t="s">
        <v>44</v>
      </c>
      <c r="J435" s="5" t="s">
        <v>44</v>
      </c>
      <c r="K435" s="5" t="s">
        <v>44</v>
      </c>
      <c r="L435" s="5" t="s">
        <v>44</v>
      </c>
      <c r="M435" s="5" t="s">
        <v>44</v>
      </c>
      <c r="N435" s="5" t="s">
        <v>44</v>
      </c>
      <c r="O435" s="5" t="s">
        <v>44</v>
      </c>
      <c r="P435" s="5" t="s">
        <v>44</v>
      </c>
      <c r="Q435" s="63" t="s">
        <v>44</v>
      </c>
      <c r="R435" s="70" t="s">
        <v>44</v>
      </c>
      <c r="S435" s="58" t="s">
        <v>44</v>
      </c>
      <c r="T435" s="5" t="s">
        <v>44</v>
      </c>
      <c r="U435" s="5" t="s">
        <v>44</v>
      </c>
      <c r="V435" s="5" t="s">
        <v>44</v>
      </c>
      <c r="W435" s="5" t="s">
        <v>44</v>
      </c>
      <c r="X435" s="5" t="s">
        <v>44</v>
      </c>
      <c r="Y435" s="5" t="s">
        <v>44</v>
      </c>
      <c r="Z435" s="5" t="s">
        <v>44</v>
      </c>
      <c r="AA435" s="5" t="s">
        <v>44</v>
      </c>
      <c r="AB435" s="5" t="s">
        <v>44</v>
      </c>
      <c r="AC435" s="5" t="s">
        <v>44</v>
      </c>
      <c r="AD435" s="5" t="s">
        <v>44</v>
      </c>
      <c r="AE435" s="65" t="s">
        <v>44</v>
      </c>
      <c r="AF435" s="70" t="s">
        <v>44</v>
      </c>
      <c r="AG435" s="58" t="s">
        <v>44</v>
      </c>
      <c r="AH435" s="5" t="s">
        <v>44</v>
      </c>
      <c r="AI435" s="5" t="s">
        <v>44</v>
      </c>
      <c r="AJ435" s="5" t="s">
        <v>44</v>
      </c>
      <c r="AK435" s="5" t="s">
        <v>44</v>
      </c>
      <c r="AL435" s="5" t="s">
        <v>44</v>
      </c>
      <c r="AM435" s="5" t="s">
        <v>44</v>
      </c>
      <c r="AN435" s="5" t="s">
        <v>44</v>
      </c>
      <c r="AO435" s="5" t="s">
        <v>44</v>
      </c>
      <c r="AP435" s="5" t="s">
        <v>44</v>
      </c>
      <c r="AQ435" s="5" t="s">
        <v>44</v>
      </c>
      <c r="AR435" s="5" t="s">
        <v>44</v>
      </c>
      <c r="AS435" s="68" t="s">
        <v>44</v>
      </c>
      <c r="AT435" s="74" t="s">
        <v>44</v>
      </c>
      <c r="AU435" s="68" t="s">
        <v>44</v>
      </c>
      <c r="AV435" s="41" t="s">
        <v>44</v>
      </c>
      <c r="AW435" s="41" t="s">
        <v>44</v>
      </c>
      <c r="AX435" s="41" t="s">
        <v>44</v>
      </c>
      <c r="AY435" s="41" t="s">
        <v>44</v>
      </c>
      <c r="AZ435" s="41" t="s">
        <v>44</v>
      </c>
      <c r="BA435" s="41" t="s">
        <v>44</v>
      </c>
      <c r="BB435" s="41" t="s">
        <v>44</v>
      </c>
      <c r="BC435" s="41" t="s">
        <v>44</v>
      </c>
      <c r="BD435" s="68" t="s">
        <v>44</v>
      </c>
      <c r="BE435" s="74" t="s">
        <v>44</v>
      </c>
      <c r="BF435" s="68" t="s">
        <v>44</v>
      </c>
      <c r="BG435" s="41" t="s">
        <v>44</v>
      </c>
      <c r="BH435" s="41" t="s">
        <v>44</v>
      </c>
      <c r="BI435" s="41" t="s">
        <v>44</v>
      </c>
      <c r="BJ435" s="41" t="s">
        <v>44</v>
      </c>
      <c r="BK435" s="41" t="s">
        <v>44</v>
      </c>
      <c r="BL435" s="41" t="s">
        <v>44</v>
      </c>
      <c r="BM435" s="41" t="s">
        <v>44</v>
      </c>
      <c r="BN435" s="41" t="s">
        <v>44</v>
      </c>
    </row>
    <row r="436" spans="1:66" s="4" customFormat="1" ht="15.75" customHeight="1">
      <c r="A436" s="12">
        <v>414</v>
      </c>
      <c r="B436" s="13" t="s">
        <v>461</v>
      </c>
      <c r="C436" s="61">
        <v>207000</v>
      </c>
      <c r="D436" s="70">
        <v>200000</v>
      </c>
      <c r="E436" s="58">
        <v>206000</v>
      </c>
      <c r="F436" s="5">
        <v>86609.100149999984</v>
      </c>
      <c r="G436" s="5">
        <f t="shared" si="225"/>
        <v>8920.7373154499983</v>
      </c>
      <c r="H436" s="5">
        <f t="shared" si="226"/>
        <v>95529.837465449978</v>
      </c>
      <c r="I436" s="2">
        <v>87671.111035666661</v>
      </c>
      <c r="J436" s="2">
        <f t="shared" si="227"/>
        <v>4471.2266628189991</v>
      </c>
      <c r="K436" s="2">
        <f t="shared" si="228"/>
        <v>92142.337698485659</v>
      </c>
      <c r="L436" s="5">
        <v>93457.667377353762</v>
      </c>
      <c r="M436" s="5">
        <f t="shared" si="229"/>
        <v>92142.337698485659</v>
      </c>
      <c r="N436" s="48">
        <f t="shared" si="230"/>
        <v>149021.64042354823</v>
      </c>
      <c r="O436" s="5">
        <f t="shared" si="231"/>
        <v>40219.740666054269</v>
      </c>
      <c r="P436" s="20">
        <f t="shared" si="232"/>
        <v>0.26989194691282431</v>
      </c>
      <c r="Q436" s="63">
        <v>207000</v>
      </c>
      <c r="R436" s="70">
        <v>200000</v>
      </c>
      <c r="S436" s="58">
        <v>204000</v>
      </c>
      <c r="T436" s="5">
        <v>86609.100149999984</v>
      </c>
      <c r="U436" s="5">
        <f t="shared" si="239"/>
        <v>8920.7373154499983</v>
      </c>
      <c r="V436" s="5">
        <f t="shared" si="240"/>
        <v>95529.837465449978</v>
      </c>
      <c r="W436" s="2">
        <v>87671.111035666661</v>
      </c>
      <c r="X436" s="2">
        <f t="shared" si="241"/>
        <v>4471.2266628189991</v>
      </c>
      <c r="Y436" s="2">
        <f t="shared" si="242"/>
        <v>92142.337698485659</v>
      </c>
      <c r="Z436" s="5">
        <v>93457.667377353762</v>
      </c>
      <c r="AA436" s="5">
        <f t="shared" si="243"/>
        <v>92142.337698485659</v>
      </c>
      <c r="AB436" s="48">
        <f t="shared" si="244"/>
        <v>148688.30709021489</v>
      </c>
      <c r="AC436" s="5">
        <f t="shared" si="245"/>
        <v>39984.038405658641</v>
      </c>
      <c r="AD436" s="20">
        <f t="shared" si="246"/>
        <v>0.2689117872691818</v>
      </c>
      <c r="AE436" s="65">
        <v>207000</v>
      </c>
      <c r="AF436" s="70">
        <v>200000</v>
      </c>
      <c r="AG436" s="58">
        <v>203000</v>
      </c>
      <c r="AH436" s="5">
        <v>86609.100149999984</v>
      </c>
      <c r="AI436" s="5">
        <f t="shared" si="252"/>
        <v>8920.7373154499983</v>
      </c>
      <c r="AJ436" s="5">
        <f t="shared" si="253"/>
        <v>95529.837465449978</v>
      </c>
      <c r="AK436" s="2">
        <v>87671.111035666661</v>
      </c>
      <c r="AL436" s="2">
        <f t="shared" si="254"/>
        <v>4471.2266628189991</v>
      </c>
      <c r="AM436" s="2">
        <f t="shared" si="255"/>
        <v>92142.337698485659</v>
      </c>
      <c r="AN436" s="5">
        <v>93457.667377353762</v>
      </c>
      <c r="AO436" s="5">
        <f t="shared" si="256"/>
        <v>92142.337698485659</v>
      </c>
      <c r="AP436" s="48">
        <f t="shared" si="257"/>
        <v>148521.64042354823</v>
      </c>
      <c r="AQ436" s="5">
        <f t="shared" si="258"/>
        <v>39866.187275460965</v>
      </c>
      <c r="AR436" s="20">
        <f t="shared" si="259"/>
        <v>0.26842005758738002</v>
      </c>
      <c r="AS436" s="67">
        <v>208000</v>
      </c>
      <c r="AT436" s="70">
        <v>200000</v>
      </c>
      <c r="AU436" s="58">
        <v>205000</v>
      </c>
      <c r="AV436" s="38">
        <v>100821.77769101666</v>
      </c>
      <c r="AW436" s="38">
        <f t="shared" si="247"/>
        <v>5141.9106622418494</v>
      </c>
      <c r="AX436" s="38">
        <f t="shared" si="248"/>
        <v>105963.68835325851</v>
      </c>
      <c r="AY436" s="36">
        <v>112149.20085282452</v>
      </c>
      <c r="AZ436" s="5">
        <f t="shared" si="249"/>
        <v>105963.68835325851</v>
      </c>
      <c r="BA436" s="40">
        <f t="shared" si="250"/>
        <v>166222.57784121661</v>
      </c>
      <c r="BB436" s="5">
        <f>STDEVA(AZ436,BA436)</f>
        <v>42609.469383705924</v>
      </c>
      <c r="BC436" s="43">
        <f t="shared" si="251"/>
        <v>0.25633984225902473</v>
      </c>
      <c r="BD436" s="72">
        <v>208000</v>
      </c>
      <c r="BE436" s="70">
        <v>200000</v>
      </c>
      <c r="BF436" s="58">
        <v>205000</v>
      </c>
      <c r="BG436" s="38">
        <v>100821.77769101666</v>
      </c>
      <c r="BH436" s="38">
        <f t="shared" si="233"/>
        <v>5141.9106622418494</v>
      </c>
      <c r="BI436" s="38">
        <f t="shared" si="234"/>
        <v>105963.68835325851</v>
      </c>
      <c r="BJ436" s="36">
        <v>112149.20085282452</v>
      </c>
      <c r="BK436" s="36">
        <f t="shared" si="235"/>
        <v>105963.68835325851</v>
      </c>
      <c r="BL436" s="40">
        <f t="shared" si="236"/>
        <v>166222.57784121661</v>
      </c>
      <c r="BM436" s="5">
        <f t="shared" si="237"/>
        <v>42609.469383705924</v>
      </c>
      <c r="BN436" s="20">
        <f t="shared" si="238"/>
        <v>0.25633984225902473</v>
      </c>
    </row>
    <row r="437" spans="1:66" s="4" customFormat="1" ht="15.75" customHeight="1">
      <c r="A437" s="12">
        <v>415</v>
      </c>
      <c r="B437" s="13" t="s">
        <v>462</v>
      </c>
      <c r="C437" s="61">
        <v>31050</v>
      </c>
      <c r="D437" s="70">
        <v>30000</v>
      </c>
      <c r="E437" s="58">
        <v>30900</v>
      </c>
      <c r="F437" s="5">
        <v>25473.264749999998</v>
      </c>
      <c r="G437" s="5">
        <f t="shared" si="225"/>
        <v>2623.7462692499998</v>
      </c>
      <c r="H437" s="5">
        <f t="shared" si="226"/>
        <v>28097.01101925</v>
      </c>
      <c r="I437" s="2">
        <v>25785.774618333333</v>
      </c>
      <c r="J437" s="2">
        <f t="shared" si="227"/>
        <v>1315.0745055349998</v>
      </c>
      <c r="K437" s="2">
        <f t="shared" si="228"/>
        <v>27100.849123868335</v>
      </c>
      <c r="L437" s="5">
        <v>27487.713100467186</v>
      </c>
      <c r="M437" s="5">
        <f t="shared" si="229"/>
        <v>27100.849123868335</v>
      </c>
      <c r="N437" s="48">
        <f t="shared" si="230"/>
        <v>29105.928873930923</v>
      </c>
      <c r="O437" s="5">
        <f t="shared" si="231"/>
        <v>1417.8054880890841</v>
      </c>
      <c r="P437" s="20">
        <f t="shared" si="232"/>
        <v>4.8711913446574752E-2</v>
      </c>
      <c r="Q437" s="63">
        <v>31050</v>
      </c>
      <c r="R437" s="70">
        <v>30000</v>
      </c>
      <c r="S437" s="58">
        <v>30600</v>
      </c>
      <c r="T437" s="5">
        <v>25473.264749999998</v>
      </c>
      <c r="U437" s="5">
        <f t="shared" si="239"/>
        <v>2623.7462692499998</v>
      </c>
      <c r="V437" s="5">
        <f t="shared" si="240"/>
        <v>28097.01101925</v>
      </c>
      <c r="W437" s="2">
        <v>25785.774618333333</v>
      </c>
      <c r="X437" s="2">
        <f t="shared" si="241"/>
        <v>1315.0745055349998</v>
      </c>
      <c r="Y437" s="2">
        <f t="shared" si="242"/>
        <v>27100.849123868335</v>
      </c>
      <c r="Z437" s="5">
        <v>27487.713100467186</v>
      </c>
      <c r="AA437" s="5">
        <f t="shared" si="243"/>
        <v>27100.849123868335</v>
      </c>
      <c r="AB437" s="48">
        <f t="shared" si="244"/>
        <v>29055.928873930923</v>
      </c>
      <c r="AC437" s="5">
        <f t="shared" si="245"/>
        <v>1382.4501490297569</v>
      </c>
      <c r="AD437" s="20">
        <f t="shared" si="246"/>
        <v>4.7578934923333177E-2</v>
      </c>
      <c r="AE437" s="65">
        <v>31050</v>
      </c>
      <c r="AF437" s="70">
        <v>30000</v>
      </c>
      <c r="AG437" s="58">
        <v>30450</v>
      </c>
      <c r="AH437" s="5">
        <v>25473.264749999998</v>
      </c>
      <c r="AI437" s="5">
        <f t="shared" si="252"/>
        <v>2623.7462692499998</v>
      </c>
      <c r="AJ437" s="5">
        <f t="shared" si="253"/>
        <v>28097.01101925</v>
      </c>
      <c r="AK437" s="2">
        <v>25785.774618333333</v>
      </c>
      <c r="AL437" s="2">
        <f t="shared" si="254"/>
        <v>1315.0745055349998</v>
      </c>
      <c r="AM437" s="2">
        <f t="shared" si="255"/>
        <v>27100.849123868335</v>
      </c>
      <c r="AN437" s="5">
        <v>27487.713100467186</v>
      </c>
      <c r="AO437" s="5">
        <f t="shared" si="256"/>
        <v>27100.849123868335</v>
      </c>
      <c r="AP437" s="48">
        <f t="shared" si="257"/>
        <v>29030.928873930923</v>
      </c>
      <c r="AQ437" s="5">
        <f t="shared" si="258"/>
        <v>1364.7724795000931</v>
      </c>
      <c r="AR437" s="20">
        <f t="shared" si="259"/>
        <v>4.701098216411622E-2</v>
      </c>
      <c r="AS437" s="67">
        <v>31200</v>
      </c>
      <c r="AT437" s="70">
        <v>30000</v>
      </c>
      <c r="AU437" s="58">
        <v>30750</v>
      </c>
      <c r="AV437" s="38">
        <v>29653.640811083333</v>
      </c>
      <c r="AW437" s="38">
        <f t="shared" si="247"/>
        <v>1512.3356813652499</v>
      </c>
      <c r="AX437" s="38">
        <f t="shared" si="248"/>
        <v>31165.976492448583</v>
      </c>
      <c r="AY437" s="36">
        <v>32985.255720560621</v>
      </c>
      <c r="AZ437" s="5">
        <f t="shared" si="249"/>
        <v>30000</v>
      </c>
      <c r="BA437" s="40">
        <f t="shared" si="250"/>
        <v>31220.246442601841</v>
      </c>
      <c r="BB437" s="5">
        <f>STDEVA(AZ437,BA437)</f>
        <v>862.84453428252334</v>
      </c>
      <c r="BC437" s="20">
        <f t="shared" si="251"/>
        <v>2.7637338989903736E-2</v>
      </c>
      <c r="BD437" s="72">
        <v>31200</v>
      </c>
      <c r="BE437" s="70">
        <v>30000</v>
      </c>
      <c r="BF437" s="58">
        <v>30750</v>
      </c>
      <c r="BG437" s="38">
        <v>29653.640811083333</v>
      </c>
      <c r="BH437" s="38">
        <f t="shared" si="233"/>
        <v>1512.3356813652499</v>
      </c>
      <c r="BI437" s="38">
        <f t="shared" si="234"/>
        <v>31165.976492448583</v>
      </c>
      <c r="BJ437" s="36">
        <v>32985.255720560621</v>
      </c>
      <c r="BK437" s="36">
        <f t="shared" si="235"/>
        <v>30000</v>
      </c>
      <c r="BL437" s="40">
        <f t="shared" si="236"/>
        <v>31220.246442601841</v>
      </c>
      <c r="BM437" s="5">
        <f t="shared" si="237"/>
        <v>862.84453428252334</v>
      </c>
      <c r="BN437" s="20">
        <f t="shared" si="238"/>
        <v>2.7637338989903736E-2</v>
      </c>
    </row>
    <row r="438" spans="1:66" s="4" customFormat="1" ht="15.75" customHeight="1">
      <c r="A438" s="12">
        <v>416</v>
      </c>
      <c r="B438" s="13" t="s">
        <v>463</v>
      </c>
      <c r="C438" s="61">
        <v>207000</v>
      </c>
      <c r="D438" s="70">
        <v>200000</v>
      </c>
      <c r="E438" s="58">
        <v>206000</v>
      </c>
      <c r="F438" s="5">
        <v>239856.26088599995</v>
      </c>
      <c r="G438" s="5">
        <f t="shared" si="225"/>
        <v>24705.194871257998</v>
      </c>
      <c r="H438" s="5">
        <f t="shared" si="226"/>
        <v>264561.45575725794</v>
      </c>
      <c r="I438" s="2">
        <v>242797.72223289328</v>
      </c>
      <c r="J438" s="2">
        <f t="shared" si="227"/>
        <v>12382.683833877556</v>
      </c>
      <c r="K438" s="2">
        <f t="shared" si="228"/>
        <v>255180.40606677084</v>
      </c>
      <c r="L438" s="5">
        <v>258823.10029343094</v>
      </c>
      <c r="M438" s="5">
        <f t="shared" si="229"/>
        <v>200000</v>
      </c>
      <c r="N438" s="48">
        <f t="shared" si="230"/>
        <v>231927.49368624328</v>
      </c>
      <c r="O438" s="5">
        <f t="shared" si="231"/>
        <v>22576.147291833306</v>
      </c>
      <c r="P438" s="20">
        <f t="shared" si="232"/>
        <v>9.7341401543254824E-2</v>
      </c>
      <c r="Q438" s="63">
        <v>207000</v>
      </c>
      <c r="R438" s="70">
        <v>200000</v>
      </c>
      <c r="S438" s="58">
        <v>204000</v>
      </c>
      <c r="T438" s="5">
        <v>239856.26088599995</v>
      </c>
      <c r="U438" s="5">
        <f t="shared" si="239"/>
        <v>24705.194871257998</v>
      </c>
      <c r="V438" s="5">
        <f t="shared" si="240"/>
        <v>264561.45575725794</v>
      </c>
      <c r="W438" s="2">
        <v>242797.72223289328</v>
      </c>
      <c r="X438" s="2">
        <f t="shared" si="241"/>
        <v>12382.683833877556</v>
      </c>
      <c r="Y438" s="2">
        <f t="shared" si="242"/>
        <v>255180.40606677084</v>
      </c>
      <c r="Z438" s="5">
        <v>258823.10029343094</v>
      </c>
      <c r="AA438" s="5">
        <f t="shared" si="243"/>
        <v>200000</v>
      </c>
      <c r="AB438" s="48">
        <f t="shared" si="244"/>
        <v>231594.16035290994</v>
      </c>
      <c r="AC438" s="5">
        <f t="shared" si="245"/>
        <v>22340.445031437783</v>
      </c>
      <c r="AD438" s="20">
        <f t="shared" si="246"/>
        <v>9.6463766605318371E-2</v>
      </c>
      <c r="AE438" s="65">
        <v>207000</v>
      </c>
      <c r="AF438" s="70">
        <v>200000</v>
      </c>
      <c r="AG438" s="58">
        <v>203000</v>
      </c>
      <c r="AH438" s="5">
        <v>239856.26088599995</v>
      </c>
      <c r="AI438" s="5">
        <f t="shared" si="252"/>
        <v>24705.194871257998</v>
      </c>
      <c r="AJ438" s="5">
        <f t="shared" si="253"/>
        <v>264561.45575725794</v>
      </c>
      <c r="AK438" s="2">
        <v>242797.72223289328</v>
      </c>
      <c r="AL438" s="2">
        <f t="shared" si="254"/>
        <v>12382.683833877556</v>
      </c>
      <c r="AM438" s="2">
        <f t="shared" si="255"/>
        <v>255180.40606677084</v>
      </c>
      <c r="AN438" s="5">
        <v>258823.10029343094</v>
      </c>
      <c r="AO438" s="5">
        <f t="shared" si="256"/>
        <v>200000</v>
      </c>
      <c r="AP438" s="48">
        <f t="shared" si="257"/>
        <v>231427.49368624328</v>
      </c>
      <c r="AQ438" s="5">
        <f t="shared" si="258"/>
        <v>22222.59390124003</v>
      </c>
      <c r="AR438" s="20">
        <f t="shared" si="259"/>
        <v>9.6024001069502166E-2</v>
      </c>
      <c r="AS438" s="67">
        <v>208000</v>
      </c>
      <c r="AT438" s="70">
        <v>200000</v>
      </c>
      <c r="AU438" s="58">
        <v>205000</v>
      </c>
      <c r="AV438" s="38">
        <v>279217.38056782726</v>
      </c>
      <c r="AW438" s="38">
        <f t="shared" si="247"/>
        <v>14240.086408959189</v>
      </c>
      <c r="AX438" s="38">
        <f t="shared" si="248"/>
        <v>293457.46697678644</v>
      </c>
      <c r="AY438" s="36">
        <v>310587.72035211715</v>
      </c>
      <c r="AZ438" s="5">
        <f t="shared" si="249"/>
        <v>200000</v>
      </c>
      <c r="BA438" s="40">
        <f t="shared" si="250"/>
        <v>243409.03746578068</v>
      </c>
      <c r="BB438" s="5">
        <f>STDEVA(AZ438,BA438)</f>
        <v>30694.824756834423</v>
      </c>
      <c r="BC438" s="42">
        <f t="shared" si="251"/>
        <v>0.12610388289773181</v>
      </c>
      <c r="BD438" s="72">
        <v>208000</v>
      </c>
      <c r="BE438" s="70">
        <v>200000</v>
      </c>
      <c r="BF438" s="58">
        <v>205000</v>
      </c>
      <c r="BG438" s="38">
        <v>279217.38056782726</v>
      </c>
      <c r="BH438" s="38">
        <f t="shared" si="233"/>
        <v>14240.086408959189</v>
      </c>
      <c r="BI438" s="38">
        <f t="shared" si="234"/>
        <v>293457.46697678644</v>
      </c>
      <c r="BJ438" s="36">
        <v>310587.72035211715</v>
      </c>
      <c r="BK438" s="36">
        <f t="shared" si="235"/>
        <v>200000</v>
      </c>
      <c r="BL438" s="40">
        <f t="shared" si="236"/>
        <v>243409.03746578068</v>
      </c>
      <c r="BM438" s="5">
        <f t="shared" si="237"/>
        <v>30694.824756834423</v>
      </c>
      <c r="BN438" s="20">
        <f t="shared" si="238"/>
        <v>0.12610388289773181</v>
      </c>
    </row>
    <row r="439" spans="1:66" s="4" customFormat="1" ht="15.75" customHeight="1">
      <c r="A439" s="12">
        <v>417</v>
      </c>
      <c r="B439" s="13" t="s">
        <v>464</v>
      </c>
      <c r="C439" s="61" t="s">
        <v>44</v>
      </c>
      <c r="D439" s="70" t="s">
        <v>44</v>
      </c>
      <c r="E439" s="58" t="s">
        <v>44</v>
      </c>
      <c r="F439" s="5" t="s">
        <v>44</v>
      </c>
      <c r="G439" s="5" t="s">
        <v>44</v>
      </c>
      <c r="H439" s="5" t="s">
        <v>44</v>
      </c>
      <c r="I439" s="5" t="s">
        <v>44</v>
      </c>
      <c r="J439" s="5" t="s">
        <v>44</v>
      </c>
      <c r="K439" s="5" t="s">
        <v>44</v>
      </c>
      <c r="L439" s="5" t="s">
        <v>44</v>
      </c>
      <c r="M439" s="5" t="s">
        <v>44</v>
      </c>
      <c r="N439" s="5" t="s">
        <v>44</v>
      </c>
      <c r="O439" s="5" t="s">
        <v>44</v>
      </c>
      <c r="P439" s="5" t="s">
        <v>44</v>
      </c>
      <c r="Q439" s="63" t="s">
        <v>44</v>
      </c>
      <c r="R439" s="70" t="s">
        <v>44</v>
      </c>
      <c r="S439" s="58" t="s">
        <v>44</v>
      </c>
      <c r="T439" s="5" t="s">
        <v>44</v>
      </c>
      <c r="U439" s="5" t="s">
        <v>44</v>
      </c>
      <c r="V439" s="5" t="s">
        <v>44</v>
      </c>
      <c r="W439" s="5" t="s">
        <v>44</v>
      </c>
      <c r="X439" s="5" t="s">
        <v>44</v>
      </c>
      <c r="Y439" s="5" t="s">
        <v>44</v>
      </c>
      <c r="Z439" s="5" t="s">
        <v>44</v>
      </c>
      <c r="AA439" s="5" t="s">
        <v>44</v>
      </c>
      <c r="AB439" s="5" t="s">
        <v>44</v>
      </c>
      <c r="AC439" s="5" t="s">
        <v>44</v>
      </c>
      <c r="AD439" s="5" t="s">
        <v>44</v>
      </c>
      <c r="AE439" s="65" t="s">
        <v>44</v>
      </c>
      <c r="AF439" s="70" t="s">
        <v>44</v>
      </c>
      <c r="AG439" s="58" t="s">
        <v>44</v>
      </c>
      <c r="AH439" s="5" t="s">
        <v>44</v>
      </c>
      <c r="AI439" s="5" t="s">
        <v>44</v>
      </c>
      <c r="AJ439" s="5" t="s">
        <v>44</v>
      </c>
      <c r="AK439" s="5" t="s">
        <v>44</v>
      </c>
      <c r="AL439" s="5" t="s">
        <v>44</v>
      </c>
      <c r="AM439" s="5" t="s">
        <v>44</v>
      </c>
      <c r="AN439" s="5" t="s">
        <v>44</v>
      </c>
      <c r="AO439" s="5" t="s">
        <v>44</v>
      </c>
      <c r="AP439" s="5" t="s">
        <v>44</v>
      </c>
      <c r="AQ439" s="5" t="s">
        <v>44</v>
      </c>
      <c r="AR439" s="5" t="s">
        <v>44</v>
      </c>
      <c r="AS439" s="68" t="s">
        <v>44</v>
      </c>
      <c r="AT439" s="74" t="s">
        <v>44</v>
      </c>
      <c r="AU439" s="68" t="s">
        <v>44</v>
      </c>
      <c r="AV439" s="41" t="s">
        <v>44</v>
      </c>
      <c r="AW439" s="41" t="s">
        <v>44</v>
      </c>
      <c r="AX439" s="41" t="s">
        <v>44</v>
      </c>
      <c r="AY439" s="41" t="s">
        <v>44</v>
      </c>
      <c r="AZ439" s="41" t="s">
        <v>44</v>
      </c>
      <c r="BA439" s="41" t="s">
        <v>44</v>
      </c>
      <c r="BB439" s="41" t="s">
        <v>44</v>
      </c>
      <c r="BC439" s="41" t="s">
        <v>44</v>
      </c>
      <c r="BD439" s="68" t="s">
        <v>44</v>
      </c>
      <c r="BE439" s="74" t="s">
        <v>44</v>
      </c>
      <c r="BF439" s="68" t="s">
        <v>44</v>
      </c>
      <c r="BG439" s="41" t="s">
        <v>44</v>
      </c>
      <c r="BH439" s="41" t="s">
        <v>44</v>
      </c>
      <c r="BI439" s="41" t="s">
        <v>44</v>
      </c>
      <c r="BJ439" s="41" t="s">
        <v>44</v>
      </c>
      <c r="BK439" s="41" t="s">
        <v>44</v>
      </c>
      <c r="BL439" s="41" t="s">
        <v>44</v>
      </c>
      <c r="BM439" s="41" t="s">
        <v>44</v>
      </c>
      <c r="BN439" s="41" t="s">
        <v>44</v>
      </c>
    </row>
    <row r="440" spans="1:66" s="4" customFormat="1" ht="15.75" customHeight="1">
      <c r="A440" s="12">
        <v>418</v>
      </c>
      <c r="B440" s="13" t="s">
        <v>465</v>
      </c>
      <c r="C440" s="61">
        <v>207000</v>
      </c>
      <c r="D440" s="70">
        <v>200000</v>
      </c>
      <c r="E440" s="58">
        <v>206000</v>
      </c>
      <c r="F440" s="5">
        <v>144993.822957</v>
      </c>
      <c r="G440" s="5">
        <f t="shared" si="225"/>
        <v>14934.363764571001</v>
      </c>
      <c r="H440" s="5">
        <f t="shared" si="226"/>
        <v>159928.18672157099</v>
      </c>
      <c r="I440" s="2">
        <v>146771.85558088668</v>
      </c>
      <c r="J440" s="2">
        <f t="shared" si="227"/>
        <v>7485.3646346252199</v>
      </c>
      <c r="K440" s="2">
        <f t="shared" si="228"/>
        <v>154257.22021551189</v>
      </c>
      <c r="L440" s="5">
        <v>156459.23836479193</v>
      </c>
      <c r="M440" s="5">
        <f t="shared" si="229"/>
        <v>154257.22021551189</v>
      </c>
      <c r="N440" s="48">
        <f t="shared" si="230"/>
        <v>180607.44088364579</v>
      </c>
      <c r="O440" s="5">
        <f t="shared" si="231"/>
        <v>18632.419720199399</v>
      </c>
      <c r="P440" s="20">
        <f t="shared" si="232"/>
        <v>0.10316529390504522</v>
      </c>
      <c r="Q440" s="63" t="s">
        <v>44</v>
      </c>
      <c r="R440" s="70" t="s">
        <v>44</v>
      </c>
      <c r="S440" s="58" t="s">
        <v>44</v>
      </c>
      <c r="T440" s="5" t="s">
        <v>44</v>
      </c>
      <c r="U440" s="5" t="s">
        <v>44</v>
      </c>
      <c r="V440" s="5" t="s">
        <v>44</v>
      </c>
      <c r="W440" s="5" t="s">
        <v>44</v>
      </c>
      <c r="X440" s="5" t="s">
        <v>44</v>
      </c>
      <c r="Y440" s="5" t="s">
        <v>44</v>
      </c>
      <c r="Z440" s="5" t="s">
        <v>44</v>
      </c>
      <c r="AA440" s="5" t="s">
        <v>44</v>
      </c>
      <c r="AB440" s="5" t="s">
        <v>44</v>
      </c>
      <c r="AC440" s="5" t="s">
        <v>44</v>
      </c>
      <c r="AD440" s="5" t="s">
        <v>44</v>
      </c>
      <c r="AE440" s="65" t="s">
        <v>44</v>
      </c>
      <c r="AF440" s="70" t="s">
        <v>44</v>
      </c>
      <c r="AG440" s="58" t="s">
        <v>44</v>
      </c>
      <c r="AH440" s="5" t="s">
        <v>44</v>
      </c>
      <c r="AI440" s="5" t="s">
        <v>44</v>
      </c>
      <c r="AJ440" s="5" t="s">
        <v>44</v>
      </c>
      <c r="AK440" s="5" t="s">
        <v>44</v>
      </c>
      <c r="AL440" s="5" t="s">
        <v>44</v>
      </c>
      <c r="AM440" s="5" t="s">
        <v>44</v>
      </c>
      <c r="AN440" s="5" t="s">
        <v>44</v>
      </c>
      <c r="AO440" s="5" t="s">
        <v>44</v>
      </c>
      <c r="AP440" s="5" t="s">
        <v>44</v>
      </c>
      <c r="AQ440" s="5" t="s">
        <v>44</v>
      </c>
      <c r="AR440" s="5" t="s">
        <v>44</v>
      </c>
      <c r="AS440" s="68" t="s">
        <v>44</v>
      </c>
      <c r="AT440" s="74" t="s">
        <v>44</v>
      </c>
      <c r="AU440" s="68" t="s">
        <v>44</v>
      </c>
      <c r="AV440" s="41" t="s">
        <v>44</v>
      </c>
      <c r="AW440" s="41" t="s">
        <v>44</v>
      </c>
      <c r="AX440" s="41" t="s">
        <v>44</v>
      </c>
      <c r="AY440" s="41" t="s">
        <v>44</v>
      </c>
      <c r="AZ440" s="41" t="s">
        <v>44</v>
      </c>
      <c r="BA440" s="41" t="s">
        <v>44</v>
      </c>
      <c r="BB440" s="41" t="s">
        <v>44</v>
      </c>
      <c r="BC440" s="41" t="s">
        <v>44</v>
      </c>
      <c r="BD440" s="72">
        <v>208000</v>
      </c>
      <c r="BE440" s="70">
        <v>200000</v>
      </c>
      <c r="BF440" s="58">
        <v>205000</v>
      </c>
      <c r="BG440" s="38">
        <v>168787.63391801968</v>
      </c>
      <c r="BH440" s="38">
        <f t="shared" si="233"/>
        <v>8608.1693298190039</v>
      </c>
      <c r="BI440" s="38">
        <f t="shared" si="234"/>
        <v>177395.80324783869</v>
      </c>
      <c r="BJ440" s="36">
        <v>187751.08603775033</v>
      </c>
      <c r="BK440" s="36">
        <f t="shared" si="235"/>
        <v>177395.80324783869</v>
      </c>
      <c r="BL440" s="40">
        <f t="shared" si="236"/>
        <v>195629.3778571178</v>
      </c>
      <c r="BM440" s="5">
        <f t="shared" si="237"/>
        <v>12893.084251492111</v>
      </c>
      <c r="BN440" s="20">
        <f t="shared" si="238"/>
        <v>6.5905665052561069E-2</v>
      </c>
    </row>
    <row r="441" spans="1:66" s="4" customFormat="1" ht="15.75" customHeight="1">
      <c r="A441" s="12">
        <v>419</v>
      </c>
      <c r="B441" s="13" t="s">
        <v>466</v>
      </c>
      <c r="C441" s="61">
        <v>62100</v>
      </c>
      <c r="D441" s="70">
        <v>60000</v>
      </c>
      <c r="E441" s="58">
        <v>61800</v>
      </c>
      <c r="F441" s="5">
        <v>46463.234903999997</v>
      </c>
      <c r="G441" s="5">
        <f t="shared" si="225"/>
        <v>4785.713195112</v>
      </c>
      <c r="H441" s="5">
        <f t="shared" si="226"/>
        <v>51248.948099112</v>
      </c>
      <c r="I441" s="2">
        <v>47033.09087717333</v>
      </c>
      <c r="J441" s="2">
        <f t="shared" si="227"/>
        <v>2398.6876347358398</v>
      </c>
      <c r="K441" s="2">
        <f t="shared" si="228"/>
        <v>49431.778511909171</v>
      </c>
      <c r="L441" s="5">
        <v>50137.415974339398</v>
      </c>
      <c r="M441" s="5">
        <f t="shared" si="229"/>
        <v>49431.778511909171</v>
      </c>
      <c r="N441" s="48">
        <f t="shared" si="230"/>
        <v>55786.357097560096</v>
      </c>
      <c r="O441" s="5">
        <f t="shared" si="231"/>
        <v>4493.3656094965891</v>
      </c>
      <c r="P441" s="20">
        <f t="shared" si="232"/>
        <v>8.0545958604870321E-2</v>
      </c>
      <c r="Q441" s="63">
        <v>62100</v>
      </c>
      <c r="R441" s="70">
        <v>60000</v>
      </c>
      <c r="S441" s="58">
        <v>61200</v>
      </c>
      <c r="T441" s="5">
        <v>46463.234903999997</v>
      </c>
      <c r="U441" s="5">
        <f t="shared" si="239"/>
        <v>4785.713195112</v>
      </c>
      <c r="V441" s="5">
        <f t="shared" si="240"/>
        <v>51248.948099112</v>
      </c>
      <c r="W441" s="2">
        <v>47033.09087717333</v>
      </c>
      <c r="X441" s="2">
        <f t="shared" si="241"/>
        <v>2398.6876347358398</v>
      </c>
      <c r="Y441" s="2">
        <f t="shared" si="242"/>
        <v>49431.778511909171</v>
      </c>
      <c r="Z441" s="5">
        <v>50137.415974339398</v>
      </c>
      <c r="AA441" s="5">
        <f t="shared" si="243"/>
        <v>49431.778511909171</v>
      </c>
      <c r="AB441" s="48">
        <f t="shared" si="244"/>
        <v>55686.357097560096</v>
      </c>
      <c r="AC441" s="5">
        <f t="shared" si="245"/>
        <v>4422.6549313779342</v>
      </c>
      <c r="AD441" s="20">
        <f t="shared" si="246"/>
        <v>7.9420798233032802E-2</v>
      </c>
      <c r="AE441" s="65">
        <v>82800</v>
      </c>
      <c r="AF441" s="70">
        <v>80000</v>
      </c>
      <c r="AG441" s="58">
        <v>81200</v>
      </c>
      <c r="AH441" s="5">
        <v>46463.234903999997</v>
      </c>
      <c r="AI441" s="5">
        <f t="shared" si="252"/>
        <v>4785.713195112</v>
      </c>
      <c r="AJ441" s="5">
        <f t="shared" si="253"/>
        <v>51248.948099112</v>
      </c>
      <c r="AK441" s="2">
        <v>47033.09087717333</v>
      </c>
      <c r="AL441" s="2">
        <f t="shared" si="254"/>
        <v>2398.6876347358398</v>
      </c>
      <c r="AM441" s="2">
        <f t="shared" si="255"/>
        <v>49431.778511909171</v>
      </c>
      <c r="AN441" s="5">
        <v>50137.415974339398</v>
      </c>
      <c r="AO441" s="5">
        <f t="shared" si="256"/>
        <v>49431.778511909171</v>
      </c>
      <c r="AP441" s="48">
        <f t="shared" si="257"/>
        <v>65803.02376422676</v>
      </c>
      <c r="AQ441" s="5">
        <f t="shared" si="258"/>
        <v>11576.21853438186</v>
      </c>
      <c r="AR441" s="20">
        <f t="shared" si="259"/>
        <v>0.17592228855408876</v>
      </c>
      <c r="AS441" s="67">
        <v>83200</v>
      </c>
      <c r="AT441" s="70">
        <v>80000</v>
      </c>
      <c r="AU441" s="58">
        <v>82000</v>
      </c>
      <c r="AV441" s="38">
        <v>54088.05450874933</v>
      </c>
      <c r="AW441" s="38">
        <f t="shared" si="247"/>
        <v>2758.4907799462158</v>
      </c>
      <c r="AX441" s="38">
        <f t="shared" si="248"/>
        <v>56846.545288695546</v>
      </c>
      <c r="AY441" s="36">
        <v>60164.899169207281</v>
      </c>
      <c r="AZ441" s="5">
        <f t="shared" si="249"/>
        <v>56846.545288695546</v>
      </c>
      <c r="BA441" s="40">
        <f t="shared" si="250"/>
        <v>72442.288891580567</v>
      </c>
      <c r="BB441" s="5">
        <f t="shared" ref="BB441:BB446" si="260">STDEVA(AZ441,BA441)</f>
        <v>11027.856059246735</v>
      </c>
      <c r="BC441" s="43">
        <f t="shared" si="251"/>
        <v>0.15222953647628906</v>
      </c>
      <c r="BD441" s="72">
        <v>83200</v>
      </c>
      <c r="BE441" s="70">
        <v>80000</v>
      </c>
      <c r="BF441" s="58">
        <v>82000</v>
      </c>
      <c r="BG441" s="38">
        <v>54088.05450874933</v>
      </c>
      <c r="BH441" s="38">
        <f t="shared" si="233"/>
        <v>2758.4907799462158</v>
      </c>
      <c r="BI441" s="38">
        <f t="shared" si="234"/>
        <v>56846.545288695546</v>
      </c>
      <c r="BJ441" s="36">
        <v>60164.899169207281</v>
      </c>
      <c r="BK441" s="36">
        <f t="shared" si="235"/>
        <v>56846.545288695546</v>
      </c>
      <c r="BL441" s="40">
        <f t="shared" si="236"/>
        <v>72442.288891580567</v>
      </c>
      <c r="BM441" s="5">
        <f t="shared" si="237"/>
        <v>11027.856059246735</v>
      </c>
      <c r="BN441" s="20">
        <f t="shared" si="238"/>
        <v>0.15222953647628906</v>
      </c>
    </row>
    <row r="442" spans="1:66" s="4" customFormat="1" ht="15.75" customHeight="1">
      <c r="A442" s="12">
        <v>420</v>
      </c>
      <c r="B442" s="13" t="s">
        <v>467</v>
      </c>
      <c r="C442" s="61">
        <v>82800</v>
      </c>
      <c r="D442" s="70">
        <v>80000</v>
      </c>
      <c r="E442" s="58">
        <v>82400</v>
      </c>
      <c r="F442" s="5">
        <v>66434.274467999989</v>
      </c>
      <c r="G442" s="5">
        <f t="shared" si="225"/>
        <v>6842.7302702039997</v>
      </c>
      <c r="H442" s="5">
        <f t="shared" si="226"/>
        <v>73277.004738203992</v>
      </c>
      <c r="I442" s="2">
        <v>67249.028417946669</v>
      </c>
      <c r="J442" s="2">
        <f t="shared" si="227"/>
        <v>3429.7004493152799</v>
      </c>
      <c r="K442" s="2">
        <f t="shared" si="228"/>
        <v>70678.728867261947</v>
      </c>
      <c r="L442" s="5">
        <v>71687.666040616401</v>
      </c>
      <c r="M442" s="5">
        <f t="shared" si="229"/>
        <v>70678.728867261947</v>
      </c>
      <c r="N442" s="48">
        <f t="shared" si="230"/>
        <v>76807.233274347047</v>
      </c>
      <c r="O442" s="5">
        <f t="shared" si="231"/>
        <v>4333.5070247815156</v>
      </c>
      <c r="P442" s="20">
        <f t="shared" si="232"/>
        <v>5.6420558846361539E-2</v>
      </c>
      <c r="Q442" s="63">
        <v>82800</v>
      </c>
      <c r="R442" s="70">
        <v>80000</v>
      </c>
      <c r="S442" s="58">
        <v>81600</v>
      </c>
      <c r="T442" s="5">
        <v>66434.274467999989</v>
      </c>
      <c r="U442" s="5">
        <f t="shared" si="239"/>
        <v>6842.7302702039997</v>
      </c>
      <c r="V442" s="5">
        <f t="shared" si="240"/>
        <v>73277.004738203992</v>
      </c>
      <c r="W442" s="2">
        <v>67249.028417946669</v>
      </c>
      <c r="X442" s="2">
        <f t="shared" si="241"/>
        <v>3429.7004493152799</v>
      </c>
      <c r="Y442" s="2">
        <f t="shared" si="242"/>
        <v>70678.728867261947</v>
      </c>
      <c r="Z442" s="5">
        <v>71687.666040616401</v>
      </c>
      <c r="AA442" s="5">
        <f t="shared" si="243"/>
        <v>70678.728867261947</v>
      </c>
      <c r="AB442" s="48">
        <f t="shared" si="244"/>
        <v>76673.899941013718</v>
      </c>
      <c r="AC442" s="5">
        <f t="shared" si="245"/>
        <v>4239.2261206233125</v>
      </c>
      <c r="AD442" s="20">
        <f t="shared" si="246"/>
        <v>5.52890373893151E-2</v>
      </c>
      <c r="AE442" s="65">
        <v>124200</v>
      </c>
      <c r="AF442" s="70">
        <v>120000</v>
      </c>
      <c r="AG442" s="58">
        <v>121800</v>
      </c>
      <c r="AH442" s="5">
        <v>66434.274467999989</v>
      </c>
      <c r="AI442" s="5">
        <f t="shared" si="252"/>
        <v>6842.7302702039997</v>
      </c>
      <c r="AJ442" s="5">
        <f t="shared" si="253"/>
        <v>73277.004738203992</v>
      </c>
      <c r="AK442" s="2">
        <v>67249.028417946669</v>
      </c>
      <c r="AL442" s="2">
        <f t="shared" si="254"/>
        <v>3429.7004493152799</v>
      </c>
      <c r="AM442" s="2">
        <f t="shared" si="255"/>
        <v>70678.728867261947</v>
      </c>
      <c r="AN442" s="5">
        <v>71687.666040616401</v>
      </c>
      <c r="AO442" s="5">
        <f t="shared" si="256"/>
        <v>70678.728867261947</v>
      </c>
      <c r="AP442" s="48">
        <f t="shared" si="257"/>
        <v>96940.56660768039</v>
      </c>
      <c r="AQ442" s="5">
        <f t="shared" si="258"/>
        <v>18569.92355267068</v>
      </c>
      <c r="AR442" s="20">
        <f t="shared" si="259"/>
        <v>0.19155988253940559</v>
      </c>
      <c r="AS442" s="67">
        <v>124800</v>
      </c>
      <c r="AT442" s="70">
        <v>120000</v>
      </c>
      <c r="AU442" s="58">
        <v>123000</v>
      </c>
      <c r="AV442" s="38">
        <v>77336.382680638664</v>
      </c>
      <c r="AW442" s="38">
        <f t="shared" si="247"/>
        <v>3944.1555167125716</v>
      </c>
      <c r="AX442" s="38">
        <f t="shared" si="248"/>
        <v>81280.538197351241</v>
      </c>
      <c r="AY442" s="36">
        <v>86025.199248739664</v>
      </c>
      <c r="AZ442" s="5">
        <f t="shared" si="249"/>
        <v>81280.538197351241</v>
      </c>
      <c r="BA442" s="40">
        <f t="shared" si="250"/>
        <v>107021.14748921819</v>
      </c>
      <c r="BB442" s="5">
        <f t="shared" si="260"/>
        <v>18201.359382152546</v>
      </c>
      <c r="BC442" s="20">
        <f t="shared" si="251"/>
        <v>0.17007254929672883</v>
      </c>
      <c r="BD442" s="72">
        <v>124800</v>
      </c>
      <c r="BE442" s="70">
        <v>120000</v>
      </c>
      <c r="BF442" s="58">
        <v>123000</v>
      </c>
      <c r="BG442" s="38">
        <v>77336.382680638664</v>
      </c>
      <c r="BH442" s="38">
        <f t="shared" si="233"/>
        <v>3944.1555167125716</v>
      </c>
      <c r="BI442" s="38">
        <f t="shared" si="234"/>
        <v>81280.538197351241</v>
      </c>
      <c r="BJ442" s="36">
        <v>86025.199248739664</v>
      </c>
      <c r="BK442" s="36">
        <f t="shared" si="235"/>
        <v>81280.538197351241</v>
      </c>
      <c r="BL442" s="40">
        <f t="shared" si="236"/>
        <v>107021.14748921819</v>
      </c>
      <c r="BM442" s="5">
        <f t="shared" si="237"/>
        <v>18201.359382152546</v>
      </c>
      <c r="BN442" s="20">
        <f t="shared" si="238"/>
        <v>0.17007254929672883</v>
      </c>
    </row>
    <row r="443" spans="1:66" s="4" customFormat="1" ht="15.75" customHeight="1">
      <c r="A443" s="12">
        <v>421</v>
      </c>
      <c r="B443" s="13" t="s">
        <v>468</v>
      </c>
      <c r="C443" s="61">
        <v>124200</v>
      </c>
      <c r="D443" s="70">
        <v>120000</v>
      </c>
      <c r="E443" s="58">
        <v>123600</v>
      </c>
      <c r="F443" s="5">
        <v>96900.299108999985</v>
      </c>
      <c r="G443" s="5">
        <f t="shared" si="225"/>
        <v>9980.7308082269992</v>
      </c>
      <c r="H443" s="5">
        <f t="shared" si="226"/>
        <v>106881.02991722699</v>
      </c>
      <c r="I443" s="2">
        <v>98088.624088139986</v>
      </c>
      <c r="J443" s="2">
        <f t="shared" si="227"/>
        <v>5002.5198284951393</v>
      </c>
      <c r="K443" s="2">
        <f t="shared" si="228"/>
        <v>103091.14391663512</v>
      </c>
      <c r="L443" s="5">
        <v>104562.76754382948</v>
      </c>
      <c r="M443" s="5">
        <f t="shared" si="229"/>
        <v>103091.14391663512</v>
      </c>
      <c r="N443" s="48">
        <f t="shared" si="230"/>
        <v>113722.49022961526</v>
      </c>
      <c r="O443" s="5">
        <f t="shared" si="231"/>
        <v>7517.497071050856</v>
      </c>
      <c r="P443" s="20">
        <f t="shared" si="232"/>
        <v>6.610387317295284E-2</v>
      </c>
      <c r="Q443" s="63">
        <v>124200</v>
      </c>
      <c r="R443" s="70">
        <v>120000</v>
      </c>
      <c r="S443" s="58">
        <v>122400</v>
      </c>
      <c r="T443" s="5">
        <v>96900.299108999985</v>
      </c>
      <c r="U443" s="5">
        <f t="shared" si="239"/>
        <v>9980.7308082269992</v>
      </c>
      <c r="V443" s="5">
        <f t="shared" si="240"/>
        <v>106881.02991722699</v>
      </c>
      <c r="W443" s="2">
        <v>98088.624088139986</v>
      </c>
      <c r="X443" s="2">
        <f t="shared" si="241"/>
        <v>5002.5198284951393</v>
      </c>
      <c r="Y443" s="2">
        <f t="shared" si="242"/>
        <v>103091.14391663512</v>
      </c>
      <c r="Z443" s="5">
        <v>104562.76754382948</v>
      </c>
      <c r="AA443" s="5">
        <f t="shared" si="243"/>
        <v>103091.14391663512</v>
      </c>
      <c r="AB443" s="48">
        <f t="shared" si="244"/>
        <v>113522.49022961526</v>
      </c>
      <c r="AC443" s="5">
        <f t="shared" si="245"/>
        <v>7376.0757148135463</v>
      </c>
      <c r="AD443" s="20">
        <f t="shared" si="246"/>
        <v>6.4974576402388573E-2</v>
      </c>
      <c r="AE443" s="65">
        <v>124200</v>
      </c>
      <c r="AF443" s="70">
        <v>120000</v>
      </c>
      <c r="AG443" s="58">
        <v>121800</v>
      </c>
      <c r="AH443" s="5">
        <v>96900.299108999985</v>
      </c>
      <c r="AI443" s="5">
        <f t="shared" si="252"/>
        <v>9980.7308082269992</v>
      </c>
      <c r="AJ443" s="5">
        <f t="shared" si="253"/>
        <v>106881.02991722699</v>
      </c>
      <c r="AK443" s="2">
        <v>98088.624088139986</v>
      </c>
      <c r="AL443" s="2">
        <f t="shared" si="254"/>
        <v>5002.5198284951393</v>
      </c>
      <c r="AM443" s="2">
        <f t="shared" si="255"/>
        <v>103091.14391663512</v>
      </c>
      <c r="AN443" s="5">
        <v>104562.76754382948</v>
      </c>
      <c r="AO443" s="5">
        <f t="shared" si="256"/>
        <v>103091.14391663512</v>
      </c>
      <c r="AP443" s="48">
        <f t="shared" si="257"/>
        <v>113422.49022961526</v>
      </c>
      <c r="AQ443" s="5">
        <f t="shared" si="258"/>
        <v>7305.3650366948914</v>
      </c>
      <c r="AR443" s="20">
        <f t="shared" si="259"/>
        <v>6.440843453450662E-2</v>
      </c>
      <c r="AS443" s="67">
        <v>124800</v>
      </c>
      <c r="AT443" s="70">
        <v>120000</v>
      </c>
      <c r="AU443" s="58">
        <v>123000</v>
      </c>
      <c r="AV443" s="38">
        <v>112801.91770136099</v>
      </c>
      <c r="AW443" s="38">
        <f t="shared" si="247"/>
        <v>5752.8978027694102</v>
      </c>
      <c r="AX443" s="38">
        <f t="shared" si="248"/>
        <v>118554.8155041304</v>
      </c>
      <c r="AY443" s="36">
        <v>125475.32105259539</v>
      </c>
      <c r="AZ443" s="5">
        <f t="shared" si="249"/>
        <v>118554.8155041304</v>
      </c>
      <c r="BA443" s="40">
        <f t="shared" si="250"/>
        <v>122366.02731134514</v>
      </c>
      <c r="BB443" s="5">
        <f t="shared" si="260"/>
        <v>2694.9337134197813</v>
      </c>
      <c r="BC443" s="20">
        <f t="shared" si="251"/>
        <v>2.2023545036424674E-2</v>
      </c>
      <c r="BD443" s="72">
        <v>124800</v>
      </c>
      <c r="BE443" s="70">
        <v>120000</v>
      </c>
      <c r="BF443" s="58">
        <v>123000</v>
      </c>
      <c r="BG443" s="38">
        <v>112801.91770136099</v>
      </c>
      <c r="BH443" s="38">
        <f t="shared" si="233"/>
        <v>5752.8978027694102</v>
      </c>
      <c r="BI443" s="38">
        <f t="shared" si="234"/>
        <v>118554.8155041304</v>
      </c>
      <c r="BJ443" s="36">
        <v>125475.32105259539</v>
      </c>
      <c r="BK443" s="36">
        <f t="shared" si="235"/>
        <v>118554.8155041304</v>
      </c>
      <c r="BL443" s="40">
        <f t="shared" si="236"/>
        <v>122366.02731134514</v>
      </c>
      <c r="BM443" s="5">
        <f t="shared" si="237"/>
        <v>2694.9337134197813</v>
      </c>
      <c r="BN443" s="20">
        <f t="shared" si="238"/>
        <v>2.2023545036424674E-2</v>
      </c>
    </row>
    <row r="444" spans="1:66" s="4" customFormat="1" ht="15.75" customHeight="1">
      <c r="A444" s="12">
        <v>422</v>
      </c>
      <c r="B444" s="13" t="s">
        <v>469</v>
      </c>
      <c r="C444" s="61">
        <v>931500</v>
      </c>
      <c r="D444" s="70">
        <v>900000</v>
      </c>
      <c r="E444" s="58">
        <v>927000</v>
      </c>
      <c r="F444" s="5">
        <v>622362.80437199993</v>
      </c>
      <c r="G444" s="5">
        <f t="shared" si="225"/>
        <v>64103.368850316001</v>
      </c>
      <c r="H444" s="5">
        <f t="shared" si="226"/>
        <v>686466.17322231596</v>
      </c>
      <c r="I444" s="2">
        <v>629994.9983284534</v>
      </c>
      <c r="J444" s="2">
        <f t="shared" si="227"/>
        <v>32129.744914751122</v>
      </c>
      <c r="K444" s="2">
        <f t="shared" si="228"/>
        <v>662124.74324320455</v>
      </c>
      <c r="L444" s="5">
        <v>671576.5582031263</v>
      </c>
      <c r="M444" s="5">
        <f t="shared" si="229"/>
        <v>662124.74324320455</v>
      </c>
      <c r="N444" s="48">
        <f t="shared" si="230"/>
        <v>796444.57911144104</v>
      </c>
      <c r="O444" s="5">
        <f t="shared" si="231"/>
        <v>94978.466790294086</v>
      </c>
      <c r="P444" s="20">
        <f t="shared" si="232"/>
        <v>0.11925307708950381</v>
      </c>
      <c r="Q444" s="63">
        <v>931500</v>
      </c>
      <c r="R444" s="70">
        <v>900000</v>
      </c>
      <c r="S444" s="58">
        <v>918000</v>
      </c>
      <c r="T444" s="5">
        <v>826341.82670700003</v>
      </c>
      <c r="U444" s="5">
        <f t="shared" si="239"/>
        <v>85113.20815082101</v>
      </c>
      <c r="V444" s="5">
        <f t="shared" si="240"/>
        <v>911455.03485782107</v>
      </c>
      <c r="W444" s="2">
        <v>836475.70147255319</v>
      </c>
      <c r="X444" s="2">
        <f t="shared" si="241"/>
        <v>42660.260775100207</v>
      </c>
      <c r="Y444" s="2">
        <f t="shared" si="242"/>
        <v>879135.9622476534</v>
      </c>
      <c r="Z444" s="5">
        <v>891685.60719684616</v>
      </c>
      <c r="AA444" s="5">
        <f t="shared" si="243"/>
        <v>879135.9622476534</v>
      </c>
      <c r="AB444" s="48">
        <f t="shared" si="244"/>
        <v>905296.1007170534</v>
      </c>
      <c r="AC444" s="5">
        <f t="shared" si="245"/>
        <v>18498.011308491812</v>
      </c>
      <c r="AD444" s="20">
        <f t="shared" si="246"/>
        <v>2.0433106133827577E-2</v>
      </c>
      <c r="AE444" s="65" t="s">
        <v>44</v>
      </c>
      <c r="AF444" s="70" t="s">
        <v>44</v>
      </c>
      <c r="AG444" s="58" t="s">
        <v>44</v>
      </c>
      <c r="AH444" s="5" t="s">
        <v>44</v>
      </c>
      <c r="AI444" s="5" t="s">
        <v>44</v>
      </c>
      <c r="AJ444" s="5" t="s">
        <v>44</v>
      </c>
      <c r="AK444" s="5" t="s">
        <v>44</v>
      </c>
      <c r="AL444" s="5" t="s">
        <v>44</v>
      </c>
      <c r="AM444" s="5" t="s">
        <v>44</v>
      </c>
      <c r="AN444" s="5" t="s">
        <v>44</v>
      </c>
      <c r="AO444" s="5" t="s">
        <v>44</v>
      </c>
      <c r="AP444" s="5" t="s">
        <v>44</v>
      </c>
      <c r="AQ444" s="5" t="s">
        <v>44</v>
      </c>
      <c r="AR444" s="5" t="s">
        <v>44</v>
      </c>
      <c r="AS444" s="67">
        <v>936000</v>
      </c>
      <c r="AT444" s="70">
        <v>900000</v>
      </c>
      <c r="AU444" s="58">
        <v>922500</v>
      </c>
      <c r="AV444" s="38">
        <v>961947.05669343611</v>
      </c>
      <c r="AW444" s="38">
        <f t="shared" si="247"/>
        <v>49059.299891365241</v>
      </c>
      <c r="AX444" s="38">
        <f t="shared" si="248"/>
        <v>1011006.3565848013</v>
      </c>
      <c r="AY444" s="36">
        <v>1070022.7286362154</v>
      </c>
      <c r="AZ444" s="5">
        <f t="shared" si="249"/>
        <v>900000</v>
      </c>
      <c r="BA444" s="40">
        <f t="shared" si="250"/>
        <v>967905.8170442034</v>
      </c>
      <c r="BB444" s="5">
        <f t="shared" si="260"/>
        <v>48016.663713969268</v>
      </c>
      <c r="BC444" s="20">
        <f t="shared" si="251"/>
        <v>4.9608818201550692E-2</v>
      </c>
      <c r="BD444" s="72">
        <v>936000</v>
      </c>
      <c r="BE444" s="70">
        <v>900000</v>
      </c>
      <c r="BF444" s="58">
        <v>922500</v>
      </c>
      <c r="BG444" s="38">
        <v>724494.24807772145</v>
      </c>
      <c r="BH444" s="38">
        <f t="shared" si="233"/>
        <v>36949.206651963788</v>
      </c>
      <c r="BI444" s="38">
        <f t="shared" si="234"/>
        <v>761443.45472968521</v>
      </c>
      <c r="BJ444" s="36">
        <v>805891.86984375154</v>
      </c>
      <c r="BK444" s="36">
        <f t="shared" si="235"/>
        <v>761443.45472968521</v>
      </c>
      <c r="BL444" s="40">
        <f t="shared" si="236"/>
        <v>865167.0649146873</v>
      </c>
      <c r="BM444" s="5">
        <f t="shared" si="237"/>
        <v>73343.668130965016</v>
      </c>
      <c r="BN444" s="20">
        <f t="shared" si="238"/>
        <v>8.4773994648302195E-2</v>
      </c>
    </row>
    <row r="445" spans="1:66" s="4" customFormat="1" ht="15.75" customHeight="1">
      <c r="A445" s="12">
        <v>423</v>
      </c>
      <c r="B445" s="13" t="s">
        <v>470</v>
      </c>
      <c r="C445" s="61">
        <v>155250</v>
      </c>
      <c r="D445" s="70">
        <v>150000</v>
      </c>
      <c r="E445" s="58">
        <v>154500</v>
      </c>
      <c r="F445" s="5">
        <v>45851.876550000001</v>
      </c>
      <c r="G445" s="5">
        <f t="shared" si="225"/>
        <v>4722.7432846500005</v>
      </c>
      <c r="H445" s="5">
        <f t="shared" si="226"/>
        <v>50574.619834650002</v>
      </c>
      <c r="I445" s="2">
        <v>46414.328979666658</v>
      </c>
      <c r="J445" s="2">
        <f t="shared" si="227"/>
        <v>2367.1307779629992</v>
      </c>
      <c r="K445" s="2">
        <f t="shared" si="228"/>
        <v>48781.459757629658</v>
      </c>
      <c r="L445" s="5">
        <v>49477.813935311598</v>
      </c>
      <c r="M445" s="5">
        <f t="shared" si="229"/>
        <v>48781.459757629658</v>
      </c>
      <c r="N445" s="48">
        <f t="shared" si="230"/>
        <v>101430.64892126521</v>
      </c>
      <c r="O445" s="5">
        <f t="shared" si="231"/>
        <v>37228.59868157997</v>
      </c>
      <c r="P445" s="20">
        <f t="shared" si="232"/>
        <v>0.36703500448349091</v>
      </c>
      <c r="Q445" s="63">
        <v>155250</v>
      </c>
      <c r="R445" s="70">
        <v>150000</v>
      </c>
      <c r="S445" s="58">
        <v>153000</v>
      </c>
      <c r="T445" s="5">
        <v>45851.876550000001</v>
      </c>
      <c r="U445" s="5">
        <f t="shared" si="239"/>
        <v>4722.7432846500005</v>
      </c>
      <c r="V445" s="5">
        <f t="shared" si="240"/>
        <v>50574.619834650002</v>
      </c>
      <c r="W445" s="2">
        <v>46414.328979666658</v>
      </c>
      <c r="X445" s="2">
        <f t="shared" si="241"/>
        <v>2367.1307779629992</v>
      </c>
      <c r="Y445" s="2">
        <f t="shared" si="242"/>
        <v>48781.459757629658</v>
      </c>
      <c r="Z445" s="5">
        <v>49477.813935311598</v>
      </c>
      <c r="AA445" s="5">
        <f t="shared" si="243"/>
        <v>48781.459757629658</v>
      </c>
      <c r="AB445" s="48">
        <f t="shared" si="244"/>
        <v>101180.64892126521</v>
      </c>
      <c r="AC445" s="5">
        <f t="shared" si="245"/>
        <v>37051.821986283336</v>
      </c>
      <c r="AD445" s="20">
        <f t="shared" si="246"/>
        <v>0.36619474554977011</v>
      </c>
      <c r="AE445" s="65" t="s">
        <v>44</v>
      </c>
      <c r="AF445" s="70" t="s">
        <v>44</v>
      </c>
      <c r="AG445" s="58" t="s">
        <v>44</v>
      </c>
      <c r="AH445" s="5" t="s">
        <v>44</v>
      </c>
      <c r="AI445" s="5" t="s">
        <v>44</v>
      </c>
      <c r="AJ445" s="5" t="s">
        <v>44</v>
      </c>
      <c r="AK445" s="5" t="s">
        <v>44</v>
      </c>
      <c r="AL445" s="5" t="s">
        <v>44</v>
      </c>
      <c r="AM445" s="5" t="s">
        <v>44</v>
      </c>
      <c r="AN445" s="5" t="s">
        <v>44</v>
      </c>
      <c r="AO445" s="5" t="s">
        <v>44</v>
      </c>
      <c r="AP445" s="5" t="s">
        <v>44</v>
      </c>
      <c r="AQ445" s="5" t="s">
        <v>44</v>
      </c>
      <c r="AR445" s="5" t="s">
        <v>44</v>
      </c>
      <c r="AS445" s="67">
        <v>156000</v>
      </c>
      <c r="AT445" s="70">
        <v>150000</v>
      </c>
      <c r="AU445" s="58">
        <v>153750</v>
      </c>
      <c r="AV445" s="38">
        <v>53376.478326616656</v>
      </c>
      <c r="AW445" s="38">
        <f t="shared" si="247"/>
        <v>2722.2003946574491</v>
      </c>
      <c r="AX445" s="38">
        <f t="shared" si="248"/>
        <v>56098.678721274104</v>
      </c>
      <c r="AY445" s="36">
        <v>59373.376722373912</v>
      </c>
      <c r="AZ445" s="5">
        <f t="shared" si="249"/>
        <v>56098.678721274104</v>
      </c>
      <c r="BA445" s="40">
        <f t="shared" si="250"/>
        <v>115044.4110887296</v>
      </c>
      <c r="BB445" s="5">
        <f t="shared" si="260"/>
        <v>41680.927079035137</v>
      </c>
      <c r="BC445" s="20">
        <f t="shared" si="251"/>
        <v>0.36230292879580339</v>
      </c>
      <c r="BD445" s="72">
        <v>156000</v>
      </c>
      <c r="BE445" s="70">
        <v>150000</v>
      </c>
      <c r="BF445" s="58">
        <v>153750</v>
      </c>
      <c r="BG445" s="38">
        <v>53376.478326616656</v>
      </c>
      <c r="BH445" s="38">
        <f t="shared" si="233"/>
        <v>2722.2003946574491</v>
      </c>
      <c r="BI445" s="38">
        <f t="shared" si="234"/>
        <v>56098.678721274104</v>
      </c>
      <c r="BJ445" s="36">
        <v>59373.376722373912</v>
      </c>
      <c r="BK445" s="36">
        <f t="shared" si="235"/>
        <v>56098.678721274104</v>
      </c>
      <c r="BL445" s="40">
        <f t="shared" si="236"/>
        <v>115044.4110887296</v>
      </c>
      <c r="BM445" s="5">
        <f t="shared" si="237"/>
        <v>41680.927079035137</v>
      </c>
      <c r="BN445" s="20">
        <f t="shared" si="238"/>
        <v>0.36230292879580339</v>
      </c>
    </row>
    <row r="446" spans="1:66" s="4" customFormat="1" ht="15.75" customHeight="1">
      <c r="A446" s="12">
        <v>424</v>
      </c>
      <c r="B446" s="13" t="s">
        <v>471</v>
      </c>
      <c r="C446" s="61">
        <v>72450</v>
      </c>
      <c r="D446" s="70">
        <v>70000</v>
      </c>
      <c r="E446" s="58">
        <v>72100</v>
      </c>
      <c r="F446" s="5">
        <v>87220.458503999995</v>
      </c>
      <c r="G446" s="5">
        <f t="shared" si="225"/>
        <v>8983.7072259119996</v>
      </c>
      <c r="H446" s="5">
        <f t="shared" si="226"/>
        <v>96204.165729911998</v>
      </c>
      <c r="I446" s="2">
        <v>88290.199599839994</v>
      </c>
      <c r="J446" s="2">
        <f t="shared" si="227"/>
        <v>4502.800179591839</v>
      </c>
      <c r="K446" s="2">
        <f t="shared" si="228"/>
        <v>92792.999779431833</v>
      </c>
      <c r="L446" s="5">
        <v>94117.617644028229</v>
      </c>
      <c r="M446" s="5">
        <f t="shared" si="229"/>
        <v>70000</v>
      </c>
      <c r="N446" s="48">
        <f t="shared" si="230"/>
        <v>82944.13052556201</v>
      </c>
      <c r="O446" s="5">
        <f t="shared" si="231"/>
        <v>9152.8824711886864</v>
      </c>
      <c r="P446" s="20">
        <f t="shared" si="232"/>
        <v>0.11034997188098704</v>
      </c>
      <c r="Q446" s="63">
        <v>72450</v>
      </c>
      <c r="R446" s="70">
        <v>70000</v>
      </c>
      <c r="S446" s="58">
        <v>71400</v>
      </c>
      <c r="T446" s="5">
        <v>87220.458503999995</v>
      </c>
      <c r="U446" s="5">
        <f t="shared" si="239"/>
        <v>8983.7072259119996</v>
      </c>
      <c r="V446" s="5">
        <f t="shared" si="240"/>
        <v>96204.165729911998</v>
      </c>
      <c r="W446" s="2">
        <v>88290.199599839994</v>
      </c>
      <c r="X446" s="2">
        <f t="shared" si="241"/>
        <v>4502.800179591839</v>
      </c>
      <c r="Y446" s="2">
        <f t="shared" si="242"/>
        <v>92792.999779431833</v>
      </c>
      <c r="Z446" s="5">
        <v>94117.617644028229</v>
      </c>
      <c r="AA446" s="5">
        <f t="shared" si="243"/>
        <v>70000</v>
      </c>
      <c r="AB446" s="48">
        <f t="shared" si="244"/>
        <v>82827.463858895338</v>
      </c>
      <c r="AC446" s="5">
        <f t="shared" si="245"/>
        <v>9070.3866800502528</v>
      </c>
      <c r="AD446" s="20">
        <f t="shared" si="246"/>
        <v>0.10950940977140795</v>
      </c>
      <c r="AE446" s="65" t="s">
        <v>44</v>
      </c>
      <c r="AF446" s="70" t="s">
        <v>44</v>
      </c>
      <c r="AG446" s="58" t="s">
        <v>44</v>
      </c>
      <c r="AH446" s="5" t="s">
        <v>44</v>
      </c>
      <c r="AI446" s="5" t="s">
        <v>44</v>
      </c>
      <c r="AJ446" s="5" t="s">
        <v>44</v>
      </c>
      <c r="AK446" s="5" t="s">
        <v>44</v>
      </c>
      <c r="AL446" s="5" t="s">
        <v>44</v>
      </c>
      <c r="AM446" s="5" t="s">
        <v>44</v>
      </c>
      <c r="AN446" s="5" t="s">
        <v>44</v>
      </c>
      <c r="AO446" s="5" t="s">
        <v>44</v>
      </c>
      <c r="AP446" s="5" t="s">
        <v>44</v>
      </c>
      <c r="AQ446" s="5" t="s">
        <v>44</v>
      </c>
      <c r="AR446" s="5" t="s">
        <v>44</v>
      </c>
      <c r="AS446" s="67">
        <v>72800</v>
      </c>
      <c r="AT446" s="70">
        <v>70000</v>
      </c>
      <c r="AU446" s="58">
        <v>71750</v>
      </c>
      <c r="AV446" s="38">
        <v>101533.72953981599</v>
      </c>
      <c r="AW446" s="38">
        <f t="shared" si="247"/>
        <v>5178.2202065306155</v>
      </c>
      <c r="AX446" s="38">
        <f t="shared" si="248"/>
        <v>106711.94974634661</v>
      </c>
      <c r="AY446" s="36">
        <v>112941.14117283387</v>
      </c>
      <c r="AZ446" s="5">
        <f t="shared" si="249"/>
        <v>70000</v>
      </c>
      <c r="BA446" s="40">
        <f t="shared" si="250"/>
        <v>86840.618183836094</v>
      </c>
      <c r="BB446" s="5">
        <f t="shared" si="260"/>
        <v>11908.115317163909</v>
      </c>
      <c r="BC446" s="42">
        <f t="shared" si="251"/>
        <v>0.13712610027666067</v>
      </c>
      <c r="BD446" s="72">
        <v>72800</v>
      </c>
      <c r="BE446" s="70">
        <v>70000</v>
      </c>
      <c r="BF446" s="58">
        <v>71750</v>
      </c>
      <c r="BG446" s="38">
        <v>101533.72953981599</v>
      </c>
      <c r="BH446" s="38">
        <f t="shared" si="233"/>
        <v>5178.2202065306155</v>
      </c>
      <c r="BI446" s="38">
        <f t="shared" si="234"/>
        <v>106711.94974634661</v>
      </c>
      <c r="BJ446" s="36">
        <v>112941.14117283387</v>
      </c>
      <c r="BK446" s="36">
        <f t="shared" si="235"/>
        <v>70000</v>
      </c>
      <c r="BL446" s="40">
        <f t="shared" si="236"/>
        <v>86840.618183836094</v>
      </c>
      <c r="BM446" s="5">
        <f t="shared" si="237"/>
        <v>11908.115317163909</v>
      </c>
      <c r="BN446" s="20">
        <f t="shared" si="238"/>
        <v>0.13712610027666067</v>
      </c>
    </row>
    <row r="447" spans="1:66" s="4" customFormat="1" ht="15.75" customHeight="1">
      <c r="A447" s="12">
        <v>425</v>
      </c>
      <c r="B447" s="13" t="s">
        <v>472</v>
      </c>
      <c r="C447" s="61" t="s">
        <v>44</v>
      </c>
      <c r="D447" s="70" t="s">
        <v>44</v>
      </c>
      <c r="E447" s="58" t="s">
        <v>44</v>
      </c>
      <c r="F447" s="5" t="s">
        <v>44</v>
      </c>
      <c r="G447" s="5" t="s">
        <v>44</v>
      </c>
      <c r="H447" s="5" t="s">
        <v>44</v>
      </c>
      <c r="I447" s="5" t="s">
        <v>44</v>
      </c>
      <c r="J447" s="5" t="s">
        <v>44</v>
      </c>
      <c r="K447" s="5" t="s">
        <v>44</v>
      </c>
      <c r="L447" s="5" t="s">
        <v>44</v>
      </c>
      <c r="M447" s="5" t="s">
        <v>44</v>
      </c>
      <c r="N447" s="5" t="s">
        <v>44</v>
      </c>
      <c r="O447" s="5" t="s">
        <v>44</v>
      </c>
      <c r="P447" s="5" t="s">
        <v>44</v>
      </c>
      <c r="Q447" s="63" t="s">
        <v>44</v>
      </c>
      <c r="R447" s="70" t="s">
        <v>44</v>
      </c>
      <c r="S447" s="58" t="s">
        <v>44</v>
      </c>
      <c r="T447" s="5" t="s">
        <v>44</v>
      </c>
      <c r="U447" s="5" t="s">
        <v>44</v>
      </c>
      <c r="V447" s="5" t="s">
        <v>44</v>
      </c>
      <c r="W447" s="5" t="s">
        <v>44</v>
      </c>
      <c r="X447" s="5" t="s">
        <v>44</v>
      </c>
      <c r="Y447" s="5" t="s">
        <v>44</v>
      </c>
      <c r="Z447" s="5" t="s">
        <v>44</v>
      </c>
      <c r="AA447" s="5" t="s">
        <v>44</v>
      </c>
      <c r="AB447" s="5" t="s">
        <v>44</v>
      </c>
      <c r="AC447" s="5" t="s">
        <v>44</v>
      </c>
      <c r="AD447" s="5" t="s">
        <v>44</v>
      </c>
      <c r="AE447" s="65" t="s">
        <v>44</v>
      </c>
      <c r="AF447" s="70" t="s">
        <v>44</v>
      </c>
      <c r="AG447" s="58" t="s">
        <v>44</v>
      </c>
      <c r="AH447" s="5" t="s">
        <v>44</v>
      </c>
      <c r="AI447" s="5" t="s">
        <v>44</v>
      </c>
      <c r="AJ447" s="5" t="s">
        <v>44</v>
      </c>
      <c r="AK447" s="5" t="s">
        <v>44</v>
      </c>
      <c r="AL447" s="5" t="s">
        <v>44</v>
      </c>
      <c r="AM447" s="5" t="s">
        <v>44</v>
      </c>
      <c r="AN447" s="5" t="s">
        <v>44</v>
      </c>
      <c r="AO447" s="5" t="s">
        <v>44</v>
      </c>
      <c r="AP447" s="5" t="s">
        <v>44</v>
      </c>
      <c r="AQ447" s="5" t="s">
        <v>44</v>
      </c>
      <c r="AR447" s="5" t="s">
        <v>44</v>
      </c>
      <c r="AS447" s="68" t="s">
        <v>44</v>
      </c>
      <c r="AT447" s="74" t="s">
        <v>44</v>
      </c>
      <c r="AU447" s="68" t="s">
        <v>44</v>
      </c>
      <c r="AV447" s="41" t="s">
        <v>44</v>
      </c>
      <c r="AW447" s="41" t="s">
        <v>44</v>
      </c>
      <c r="AX447" s="41" t="s">
        <v>44</v>
      </c>
      <c r="AY447" s="41" t="s">
        <v>44</v>
      </c>
      <c r="AZ447" s="41" t="s">
        <v>44</v>
      </c>
      <c r="BA447" s="41" t="s">
        <v>44</v>
      </c>
      <c r="BB447" s="41" t="s">
        <v>44</v>
      </c>
      <c r="BC447" s="41" t="s">
        <v>44</v>
      </c>
      <c r="BD447" s="68" t="s">
        <v>44</v>
      </c>
      <c r="BE447" s="74" t="s">
        <v>44</v>
      </c>
      <c r="BF447" s="68" t="s">
        <v>44</v>
      </c>
      <c r="BG447" s="41" t="s">
        <v>44</v>
      </c>
      <c r="BH447" s="41" t="s">
        <v>44</v>
      </c>
      <c r="BI447" s="41" t="s">
        <v>44</v>
      </c>
      <c r="BJ447" s="41" t="s">
        <v>44</v>
      </c>
      <c r="BK447" s="41" t="s">
        <v>44</v>
      </c>
      <c r="BL447" s="41" t="s">
        <v>44</v>
      </c>
      <c r="BM447" s="41" t="s">
        <v>44</v>
      </c>
      <c r="BN447" s="41" t="s">
        <v>44</v>
      </c>
    </row>
    <row r="448" spans="1:66" s="4" customFormat="1" ht="15.75" customHeight="1">
      <c r="A448" s="12">
        <v>426</v>
      </c>
      <c r="B448" s="13" t="s">
        <v>473</v>
      </c>
      <c r="C448" s="61" t="s">
        <v>44</v>
      </c>
      <c r="D448" s="70" t="s">
        <v>44</v>
      </c>
      <c r="E448" s="58" t="s">
        <v>44</v>
      </c>
      <c r="F448" s="5" t="s">
        <v>44</v>
      </c>
      <c r="G448" s="5" t="s">
        <v>44</v>
      </c>
      <c r="H448" s="5" t="s">
        <v>44</v>
      </c>
      <c r="I448" s="5" t="s">
        <v>44</v>
      </c>
      <c r="J448" s="5" t="s">
        <v>44</v>
      </c>
      <c r="K448" s="5" t="s">
        <v>44</v>
      </c>
      <c r="L448" s="5" t="s">
        <v>44</v>
      </c>
      <c r="M448" s="5" t="s">
        <v>44</v>
      </c>
      <c r="N448" s="5" t="s">
        <v>44</v>
      </c>
      <c r="O448" s="5" t="s">
        <v>44</v>
      </c>
      <c r="P448" s="5" t="s">
        <v>44</v>
      </c>
      <c r="Q448" s="63" t="s">
        <v>44</v>
      </c>
      <c r="R448" s="70" t="s">
        <v>44</v>
      </c>
      <c r="S448" s="58" t="s">
        <v>44</v>
      </c>
      <c r="T448" s="5" t="s">
        <v>44</v>
      </c>
      <c r="U448" s="5" t="s">
        <v>44</v>
      </c>
      <c r="V448" s="5" t="s">
        <v>44</v>
      </c>
      <c r="W448" s="5" t="s">
        <v>44</v>
      </c>
      <c r="X448" s="5" t="s">
        <v>44</v>
      </c>
      <c r="Y448" s="5" t="s">
        <v>44</v>
      </c>
      <c r="Z448" s="5" t="s">
        <v>44</v>
      </c>
      <c r="AA448" s="5" t="s">
        <v>44</v>
      </c>
      <c r="AB448" s="5" t="s">
        <v>44</v>
      </c>
      <c r="AC448" s="5" t="s">
        <v>44</v>
      </c>
      <c r="AD448" s="5" t="s">
        <v>44</v>
      </c>
      <c r="AE448" s="65" t="s">
        <v>44</v>
      </c>
      <c r="AF448" s="70" t="s">
        <v>44</v>
      </c>
      <c r="AG448" s="58" t="s">
        <v>44</v>
      </c>
      <c r="AH448" s="5" t="s">
        <v>44</v>
      </c>
      <c r="AI448" s="5" t="s">
        <v>44</v>
      </c>
      <c r="AJ448" s="5" t="s">
        <v>44</v>
      </c>
      <c r="AK448" s="5" t="s">
        <v>44</v>
      </c>
      <c r="AL448" s="5" t="s">
        <v>44</v>
      </c>
      <c r="AM448" s="5" t="s">
        <v>44</v>
      </c>
      <c r="AN448" s="5" t="s">
        <v>44</v>
      </c>
      <c r="AO448" s="5" t="s">
        <v>44</v>
      </c>
      <c r="AP448" s="5" t="s">
        <v>44</v>
      </c>
      <c r="AQ448" s="5" t="s">
        <v>44</v>
      </c>
      <c r="AR448" s="5" t="s">
        <v>44</v>
      </c>
      <c r="AS448" s="68" t="s">
        <v>44</v>
      </c>
      <c r="AT448" s="74" t="s">
        <v>44</v>
      </c>
      <c r="AU448" s="68" t="s">
        <v>44</v>
      </c>
      <c r="AV448" s="41" t="s">
        <v>44</v>
      </c>
      <c r="AW448" s="41" t="s">
        <v>44</v>
      </c>
      <c r="AX448" s="41" t="s">
        <v>44</v>
      </c>
      <c r="AY448" s="41" t="s">
        <v>44</v>
      </c>
      <c r="AZ448" s="41" t="s">
        <v>44</v>
      </c>
      <c r="BA448" s="41" t="s">
        <v>44</v>
      </c>
      <c r="BB448" s="41" t="s">
        <v>44</v>
      </c>
      <c r="BC448" s="41" t="s">
        <v>44</v>
      </c>
      <c r="BD448" s="68" t="s">
        <v>44</v>
      </c>
      <c r="BE448" s="74" t="s">
        <v>44</v>
      </c>
      <c r="BF448" s="68" t="s">
        <v>44</v>
      </c>
      <c r="BG448" s="41" t="s">
        <v>44</v>
      </c>
      <c r="BH448" s="41" t="s">
        <v>44</v>
      </c>
      <c r="BI448" s="41" t="s">
        <v>44</v>
      </c>
      <c r="BJ448" s="41" t="s">
        <v>44</v>
      </c>
      <c r="BK448" s="41" t="s">
        <v>44</v>
      </c>
      <c r="BL448" s="41" t="s">
        <v>44</v>
      </c>
      <c r="BM448" s="41" t="s">
        <v>44</v>
      </c>
      <c r="BN448" s="41" t="s">
        <v>44</v>
      </c>
    </row>
    <row r="449" spans="1:66" s="4" customFormat="1" ht="15.75" customHeight="1">
      <c r="A449" s="12">
        <v>427</v>
      </c>
      <c r="B449" s="13" t="s">
        <v>474</v>
      </c>
      <c r="C449" s="61">
        <v>414000</v>
      </c>
      <c r="D449" s="70">
        <v>400000</v>
      </c>
      <c r="E449" s="58">
        <v>412000</v>
      </c>
      <c r="F449" s="5">
        <v>468504.28528199997</v>
      </c>
      <c r="G449" s="5">
        <f t="shared" si="225"/>
        <v>48255.941384046004</v>
      </c>
      <c r="H449" s="5">
        <f t="shared" si="226"/>
        <v>516760.22666604596</v>
      </c>
      <c r="I449" s="2">
        <v>474249.62523371994</v>
      </c>
      <c r="J449" s="2">
        <f t="shared" si="227"/>
        <v>24186.730886919715</v>
      </c>
      <c r="K449" s="2">
        <f t="shared" si="228"/>
        <v>498436.35612063966</v>
      </c>
      <c r="L449" s="5">
        <v>505551.52324802114</v>
      </c>
      <c r="M449" s="5">
        <f t="shared" si="229"/>
        <v>400000</v>
      </c>
      <c r="N449" s="48">
        <f t="shared" si="230"/>
        <v>457791.35100578447</v>
      </c>
      <c r="O449" s="5">
        <f t="shared" si="231"/>
        <v>40864.656190122201</v>
      </c>
      <c r="P449" s="20">
        <f t="shared" si="232"/>
        <v>8.9264806118204393E-2</v>
      </c>
      <c r="Q449" s="63" t="s">
        <v>44</v>
      </c>
      <c r="R449" s="70" t="s">
        <v>44</v>
      </c>
      <c r="S449" s="58" t="s">
        <v>44</v>
      </c>
      <c r="T449" s="5" t="s">
        <v>44</v>
      </c>
      <c r="U449" s="5" t="s">
        <v>44</v>
      </c>
      <c r="V449" s="5" t="s">
        <v>44</v>
      </c>
      <c r="W449" s="5" t="s">
        <v>44</v>
      </c>
      <c r="X449" s="5" t="s">
        <v>44</v>
      </c>
      <c r="Y449" s="5" t="s">
        <v>44</v>
      </c>
      <c r="Z449" s="5" t="s">
        <v>44</v>
      </c>
      <c r="AA449" s="5" t="s">
        <v>44</v>
      </c>
      <c r="AB449" s="5" t="s">
        <v>44</v>
      </c>
      <c r="AC449" s="5" t="s">
        <v>44</v>
      </c>
      <c r="AD449" s="5" t="s">
        <v>44</v>
      </c>
      <c r="AE449" s="65" t="s">
        <v>44</v>
      </c>
      <c r="AF449" s="70" t="s">
        <v>44</v>
      </c>
      <c r="AG449" s="58" t="s">
        <v>44</v>
      </c>
      <c r="AH449" s="5" t="s">
        <v>44</v>
      </c>
      <c r="AI449" s="5" t="s">
        <v>44</v>
      </c>
      <c r="AJ449" s="5" t="s">
        <v>44</v>
      </c>
      <c r="AK449" s="5" t="s">
        <v>44</v>
      </c>
      <c r="AL449" s="5" t="s">
        <v>44</v>
      </c>
      <c r="AM449" s="5" t="s">
        <v>44</v>
      </c>
      <c r="AN449" s="5" t="s">
        <v>44</v>
      </c>
      <c r="AO449" s="5" t="s">
        <v>44</v>
      </c>
      <c r="AP449" s="5" t="s">
        <v>44</v>
      </c>
      <c r="AQ449" s="5" t="s">
        <v>44</v>
      </c>
      <c r="AR449" s="5" t="s">
        <v>44</v>
      </c>
      <c r="AS449" s="68" t="s">
        <v>44</v>
      </c>
      <c r="AT449" s="74" t="s">
        <v>44</v>
      </c>
      <c r="AU449" s="68" t="s">
        <v>44</v>
      </c>
      <c r="AV449" s="41" t="s">
        <v>44</v>
      </c>
      <c r="AW449" s="41" t="s">
        <v>44</v>
      </c>
      <c r="AX449" s="41" t="s">
        <v>44</v>
      </c>
      <c r="AY449" s="41" t="s">
        <v>44</v>
      </c>
      <c r="AZ449" s="41" t="s">
        <v>44</v>
      </c>
      <c r="BA449" s="41" t="s">
        <v>44</v>
      </c>
      <c r="BB449" s="41" t="s">
        <v>44</v>
      </c>
      <c r="BC449" s="41" t="s">
        <v>44</v>
      </c>
      <c r="BD449" s="72">
        <v>416000</v>
      </c>
      <c r="BE449" s="70">
        <v>400000</v>
      </c>
      <c r="BF449" s="58">
        <v>410000</v>
      </c>
      <c r="BG449" s="38">
        <v>545387.06901877793</v>
      </c>
      <c r="BH449" s="38">
        <f t="shared" si="233"/>
        <v>27814.740519957671</v>
      </c>
      <c r="BI449" s="38">
        <f t="shared" si="234"/>
        <v>573201.80953873554</v>
      </c>
      <c r="BJ449" s="36">
        <v>606661.82789762528</v>
      </c>
      <c r="BK449" s="36">
        <f t="shared" si="235"/>
        <v>400000</v>
      </c>
      <c r="BL449" s="40">
        <f t="shared" si="236"/>
        <v>481172.72748727223</v>
      </c>
      <c r="BM449" s="5">
        <f t="shared" si="237"/>
        <v>57397.786053657859</v>
      </c>
      <c r="BN449" s="20">
        <f t="shared" si="238"/>
        <v>0.11928728037724483</v>
      </c>
    </row>
    <row r="450" spans="1:66" s="4" customFormat="1" ht="15.75" customHeight="1">
      <c r="A450" s="12">
        <v>428</v>
      </c>
      <c r="B450" s="13" t="s">
        <v>475</v>
      </c>
      <c r="C450" s="61" t="s">
        <v>44</v>
      </c>
      <c r="D450" s="70" t="s">
        <v>44</v>
      </c>
      <c r="E450" s="58" t="s">
        <v>44</v>
      </c>
      <c r="F450" s="5" t="s">
        <v>44</v>
      </c>
      <c r="G450" s="5" t="s">
        <v>44</v>
      </c>
      <c r="H450" s="5" t="s">
        <v>44</v>
      </c>
      <c r="I450" s="5" t="s">
        <v>44</v>
      </c>
      <c r="J450" s="5" t="s">
        <v>44</v>
      </c>
      <c r="K450" s="5" t="s">
        <v>44</v>
      </c>
      <c r="L450" s="5" t="s">
        <v>44</v>
      </c>
      <c r="M450" s="5" t="s">
        <v>44</v>
      </c>
      <c r="N450" s="5" t="s">
        <v>44</v>
      </c>
      <c r="O450" s="5" t="s">
        <v>44</v>
      </c>
      <c r="P450" s="5" t="s">
        <v>44</v>
      </c>
      <c r="Q450" s="63" t="s">
        <v>44</v>
      </c>
      <c r="R450" s="70" t="s">
        <v>44</v>
      </c>
      <c r="S450" s="58" t="s">
        <v>44</v>
      </c>
      <c r="T450" s="5" t="s">
        <v>44</v>
      </c>
      <c r="U450" s="5" t="s">
        <v>44</v>
      </c>
      <c r="V450" s="5" t="s">
        <v>44</v>
      </c>
      <c r="W450" s="5" t="s">
        <v>44</v>
      </c>
      <c r="X450" s="5" t="s">
        <v>44</v>
      </c>
      <c r="Y450" s="5" t="s">
        <v>44</v>
      </c>
      <c r="Z450" s="5" t="s">
        <v>44</v>
      </c>
      <c r="AA450" s="5" t="s">
        <v>44</v>
      </c>
      <c r="AB450" s="5" t="s">
        <v>44</v>
      </c>
      <c r="AC450" s="5" t="s">
        <v>44</v>
      </c>
      <c r="AD450" s="5" t="s">
        <v>44</v>
      </c>
      <c r="AE450" s="65" t="s">
        <v>44</v>
      </c>
      <c r="AF450" s="70" t="s">
        <v>44</v>
      </c>
      <c r="AG450" s="58" t="s">
        <v>44</v>
      </c>
      <c r="AH450" s="5" t="s">
        <v>44</v>
      </c>
      <c r="AI450" s="5" t="s">
        <v>44</v>
      </c>
      <c r="AJ450" s="5" t="s">
        <v>44</v>
      </c>
      <c r="AK450" s="5" t="s">
        <v>44</v>
      </c>
      <c r="AL450" s="5" t="s">
        <v>44</v>
      </c>
      <c r="AM450" s="5" t="s">
        <v>44</v>
      </c>
      <c r="AN450" s="5" t="s">
        <v>44</v>
      </c>
      <c r="AO450" s="5" t="s">
        <v>44</v>
      </c>
      <c r="AP450" s="5" t="s">
        <v>44</v>
      </c>
      <c r="AQ450" s="5" t="s">
        <v>44</v>
      </c>
      <c r="AR450" s="5" t="s">
        <v>44</v>
      </c>
      <c r="AS450" s="68" t="s">
        <v>44</v>
      </c>
      <c r="AT450" s="74" t="s">
        <v>44</v>
      </c>
      <c r="AU450" s="68" t="s">
        <v>44</v>
      </c>
      <c r="AV450" s="41" t="s">
        <v>44</v>
      </c>
      <c r="AW450" s="41" t="s">
        <v>44</v>
      </c>
      <c r="AX450" s="41" t="s">
        <v>44</v>
      </c>
      <c r="AY450" s="41" t="s">
        <v>44</v>
      </c>
      <c r="AZ450" s="41" t="s">
        <v>44</v>
      </c>
      <c r="BA450" s="41" t="s">
        <v>44</v>
      </c>
      <c r="BB450" s="41" t="s">
        <v>44</v>
      </c>
      <c r="BC450" s="41" t="s">
        <v>44</v>
      </c>
      <c r="BD450" s="68" t="s">
        <v>44</v>
      </c>
      <c r="BE450" s="74" t="s">
        <v>44</v>
      </c>
      <c r="BF450" s="68" t="s">
        <v>44</v>
      </c>
      <c r="BG450" s="41" t="s">
        <v>44</v>
      </c>
      <c r="BH450" s="41" t="s">
        <v>44</v>
      </c>
      <c r="BI450" s="41" t="s">
        <v>44</v>
      </c>
      <c r="BJ450" s="41" t="s">
        <v>44</v>
      </c>
      <c r="BK450" s="41" t="s">
        <v>44</v>
      </c>
      <c r="BL450" s="41" t="s">
        <v>44</v>
      </c>
      <c r="BM450" s="41" t="s">
        <v>44</v>
      </c>
      <c r="BN450" s="41" t="s">
        <v>44</v>
      </c>
    </row>
    <row r="451" spans="1:66" s="4" customFormat="1" ht="15.75" customHeight="1">
      <c r="A451" s="12">
        <v>429</v>
      </c>
      <c r="B451" s="13" t="s">
        <v>476</v>
      </c>
      <c r="C451" s="61">
        <v>362250</v>
      </c>
      <c r="D451" s="70">
        <v>350000</v>
      </c>
      <c r="E451" s="58">
        <v>360500</v>
      </c>
      <c r="F451" s="5">
        <v>86609.100149999984</v>
      </c>
      <c r="G451" s="5">
        <f t="shared" si="225"/>
        <v>8920.7373154499983</v>
      </c>
      <c r="H451" s="5">
        <f t="shared" si="226"/>
        <v>95529.837465449978</v>
      </c>
      <c r="I451" s="2">
        <v>87671.111035666661</v>
      </c>
      <c r="J451" s="2">
        <f t="shared" si="227"/>
        <v>4471.2266628189991</v>
      </c>
      <c r="K451" s="2">
        <f t="shared" si="228"/>
        <v>92142.337698485659</v>
      </c>
      <c r="L451" s="5">
        <v>93457.667377353762</v>
      </c>
      <c r="M451" s="5">
        <f t="shared" si="229"/>
        <v>92142.337698485659</v>
      </c>
      <c r="N451" s="48">
        <f t="shared" si="230"/>
        <v>225646.64042354826</v>
      </c>
      <c r="O451" s="5">
        <f t="shared" si="231"/>
        <v>94401.797774473423</v>
      </c>
      <c r="P451" s="20">
        <f t="shared" si="232"/>
        <v>0.41836119340078481</v>
      </c>
      <c r="Q451" s="63">
        <v>362250</v>
      </c>
      <c r="R451" s="70">
        <v>350000</v>
      </c>
      <c r="S451" s="58">
        <v>357000</v>
      </c>
      <c r="T451" s="5">
        <v>86609.100149999984</v>
      </c>
      <c r="U451" s="5">
        <f t="shared" si="239"/>
        <v>8920.7373154499983</v>
      </c>
      <c r="V451" s="5">
        <f t="shared" si="240"/>
        <v>95529.837465449978</v>
      </c>
      <c r="W451" s="2">
        <v>87671.111035666661</v>
      </c>
      <c r="X451" s="2">
        <f t="shared" si="241"/>
        <v>4471.2266628189991</v>
      </c>
      <c r="Y451" s="2">
        <f t="shared" si="242"/>
        <v>92142.337698485659</v>
      </c>
      <c r="Z451" s="5">
        <v>93457.667377353762</v>
      </c>
      <c r="AA451" s="5">
        <f t="shared" si="243"/>
        <v>92142.337698485659</v>
      </c>
      <c r="AB451" s="48">
        <f t="shared" si="244"/>
        <v>225063.30709021492</v>
      </c>
      <c r="AC451" s="5">
        <f t="shared" si="245"/>
        <v>93989.318818781307</v>
      </c>
      <c r="AD451" s="20">
        <f t="shared" si="246"/>
        <v>0.41761280429913172</v>
      </c>
      <c r="AE451" s="65">
        <v>362250</v>
      </c>
      <c r="AF451" s="70">
        <v>350000</v>
      </c>
      <c r="AG451" s="58">
        <v>355250</v>
      </c>
      <c r="AH451" s="5">
        <v>86609.100149999984</v>
      </c>
      <c r="AI451" s="5">
        <f t="shared" si="252"/>
        <v>8920.7373154499983</v>
      </c>
      <c r="AJ451" s="5">
        <f t="shared" si="253"/>
        <v>95529.837465449978</v>
      </c>
      <c r="AK451" s="2">
        <v>87671.111035666661</v>
      </c>
      <c r="AL451" s="2">
        <f t="shared" si="254"/>
        <v>4471.2266628189991</v>
      </c>
      <c r="AM451" s="2">
        <f t="shared" si="255"/>
        <v>92142.337698485659</v>
      </c>
      <c r="AN451" s="5">
        <v>93457.667377353762</v>
      </c>
      <c r="AO451" s="5">
        <f t="shared" si="256"/>
        <v>92142.337698485659</v>
      </c>
      <c r="AP451" s="48">
        <f t="shared" si="257"/>
        <v>224771.64042354826</v>
      </c>
      <c r="AQ451" s="5">
        <f t="shared" si="258"/>
        <v>93783.07934093519</v>
      </c>
      <c r="AR451" s="20">
        <f t="shared" si="259"/>
        <v>0.41723715306884407</v>
      </c>
      <c r="AS451" s="67">
        <v>364000</v>
      </c>
      <c r="AT451" s="70">
        <v>350000</v>
      </c>
      <c r="AU451" s="58">
        <v>358750</v>
      </c>
      <c r="AV451" s="38">
        <v>100821.77769101666</v>
      </c>
      <c r="AW451" s="38">
        <f t="shared" si="247"/>
        <v>5141.9106622418494</v>
      </c>
      <c r="AX451" s="38">
        <f t="shared" si="248"/>
        <v>105963.68835325851</v>
      </c>
      <c r="AY451" s="36">
        <v>112149.20085282452</v>
      </c>
      <c r="AZ451" s="5">
        <f t="shared" si="249"/>
        <v>105963.68835325851</v>
      </c>
      <c r="BA451" s="40">
        <f t="shared" si="250"/>
        <v>258172.57784121661</v>
      </c>
      <c r="BB451" s="5">
        <f>STDEVA(AZ451,BA451)</f>
        <v>107627.93791380902</v>
      </c>
      <c r="BC451" s="43">
        <f t="shared" si="251"/>
        <v>0.41688369389875024</v>
      </c>
      <c r="BD451" s="72">
        <v>364000</v>
      </c>
      <c r="BE451" s="70">
        <v>350000</v>
      </c>
      <c r="BF451" s="58">
        <v>358750</v>
      </c>
      <c r="BG451" s="38">
        <v>100821.77769101666</v>
      </c>
      <c r="BH451" s="38">
        <f t="shared" si="233"/>
        <v>5141.9106622418494</v>
      </c>
      <c r="BI451" s="38">
        <f t="shared" si="234"/>
        <v>105963.68835325851</v>
      </c>
      <c r="BJ451" s="36">
        <v>112149.20085282452</v>
      </c>
      <c r="BK451" s="36">
        <f t="shared" si="235"/>
        <v>105963.68835325851</v>
      </c>
      <c r="BL451" s="40">
        <f t="shared" si="236"/>
        <v>258172.57784121661</v>
      </c>
      <c r="BM451" s="5">
        <f t="shared" si="237"/>
        <v>107627.93791380902</v>
      </c>
      <c r="BN451" s="20">
        <f t="shared" si="238"/>
        <v>0.41688369389875024</v>
      </c>
    </row>
    <row r="452" spans="1:66" s="4" customFormat="1" ht="15.75" customHeight="1">
      <c r="A452" s="12">
        <v>430</v>
      </c>
      <c r="B452" s="13" t="s">
        <v>477</v>
      </c>
      <c r="C452" s="61">
        <v>124200</v>
      </c>
      <c r="D452" s="70">
        <v>120000</v>
      </c>
      <c r="E452" s="58">
        <v>123600</v>
      </c>
      <c r="F452" s="5">
        <v>35662.570649999994</v>
      </c>
      <c r="G452" s="5">
        <f t="shared" si="225"/>
        <v>3673.2447769499995</v>
      </c>
      <c r="H452" s="5">
        <f t="shared" si="226"/>
        <v>39335.815426949994</v>
      </c>
      <c r="I452" s="2">
        <v>36099.888465666663</v>
      </c>
      <c r="J452" s="2">
        <f t="shared" si="227"/>
        <v>1841.0943117489996</v>
      </c>
      <c r="K452" s="2">
        <f t="shared" si="228"/>
        <v>37940.982777415666</v>
      </c>
      <c r="L452" s="5">
        <v>38482.589404066057</v>
      </c>
      <c r="M452" s="5">
        <f t="shared" si="229"/>
        <v>37940.982777415666</v>
      </c>
      <c r="N452" s="48">
        <f t="shared" si="230"/>
        <v>80593.231268071962</v>
      </c>
      <c r="O452" s="5">
        <f t="shared" si="231"/>
        <v>30159.694140596745</v>
      </c>
      <c r="P452" s="20">
        <f t="shared" si="232"/>
        <v>0.37422118043981312</v>
      </c>
      <c r="Q452" s="63">
        <v>124200</v>
      </c>
      <c r="R452" s="70">
        <v>120000</v>
      </c>
      <c r="S452" s="58">
        <v>122400</v>
      </c>
      <c r="T452" s="5">
        <v>35662.570649999994</v>
      </c>
      <c r="U452" s="5">
        <f t="shared" si="239"/>
        <v>3673.2447769499995</v>
      </c>
      <c r="V452" s="5">
        <f t="shared" si="240"/>
        <v>39335.815426949994</v>
      </c>
      <c r="W452" s="2">
        <v>36099.888465666663</v>
      </c>
      <c r="X452" s="2">
        <f t="shared" si="241"/>
        <v>1841.0943117489996</v>
      </c>
      <c r="Y452" s="2">
        <f t="shared" si="242"/>
        <v>37940.982777415666</v>
      </c>
      <c r="Z452" s="5">
        <v>38482.589404066057</v>
      </c>
      <c r="AA452" s="5">
        <f t="shared" si="243"/>
        <v>37940.982777415666</v>
      </c>
      <c r="AB452" s="48">
        <f t="shared" si="244"/>
        <v>80393.231268071962</v>
      </c>
      <c r="AC452" s="5">
        <f t="shared" si="245"/>
        <v>30018.272784359429</v>
      </c>
      <c r="AD452" s="20">
        <f t="shared" si="246"/>
        <v>0.37339303708620974</v>
      </c>
      <c r="AE452" s="65" t="s">
        <v>44</v>
      </c>
      <c r="AF452" s="70" t="s">
        <v>44</v>
      </c>
      <c r="AG452" s="58" t="s">
        <v>44</v>
      </c>
      <c r="AH452" s="5" t="s">
        <v>44</v>
      </c>
      <c r="AI452" s="5" t="s">
        <v>44</v>
      </c>
      <c r="AJ452" s="5" t="s">
        <v>44</v>
      </c>
      <c r="AK452" s="5" t="s">
        <v>44</v>
      </c>
      <c r="AL452" s="5" t="s">
        <v>44</v>
      </c>
      <c r="AM452" s="5" t="s">
        <v>44</v>
      </c>
      <c r="AN452" s="5" t="s">
        <v>44</v>
      </c>
      <c r="AO452" s="5" t="s">
        <v>44</v>
      </c>
      <c r="AP452" s="5" t="s">
        <v>44</v>
      </c>
      <c r="AQ452" s="5" t="s">
        <v>44</v>
      </c>
      <c r="AR452" s="5" t="s">
        <v>44</v>
      </c>
      <c r="AS452" s="67">
        <v>124800</v>
      </c>
      <c r="AT452" s="70">
        <v>120000</v>
      </c>
      <c r="AU452" s="58">
        <v>123000</v>
      </c>
      <c r="AV452" s="38">
        <v>41514.871735516659</v>
      </c>
      <c r="AW452" s="38">
        <f t="shared" si="247"/>
        <v>2117.2584585113495</v>
      </c>
      <c r="AX452" s="38">
        <f t="shared" si="248"/>
        <v>43632.13019402801</v>
      </c>
      <c r="AY452" s="36">
        <v>46179.107284879268</v>
      </c>
      <c r="AZ452" s="5">
        <f t="shared" si="249"/>
        <v>43632.13019402801</v>
      </c>
      <c r="BA452" s="40">
        <f t="shared" si="250"/>
        <v>91522.247495781456</v>
      </c>
      <c r="BB452" s="5">
        <f>STDEVA(AZ452,BA452)</f>
        <v>33863.426695889044</v>
      </c>
      <c r="BC452" s="42">
        <f t="shared" si="251"/>
        <v>0.37000213196742043</v>
      </c>
      <c r="BD452" s="72">
        <v>124800</v>
      </c>
      <c r="BE452" s="70">
        <v>120000</v>
      </c>
      <c r="BF452" s="58">
        <v>123000</v>
      </c>
      <c r="BG452" s="38">
        <v>41514.871735516659</v>
      </c>
      <c r="BH452" s="38">
        <f t="shared" si="233"/>
        <v>2117.2584585113495</v>
      </c>
      <c r="BI452" s="38">
        <f t="shared" si="234"/>
        <v>43632.13019402801</v>
      </c>
      <c r="BJ452" s="36">
        <v>46179.107284879268</v>
      </c>
      <c r="BK452" s="36">
        <f t="shared" si="235"/>
        <v>43632.13019402801</v>
      </c>
      <c r="BL452" s="40">
        <f t="shared" si="236"/>
        <v>91522.247495781456</v>
      </c>
      <c r="BM452" s="5">
        <f t="shared" si="237"/>
        <v>33863.426695889044</v>
      </c>
      <c r="BN452" s="20">
        <f t="shared" si="238"/>
        <v>0.37000213196742043</v>
      </c>
    </row>
    <row r="453" spans="1:66" s="4" customFormat="1" ht="15.75" customHeight="1">
      <c r="A453" s="12">
        <v>431</v>
      </c>
      <c r="B453" s="13" t="s">
        <v>478</v>
      </c>
      <c r="C453" s="61" t="s">
        <v>44</v>
      </c>
      <c r="D453" s="70" t="s">
        <v>44</v>
      </c>
      <c r="E453" s="58" t="s">
        <v>44</v>
      </c>
      <c r="F453" s="5" t="s">
        <v>44</v>
      </c>
      <c r="G453" s="5" t="s">
        <v>44</v>
      </c>
      <c r="H453" s="5" t="s">
        <v>44</v>
      </c>
      <c r="I453" s="5" t="s">
        <v>44</v>
      </c>
      <c r="J453" s="5" t="s">
        <v>44</v>
      </c>
      <c r="K453" s="5" t="s">
        <v>44</v>
      </c>
      <c r="L453" s="5" t="s">
        <v>44</v>
      </c>
      <c r="M453" s="5" t="s">
        <v>44</v>
      </c>
      <c r="N453" s="5" t="s">
        <v>44</v>
      </c>
      <c r="O453" s="5" t="s">
        <v>44</v>
      </c>
      <c r="P453" s="5" t="s">
        <v>44</v>
      </c>
      <c r="Q453" s="63" t="s">
        <v>44</v>
      </c>
      <c r="R453" s="70" t="s">
        <v>44</v>
      </c>
      <c r="S453" s="58" t="s">
        <v>44</v>
      </c>
      <c r="T453" s="5" t="s">
        <v>44</v>
      </c>
      <c r="U453" s="5" t="s">
        <v>44</v>
      </c>
      <c r="V453" s="5" t="s">
        <v>44</v>
      </c>
      <c r="W453" s="5" t="s">
        <v>44</v>
      </c>
      <c r="X453" s="5" t="s">
        <v>44</v>
      </c>
      <c r="Y453" s="5" t="s">
        <v>44</v>
      </c>
      <c r="Z453" s="5" t="s">
        <v>44</v>
      </c>
      <c r="AA453" s="5" t="s">
        <v>44</v>
      </c>
      <c r="AB453" s="5" t="s">
        <v>44</v>
      </c>
      <c r="AC453" s="5" t="s">
        <v>44</v>
      </c>
      <c r="AD453" s="5" t="s">
        <v>44</v>
      </c>
      <c r="AE453" s="65" t="s">
        <v>44</v>
      </c>
      <c r="AF453" s="70" t="s">
        <v>44</v>
      </c>
      <c r="AG453" s="58" t="s">
        <v>44</v>
      </c>
      <c r="AH453" s="5" t="s">
        <v>44</v>
      </c>
      <c r="AI453" s="5" t="s">
        <v>44</v>
      </c>
      <c r="AJ453" s="5" t="s">
        <v>44</v>
      </c>
      <c r="AK453" s="5" t="s">
        <v>44</v>
      </c>
      <c r="AL453" s="5" t="s">
        <v>44</v>
      </c>
      <c r="AM453" s="5" t="s">
        <v>44</v>
      </c>
      <c r="AN453" s="5" t="s">
        <v>44</v>
      </c>
      <c r="AO453" s="5" t="s">
        <v>44</v>
      </c>
      <c r="AP453" s="5" t="s">
        <v>44</v>
      </c>
      <c r="AQ453" s="5" t="s">
        <v>44</v>
      </c>
      <c r="AR453" s="5" t="s">
        <v>44</v>
      </c>
      <c r="AS453" s="68" t="s">
        <v>44</v>
      </c>
      <c r="AT453" s="74" t="s">
        <v>44</v>
      </c>
      <c r="AU453" s="68" t="s">
        <v>44</v>
      </c>
      <c r="AV453" s="41" t="s">
        <v>44</v>
      </c>
      <c r="AW453" s="41" t="s">
        <v>44</v>
      </c>
      <c r="AX453" s="41" t="s">
        <v>44</v>
      </c>
      <c r="AY453" s="41" t="s">
        <v>44</v>
      </c>
      <c r="AZ453" s="41" t="s">
        <v>44</v>
      </c>
      <c r="BA453" s="41" t="s">
        <v>44</v>
      </c>
      <c r="BB453" s="41" t="s">
        <v>44</v>
      </c>
      <c r="BC453" s="41" t="s">
        <v>44</v>
      </c>
      <c r="BD453" s="68" t="s">
        <v>44</v>
      </c>
      <c r="BE453" s="74" t="s">
        <v>44</v>
      </c>
      <c r="BF453" s="68" t="s">
        <v>44</v>
      </c>
      <c r="BG453" s="41" t="s">
        <v>44</v>
      </c>
      <c r="BH453" s="41" t="s">
        <v>44</v>
      </c>
      <c r="BI453" s="41" t="s">
        <v>44</v>
      </c>
      <c r="BJ453" s="41" t="s">
        <v>44</v>
      </c>
      <c r="BK453" s="41" t="s">
        <v>44</v>
      </c>
      <c r="BL453" s="41" t="s">
        <v>44</v>
      </c>
      <c r="BM453" s="41" t="s">
        <v>44</v>
      </c>
      <c r="BN453" s="41" t="s">
        <v>44</v>
      </c>
    </row>
    <row r="454" spans="1:66" s="4" customFormat="1" ht="15.75" customHeight="1">
      <c r="A454" s="12">
        <v>432</v>
      </c>
      <c r="B454" s="13" t="s">
        <v>479</v>
      </c>
      <c r="C454" s="61">
        <v>155250</v>
      </c>
      <c r="D454" s="70">
        <v>150000</v>
      </c>
      <c r="E454" s="58">
        <v>154500</v>
      </c>
      <c r="F454" s="5">
        <v>25473.264749999998</v>
      </c>
      <c r="G454" s="5">
        <f t="shared" si="225"/>
        <v>2623.7462692499998</v>
      </c>
      <c r="H454" s="5">
        <f t="shared" si="226"/>
        <v>28097.01101925</v>
      </c>
      <c r="I454" s="2">
        <v>25785.774618333333</v>
      </c>
      <c r="J454" s="2">
        <f t="shared" si="227"/>
        <v>1315.0745055349998</v>
      </c>
      <c r="K454" s="2">
        <f t="shared" si="228"/>
        <v>27100.849123868335</v>
      </c>
      <c r="L454" s="5">
        <v>27487.713100467186</v>
      </c>
      <c r="M454" s="5">
        <f t="shared" si="229"/>
        <v>27100.849123868335</v>
      </c>
      <c r="N454" s="48">
        <f t="shared" si="230"/>
        <v>90405.928873930927</v>
      </c>
      <c r="O454" s="5">
        <f t="shared" si="231"/>
        <v>44763.451174824455</v>
      </c>
      <c r="P454" s="20">
        <f t="shared" si="232"/>
        <v>0.49513844647562993</v>
      </c>
      <c r="Q454" s="63">
        <v>155250</v>
      </c>
      <c r="R454" s="70">
        <v>150000</v>
      </c>
      <c r="S454" s="58">
        <v>153000</v>
      </c>
      <c r="T454" s="5">
        <v>25473.264749999998</v>
      </c>
      <c r="U454" s="5">
        <f t="shared" si="239"/>
        <v>2623.7462692499998</v>
      </c>
      <c r="V454" s="5">
        <f t="shared" si="240"/>
        <v>28097.01101925</v>
      </c>
      <c r="W454" s="2">
        <v>25785.774618333333</v>
      </c>
      <c r="X454" s="2">
        <f t="shared" si="241"/>
        <v>1315.0745055349998</v>
      </c>
      <c r="Y454" s="2">
        <f t="shared" si="242"/>
        <v>27100.849123868335</v>
      </c>
      <c r="Z454" s="5">
        <v>27487.713100467186</v>
      </c>
      <c r="AA454" s="5">
        <f t="shared" si="243"/>
        <v>27100.849123868335</v>
      </c>
      <c r="AB454" s="48">
        <f t="shared" si="244"/>
        <v>90155.928873930927</v>
      </c>
      <c r="AC454" s="5">
        <f t="shared" si="245"/>
        <v>44586.674479527806</v>
      </c>
      <c r="AD454" s="20">
        <f t="shared" si="246"/>
        <v>0.4945506639044821</v>
      </c>
      <c r="AE454" s="65" t="s">
        <v>44</v>
      </c>
      <c r="AF454" s="70" t="s">
        <v>44</v>
      </c>
      <c r="AG454" s="58" t="s">
        <v>44</v>
      </c>
      <c r="AH454" s="5" t="s">
        <v>44</v>
      </c>
      <c r="AI454" s="5" t="s">
        <v>44</v>
      </c>
      <c r="AJ454" s="5" t="s">
        <v>44</v>
      </c>
      <c r="AK454" s="5" t="s">
        <v>44</v>
      </c>
      <c r="AL454" s="5" t="s">
        <v>44</v>
      </c>
      <c r="AM454" s="5" t="s">
        <v>44</v>
      </c>
      <c r="AN454" s="5" t="s">
        <v>44</v>
      </c>
      <c r="AO454" s="5" t="s">
        <v>44</v>
      </c>
      <c r="AP454" s="5" t="s">
        <v>44</v>
      </c>
      <c r="AQ454" s="5" t="s">
        <v>44</v>
      </c>
      <c r="AR454" s="5" t="s">
        <v>44</v>
      </c>
      <c r="AS454" s="67">
        <v>156000</v>
      </c>
      <c r="AT454" s="70">
        <v>150000</v>
      </c>
      <c r="AU454" s="58">
        <v>153750</v>
      </c>
      <c r="AV454" s="38">
        <v>29653.640811083333</v>
      </c>
      <c r="AW454" s="38">
        <f t="shared" si="247"/>
        <v>1512.3356813652499</v>
      </c>
      <c r="AX454" s="38">
        <f t="shared" si="248"/>
        <v>31165.976492448583</v>
      </c>
      <c r="AY454" s="36">
        <v>32985.255720560621</v>
      </c>
      <c r="AZ454" s="5">
        <f t="shared" si="249"/>
        <v>31165.976492448583</v>
      </c>
      <c r="BA454" s="40">
        <f t="shared" si="250"/>
        <v>104780.24644260184</v>
      </c>
      <c r="BB454" s="5">
        <f>STDEVA(AZ454,BA454)</f>
        <v>52053.149473850441</v>
      </c>
      <c r="BC454" s="43">
        <f t="shared" si="251"/>
        <v>0.49678399546774238</v>
      </c>
      <c r="BD454" s="72">
        <v>156000</v>
      </c>
      <c r="BE454" s="70">
        <v>150000</v>
      </c>
      <c r="BF454" s="58">
        <v>153750</v>
      </c>
      <c r="BG454" s="38">
        <v>29653.640811083333</v>
      </c>
      <c r="BH454" s="38">
        <f t="shared" si="233"/>
        <v>1512.3356813652499</v>
      </c>
      <c r="BI454" s="38">
        <f t="shared" si="234"/>
        <v>31165.976492448583</v>
      </c>
      <c r="BJ454" s="36">
        <v>32985.255720560621</v>
      </c>
      <c r="BK454" s="36">
        <f t="shared" si="235"/>
        <v>31165.976492448583</v>
      </c>
      <c r="BL454" s="40">
        <f t="shared" si="236"/>
        <v>104780.24644260184</v>
      </c>
      <c r="BM454" s="5">
        <f t="shared" si="237"/>
        <v>52053.149473850441</v>
      </c>
      <c r="BN454" s="20">
        <f t="shared" si="238"/>
        <v>0.49678399546774238</v>
      </c>
    </row>
    <row r="455" spans="1:66" s="4" customFormat="1" ht="28.5" customHeight="1">
      <c r="A455" s="12">
        <v>433</v>
      </c>
      <c r="B455" s="17" t="s">
        <v>480</v>
      </c>
      <c r="C455" s="61">
        <v>569250</v>
      </c>
      <c r="D455" s="70">
        <v>550000</v>
      </c>
      <c r="E455" s="58">
        <v>566500</v>
      </c>
      <c r="F455" s="5">
        <v>458518.76549999992</v>
      </c>
      <c r="G455" s="5">
        <f t="shared" si="225"/>
        <v>47227.432846499993</v>
      </c>
      <c r="H455" s="5">
        <f t="shared" si="226"/>
        <v>505746.19834649994</v>
      </c>
      <c r="I455" s="2">
        <v>464141.65646333323</v>
      </c>
      <c r="J455" s="2">
        <f t="shared" si="227"/>
        <v>23671.224479629993</v>
      </c>
      <c r="K455" s="2">
        <f t="shared" si="228"/>
        <v>487812.88094296324</v>
      </c>
      <c r="L455" s="5">
        <v>494776.39821488259</v>
      </c>
      <c r="M455" s="5">
        <f t="shared" si="229"/>
        <v>487812.88094296324</v>
      </c>
      <c r="N455" s="48">
        <f t="shared" si="230"/>
        <v>529014.2462507243</v>
      </c>
      <c r="O455" s="5">
        <f t="shared" si="231"/>
        <v>29133.764803262013</v>
      </c>
      <c r="P455" s="20">
        <f t="shared" si="232"/>
        <v>5.5071796288552452E-2</v>
      </c>
      <c r="Q455" s="63">
        <v>569250</v>
      </c>
      <c r="R455" s="70">
        <v>550000</v>
      </c>
      <c r="S455" s="58">
        <v>561000</v>
      </c>
      <c r="T455" s="5">
        <v>458518.76549999992</v>
      </c>
      <c r="U455" s="5">
        <f t="shared" si="239"/>
        <v>47227.432846499993</v>
      </c>
      <c r="V455" s="5">
        <f t="shared" si="240"/>
        <v>505746.19834649994</v>
      </c>
      <c r="W455" s="2">
        <v>464141.65646333323</v>
      </c>
      <c r="X455" s="2">
        <f t="shared" si="241"/>
        <v>23671.224479629993</v>
      </c>
      <c r="Y455" s="2">
        <f t="shared" si="242"/>
        <v>487812.88094296324</v>
      </c>
      <c r="Z455" s="5">
        <v>494776.39821488259</v>
      </c>
      <c r="AA455" s="5">
        <f t="shared" si="243"/>
        <v>487812.88094296324</v>
      </c>
      <c r="AB455" s="48">
        <f t="shared" si="244"/>
        <v>528097.57958405756</v>
      </c>
      <c r="AC455" s="5">
        <f t="shared" si="245"/>
        <v>28485.583587174289</v>
      </c>
      <c r="AD455" s="20">
        <f t="shared" si="246"/>
        <v>5.3940000273453678E-2</v>
      </c>
      <c r="AE455" s="65" t="s">
        <v>44</v>
      </c>
      <c r="AF455" s="70" t="s">
        <v>44</v>
      </c>
      <c r="AG455" s="58" t="s">
        <v>44</v>
      </c>
      <c r="AH455" s="5" t="s">
        <v>44</v>
      </c>
      <c r="AI455" s="5" t="s">
        <v>44</v>
      </c>
      <c r="AJ455" s="5" t="s">
        <v>44</v>
      </c>
      <c r="AK455" s="5" t="s">
        <v>44</v>
      </c>
      <c r="AL455" s="5" t="s">
        <v>44</v>
      </c>
      <c r="AM455" s="5" t="s">
        <v>44</v>
      </c>
      <c r="AN455" s="5" t="s">
        <v>44</v>
      </c>
      <c r="AO455" s="5" t="s">
        <v>44</v>
      </c>
      <c r="AP455" s="5" t="s">
        <v>44</v>
      </c>
      <c r="AQ455" s="5" t="s">
        <v>44</v>
      </c>
      <c r="AR455" s="5" t="s">
        <v>44</v>
      </c>
      <c r="AS455" s="67">
        <v>572000</v>
      </c>
      <c r="AT455" s="70">
        <v>550000</v>
      </c>
      <c r="AU455" s="58">
        <v>563750</v>
      </c>
      <c r="AV455" s="38">
        <v>533762.90493283328</v>
      </c>
      <c r="AW455" s="38">
        <f t="shared" si="247"/>
        <v>27221.908151574495</v>
      </c>
      <c r="AX455" s="38">
        <f t="shared" si="248"/>
        <v>560984.81308440783</v>
      </c>
      <c r="AY455" s="36">
        <v>593731.67785785918</v>
      </c>
      <c r="AZ455" s="5">
        <f t="shared" si="249"/>
        <v>550000</v>
      </c>
      <c r="BA455" s="40">
        <f t="shared" si="250"/>
        <v>568093.29818845331</v>
      </c>
      <c r="BB455" s="5">
        <f>STDEVA(AZ455,BA455)</f>
        <v>12793.893843085609</v>
      </c>
      <c r="BC455" s="20">
        <f t="shared" si="251"/>
        <v>2.2520761790154928E-2</v>
      </c>
      <c r="BD455" s="72">
        <v>572000</v>
      </c>
      <c r="BE455" s="70">
        <v>550000</v>
      </c>
      <c r="BF455" s="58">
        <v>563750</v>
      </c>
      <c r="BG455" s="38">
        <v>533762.90493283328</v>
      </c>
      <c r="BH455" s="38">
        <f t="shared" si="233"/>
        <v>27221.908151574495</v>
      </c>
      <c r="BI455" s="38">
        <f t="shared" si="234"/>
        <v>560984.81308440783</v>
      </c>
      <c r="BJ455" s="36">
        <v>593731.67785785918</v>
      </c>
      <c r="BK455" s="36">
        <f t="shared" si="235"/>
        <v>550000</v>
      </c>
      <c r="BL455" s="40">
        <f t="shared" si="236"/>
        <v>568093.29818845331</v>
      </c>
      <c r="BM455" s="5">
        <f t="shared" si="237"/>
        <v>12793.893843085609</v>
      </c>
      <c r="BN455" s="20">
        <f t="shared" si="238"/>
        <v>2.2520761790154928E-2</v>
      </c>
    </row>
    <row r="456" spans="1:66" s="4" customFormat="1" ht="15.75" customHeight="1">
      <c r="A456" s="12">
        <v>434</v>
      </c>
      <c r="B456" s="13" t="s">
        <v>481</v>
      </c>
      <c r="C456" s="61">
        <v>5175000</v>
      </c>
      <c r="D456" s="70">
        <v>5000000</v>
      </c>
      <c r="E456" s="58">
        <v>5150000</v>
      </c>
      <c r="F456" s="5">
        <v>2681938.0877219997</v>
      </c>
      <c r="G456" s="5">
        <f t="shared" si="225"/>
        <v>276239.62303536601</v>
      </c>
      <c r="H456" s="5">
        <f t="shared" si="226"/>
        <v>2958177.7107573659</v>
      </c>
      <c r="I456" s="2">
        <v>2714827.6307027866</v>
      </c>
      <c r="J456" s="2">
        <f t="shared" si="227"/>
        <v>138456.2091658421</v>
      </c>
      <c r="K456" s="2">
        <f t="shared" si="228"/>
        <v>2853283.8398686289</v>
      </c>
      <c r="L456" s="5">
        <v>2894014.3988120626</v>
      </c>
      <c r="M456" s="5">
        <f t="shared" si="229"/>
        <v>2853283.8398686289</v>
      </c>
      <c r="N456" s="48">
        <f t="shared" si="230"/>
        <v>4005079.3249063431</v>
      </c>
      <c r="O456" s="5">
        <f t="shared" si="231"/>
        <v>814442.398010217</v>
      </c>
      <c r="P456" s="20">
        <f t="shared" si="232"/>
        <v>0.2033523763051216</v>
      </c>
      <c r="Q456" s="63">
        <v>5175000</v>
      </c>
      <c r="R456" s="70">
        <v>5000000</v>
      </c>
      <c r="S456" s="58">
        <v>5100000</v>
      </c>
      <c r="T456" s="5">
        <v>2783143.6158870002</v>
      </c>
      <c r="U456" s="5">
        <f t="shared" si="239"/>
        <v>286663.79243636102</v>
      </c>
      <c r="V456" s="5">
        <f t="shared" si="240"/>
        <v>3069807.4083233611</v>
      </c>
      <c r="W456" s="2">
        <v>2817274.4151220201</v>
      </c>
      <c r="X456" s="2">
        <f t="shared" si="241"/>
        <v>143680.99517122301</v>
      </c>
      <c r="Y456" s="2">
        <f t="shared" si="242"/>
        <v>2960955.4102932429</v>
      </c>
      <c r="Z456" s="5">
        <v>3003222.9783433191</v>
      </c>
      <c r="AA456" s="5">
        <f t="shared" si="243"/>
        <v>2960955.4102932429</v>
      </c>
      <c r="AB456" s="48">
        <f t="shared" si="244"/>
        <v>4051497.6328266538</v>
      </c>
      <c r="AC456" s="5">
        <f t="shared" si="245"/>
        <v>771129.8007236257</v>
      </c>
      <c r="AD456" s="20">
        <f t="shared" si="246"/>
        <v>0.1903320378310632</v>
      </c>
      <c r="AE456" s="65">
        <v>5175000</v>
      </c>
      <c r="AF456" s="70">
        <v>5000000</v>
      </c>
      <c r="AG456" s="58">
        <v>5075000</v>
      </c>
      <c r="AH456" s="5">
        <v>3051337.0289579998</v>
      </c>
      <c r="AI456" s="5">
        <f t="shared" si="252"/>
        <v>314287.713982674</v>
      </c>
      <c r="AJ456" s="5">
        <f t="shared" si="253"/>
        <v>3365624.7429406736</v>
      </c>
      <c r="AK456" s="2">
        <v>3088756.5619300134</v>
      </c>
      <c r="AL456" s="2">
        <f t="shared" si="254"/>
        <v>157526.58465843069</v>
      </c>
      <c r="AM456" s="2">
        <f t="shared" si="255"/>
        <v>3246283.1465884442</v>
      </c>
      <c r="AN456" s="5">
        <v>3292623.7612870801</v>
      </c>
      <c r="AO456" s="5">
        <f t="shared" si="256"/>
        <v>3246283.1465884442</v>
      </c>
      <c r="AP456" s="48">
        <f t="shared" si="257"/>
        <v>4192421.9418026996</v>
      </c>
      <c r="AQ456" s="5">
        <f t="shared" si="258"/>
        <v>669021.15803967079</v>
      </c>
      <c r="AR456" s="20">
        <f t="shared" si="259"/>
        <v>0.15957867965741979</v>
      </c>
      <c r="AS456" s="67">
        <v>5200000</v>
      </c>
      <c r="AT456" s="70">
        <v>5000000</v>
      </c>
      <c r="AU456" s="58">
        <v>5125000</v>
      </c>
      <c r="AV456" s="38">
        <v>3239865.5773903234</v>
      </c>
      <c r="AW456" s="38">
        <f t="shared" si="247"/>
        <v>165233.14444690649</v>
      </c>
      <c r="AX456" s="38">
        <f t="shared" si="248"/>
        <v>3405098.72183723</v>
      </c>
      <c r="AY456" s="36">
        <v>3603867.5740119833</v>
      </c>
      <c r="AZ456" s="5">
        <f t="shared" si="249"/>
        <v>3405098.72183723</v>
      </c>
      <c r="BA456" s="40">
        <f t="shared" si="250"/>
        <v>4466793.2591698421</v>
      </c>
      <c r="BB456" s="5">
        <f>STDEVA(AZ456,BA456)</f>
        <v>750731.40689660574</v>
      </c>
      <c r="BC456" s="20">
        <f t="shared" si="251"/>
        <v>0.16806943221637483</v>
      </c>
      <c r="BD456" s="72">
        <v>5200000</v>
      </c>
      <c r="BE456" s="70">
        <v>5000000</v>
      </c>
      <c r="BF456" s="58">
        <v>5125000</v>
      </c>
      <c r="BG456" s="38">
        <v>3122051.7753082048</v>
      </c>
      <c r="BH456" s="38">
        <f t="shared" si="233"/>
        <v>159224.64054071842</v>
      </c>
      <c r="BI456" s="38">
        <f t="shared" si="234"/>
        <v>3281276.4158489234</v>
      </c>
      <c r="BJ456" s="36">
        <v>3472817.2785744751</v>
      </c>
      <c r="BK456" s="36">
        <f t="shared" si="235"/>
        <v>3281276.4158489234</v>
      </c>
      <c r="BL456" s="40">
        <f t="shared" si="236"/>
        <v>4415818.73888468</v>
      </c>
      <c r="BM456" s="5">
        <f t="shared" si="237"/>
        <v>802242.57016172085</v>
      </c>
      <c r="BN456" s="20">
        <f t="shared" si="238"/>
        <v>0.18167470577932876</v>
      </c>
    </row>
    <row r="457" spans="1:66" s="4" customFormat="1" ht="28.5" customHeight="1">
      <c r="A457" s="12">
        <v>435</v>
      </c>
      <c r="B457" s="17" t="s">
        <v>482</v>
      </c>
      <c r="C457" s="61">
        <v>362250</v>
      </c>
      <c r="D457" s="70">
        <v>350000</v>
      </c>
      <c r="E457" s="58">
        <v>360500</v>
      </c>
      <c r="F457" s="5">
        <v>316683.62737199996</v>
      </c>
      <c r="G457" s="5">
        <f t="shared" si="225"/>
        <v>32618.413619315997</v>
      </c>
      <c r="H457" s="5">
        <f t="shared" si="226"/>
        <v>349302.04099131597</v>
      </c>
      <c r="I457" s="2">
        <v>320567.3362417866</v>
      </c>
      <c r="J457" s="2">
        <f t="shared" si="227"/>
        <v>16348.934148331116</v>
      </c>
      <c r="K457" s="2">
        <f t="shared" si="228"/>
        <v>336916.27039011772</v>
      </c>
      <c r="L457" s="5">
        <v>341725.74213575321</v>
      </c>
      <c r="M457" s="5">
        <f t="shared" si="229"/>
        <v>336916.27039011772</v>
      </c>
      <c r="N457" s="48">
        <f t="shared" si="230"/>
        <v>350115.67558619782</v>
      </c>
      <c r="O457" s="5">
        <f t="shared" si="231"/>
        <v>9333.3889217771903</v>
      </c>
      <c r="P457" s="20">
        <f t="shared" si="232"/>
        <v>2.665801497219546E-2</v>
      </c>
      <c r="Q457" s="63">
        <v>362250</v>
      </c>
      <c r="R457" s="70">
        <v>350000</v>
      </c>
      <c r="S457" s="58">
        <v>357000</v>
      </c>
      <c r="T457" s="5">
        <v>316683.62737199996</v>
      </c>
      <c r="U457" s="5">
        <f t="shared" si="239"/>
        <v>32618.413619315997</v>
      </c>
      <c r="V457" s="5">
        <f t="shared" si="240"/>
        <v>349302.04099131597</v>
      </c>
      <c r="W457" s="2">
        <v>320567.3362417866</v>
      </c>
      <c r="X457" s="2">
        <f t="shared" si="241"/>
        <v>16348.934148331116</v>
      </c>
      <c r="Y457" s="2">
        <f t="shared" si="242"/>
        <v>336916.27039011772</v>
      </c>
      <c r="Z457" s="5">
        <v>341725.74213575321</v>
      </c>
      <c r="AA457" s="5">
        <f t="shared" si="243"/>
        <v>336916.27039011772</v>
      </c>
      <c r="AB457" s="48">
        <f t="shared" si="244"/>
        <v>349532.3422528645</v>
      </c>
      <c r="AC457" s="5">
        <f t="shared" si="245"/>
        <v>8920.9099660850516</v>
      </c>
      <c r="AD457" s="20">
        <f t="shared" si="246"/>
        <v>2.5522416348045238E-2</v>
      </c>
      <c r="AE457" s="65">
        <v>362250</v>
      </c>
      <c r="AF457" s="70">
        <v>350000</v>
      </c>
      <c r="AG457" s="58">
        <v>355250</v>
      </c>
      <c r="AH457" s="5">
        <v>316683.62737199996</v>
      </c>
      <c r="AI457" s="5">
        <f t="shared" si="252"/>
        <v>32618.413619315997</v>
      </c>
      <c r="AJ457" s="5">
        <f t="shared" si="253"/>
        <v>349302.04099131597</v>
      </c>
      <c r="AK457" s="2">
        <v>320567.3362417866</v>
      </c>
      <c r="AL457" s="2">
        <f t="shared" si="254"/>
        <v>16348.934148331116</v>
      </c>
      <c r="AM457" s="2">
        <f t="shared" si="255"/>
        <v>336916.27039011772</v>
      </c>
      <c r="AN457" s="5">
        <v>341725.74213575321</v>
      </c>
      <c r="AO457" s="5">
        <f t="shared" si="256"/>
        <v>336916.27039011772</v>
      </c>
      <c r="AP457" s="48">
        <f t="shared" si="257"/>
        <v>349240.67558619782</v>
      </c>
      <c r="AQ457" s="5">
        <f t="shared" si="258"/>
        <v>8714.6704882389604</v>
      </c>
      <c r="AR457" s="20">
        <f t="shared" si="259"/>
        <v>2.4953194451395024E-2</v>
      </c>
      <c r="AS457" s="67">
        <v>364000</v>
      </c>
      <c r="AT457" s="70">
        <v>350000</v>
      </c>
      <c r="AU457" s="58">
        <v>358750</v>
      </c>
      <c r="AV457" s="38">
        <v>368652.43667805457</v>
      </c>
      <c r="AW457" s="38">
        <f t="shared" si="247"/>
        <v>18801.274270580783</v>
      </c>
      <c r="AX457" s="38">
        <f t="shared" si="248"/>
        <v>387453.71094863536</v>
      </c>
      <c r="AY457" s="36">
        <v>410070.89056290389</v>
      </c>
      <c r="AZ457" s="5">
        <f t="shared" si="249"/>
        <v>350000</v>
      </c>
      <c r="BA457" s="40">
        <f t="shared" si="250"/>
        <v>374054.92030230782</v>
      </c>
      <c r="BB457" s="5">
        <f>STDEVA(AZ457,BA457)</f>
        <v>17009.397266663811</v>
      </c>
      <c r="BC457" s="20">
        <f t="shared" si="251"/>
        <v>4.5472994321039725E-2</v>
      </c>
      <c r="BD457" s="72">
        <v>364000</v>
      </c>
      <c r="BE457" s="70">
        <v>350000</v>
      </c>
      <c r="BF457" s="58">
        <v>358750</v>
      </c>
      <c r="BG457" s="38">
        <v>368652.43667805457</v>
      </c>
      <c r="BH457" s="38">
        <f t="shared" si="233"/>
        <v>18801.274270580783</v>
      </c>
      <c r="BI457" s="38">
        <f t="shared" si="234"/>
        <v>387453.71094863536</v>
      </c>
      <c r="BJ457" s="36">
        <v>410070.89056290389</v>
      </c>
      <c r="BK457" s="36">
        <f t="shared" si="235"/>
        <v>350000</v>
      </c>
      <c r="BL457" s="40">
        <f t="shared" si="236"/>
        <v>374054.92030230782</v>
      </c>
      <c r="BM457" s="5">
        <f t="shared" si="237"/>
        <v>17009.397266663811</v>
      </c>
      <c r="BN457" s="20">
        <f t="shared" si="238"/>
        <v>4.5472994321039725E-2</v>
      </c>
    </row>
    <row r="458" spans="1:66" s="4" customFormat="1" ht="28.5" customHeight="1">
      <c r="A458" s="12">
        <v>436</v>
      </c>
      <c r="B458" s="17" t="s">
        <v>483</v>
      </c>
      <c r="C458" s="61">
        <v>476100</v>
      </c>
      <c r="D458" s="70">
        <v>460000</v>
      </c>
      <c r="E458" s="58">
        <v>473800</v>
      </c>
      <c r="F458" s="5">
        <v>418576.68637199991</v>
      </c>
      <c r="G458" s="5">
        <f t="shared" si="225"/>
        <v>43113.398696315991</v>
      </c>
      <c r="H458" s="5">
        <f t="shared" si="226"/>
        <v>461690.08506831591</v>
      </c>
      <c r="I458" s="2">
        <v>423709.78138178663</v>
      </c>
      <c r="J458" s="2">
        <f t="shared" si="227"/>
        <v>21609.198850471115</v>
      </c>
      <c r="K458" s="2">
        <f t="shared" si="228"/>
        <v>445318.98023225775</v>
      </c>
      <c r="L458" s="5">
        <v>451675.89808232867</v>
      </c>
      <c r="M458" s="5">
        <f t="shared" si="229"/>
        <v>445318.98023225775</v>
      </c>
      <c r="N458" s="48">
        <f t="shared" si="230"/>
        <v>461430.82723048376</v>
      </c>
      <c r="O458" s="5">
        <f t="shared" si="231"/>
        <v>11392.796269885735</v>
      </c>
      <c r="P458" s="20">
        <f t="shared" si="232"/>
        <v>2.4690149850337278E-2</v>
      </c>
      <c r="Q458" s="63">
        <v>476100</v>
      </c>
      <c r="R458" s="70">
        <v>460000</v>
      </c>
      <c r="S458" s="58">
        <v>469200</v>
      </c>
      <c r="T458" s="5">
        <v>418576.68637199991</v>
      </c>
      <c r="U458" s="5">
        <f t="shared" si="239"/>
        <v>43113.398696315991</v>
      </c>
      <c r="V458" s="5">
        <f t="shared" si="240"/>
        <v>461690.08506831591</v>
      </c>
      <c r="W458" s="2">
        <v>423709.78138178663</v>
      </c>
      <c r="X458" s="2">
        <f t="shared" si="241"/>
        <v>21609.198850471115</v>
      </c>
      <c r="Y458" s="2">
        <f t="shared" si="242"/>
        <v>445318.98023225775</v>
      </c>
      <c r="Z458" s="5">
        <v>451675.89808232867</v>
      </c>
      <c r="AA458" s="5">
        <f t="shared" si="243"/>
        <v>445318.98023225775</v>
      </c>
      <c r="AB458" s="48">
        <f t="shared" si="244"/>
        <v>460664.16056381707</v>
      </c>
      <c r="AC458" s="5">
        <f t="shared" si="245"/>
        <v>10850.681070976034</v>
      </c>
      <c r="AD458" s="20">
        <f t="shared" si="246"/>
        <v>2.3554428583494848E-2</v>
      </c>
      <c r="AE458" s="65">
        <v>476100</v>
      </c>
      <c r="AF458" s="70">
        <v>460000</v>
      </c>
      <c r="AG458" s="58">
        <v>466900</v>
      </c>
      <c r="AH458" s="5">
        <v>418576.68637199991</v>
      </c>
      <c r="AI458" s="5">
        <f t="shared" si="252"/>
        <v>43113.398696315991</v>
      </c>
      <c r="AJ458" s="5">
        <f t="shared" si="253"/>
        <v>461690.08506831591</v>
      </c>
      <c r="AK458" s="2">
        <v>423709.78138178663</v>
      </c>
      <c r="AL458" s="2">
        <f t="shared" si="254"/>
        <v>21609.198850471115</v>
      </c>
      <c r="AM458" s="2">
        <f t="shared" si="255"/>
        <v>445318.98023225775</v>
      </c>
      <c r="AN458" s="5">
        <v>451675.89808232867</v>
      </c>
      <c r="AO458" s="5">
        <f t="shared" si="256"/>
        <v>445318.98023225775</v>
      </c>
      <c r="AP458" s="48">
        <f t="shared" si="257"/>
        <v>460280.82723048376</v>
      </c>
      <c r="AQ458" s="5">
        <f t="shared" si="258"/>
        <v>10579.623471521205</v>
      </c>
      <c r="AR458" s="20">
        <f t="shared" si="259"/>
        <v>2.2985149164650089E-2</v>
      </c>
      <c r="AS458" s="67">
        <v>478400</v>
      </c>
      <c r="AT458" s="70">
        <v>460000</v>
      </c>
      <c r="AU458" s="58">
        <v>471500</v>
      </c>
      <c r="AV458" s="38">
        <v>487266.24858905462</v>
      </c>
      <c r="AW458" s="38">
        <f t="shared" si="247"/>
        <v>24850.578678041784</v>
      </c>
      <c r="AX458" s="38">
        <f t="shared" si="248"/>
        <v>512116.82726709638</v>
      </c>
      <c r="AY458" s="36">
        <v>542011.07769879443</v>
      </c>
      <c r="AZ458" s="5">
        <f t="shared" si="249"/>
        <v>460000</v>
      </c>
      <c r="BA458" s="40">
        <f t="shared" si="250"/>
        <v>492805.58099317813</v>
      </c>
      <c r="BB458" s="5">
        <f>STDEVA(AZ458,BA458)</f>
        <v>23197.048781040769</v>
      </c>
      <c r="BC458" s="42">
        <f t="shared" si="251"/>
        <v>4.7071400316308278E-2</v>
      </c>
      <c r="BD458" s="72">
        <v>478400</v>
      </c>
      <c r="BE458" s="70">
        <v>460000</v>
      </c>
      <c r="BF458" s="58">
        <v>471500</v>
      </c>
      <c r="BG458" s="38">
        <v>487266.24858905462</v>
      </c>
      <c r="BH458" s="38">
        <f t="shared" si="233"/>
        <v>24850.578678041784</v>
      </c>
      <c r="BI458" s="38">
        <f t="shared" si="234"/>
        <v>512116.82726709638</v>
      </c>
      <c r="BJ458" s="36">
        <v>542011.07769879443</v>
      </c>
      <c r="BK458" s="36">
        <f t="shared" si="235"/>
        <v>460000</v>
      </c>
      <c r="BL458" s="40">
        <f t="shared" si="236"/>
        <v>492805.58099317813</v>
      </c>
      <c r="BM458" s="5">
        <f t="shared" si="237"/>
        <v>23197.048781040769</v>
      </c>
      <c r="BN458" s="20">
        <f t="shared" si="238"/>
        <v>4.7071400316308278E-2</v>
      </c>
    </row>
    <row r="459" spans="1:66" s="4" customFormat="1" ht="15.75" customHeight="1">
      <c r="A459" s="12">
        <v>437</v>
      </c>
      <c r="B459" s="13" t="s">
        <v>484</v>
      </c>
      <c r="C459" s="61" t="s">
        <v>44</v>
      </c>
      <c r="D459" s="70" t="s">
        <v>44</v>
      </c>
      <c r="E459" s="58" t="s">
        <v>44</v>
      </c>
      <c r="F459" s="5" t="s">
        <v>44</v>
      </c>
      <c r="G459" s="5" t="s">
        <v>44</v>
      </c>
      <c r="H459" s="5" t="s">
        <v>44</v>
      </c>
      <c r="I459" s="5" t="s">
        <v>44</v>
      </c>
      <c r="J459" s="5" t="s">
        <v>44</v>
      </c>
      <c r="K459" s="5" t="s">
        <v>44</v>
      </c>
      <c r="L459" s="5" t="s">
        <v>44</v>
      </c>
      <c r="M459" s="5" t="s">
        <v>44</v>
      </c>
      <c r="N459" s="5" t="s">
        <v>44</v>
      </c>
      <c r="O459" s="5" t="s">
        <v>44</v>
      </c>
      <c r="P459" s="5" t="s">
        <v>44</v>
      </c>
      <c r="Q459" s="63" t="s">
        <v>44</v>
      </c>
      <c r="R459" s="70" t="s">
        <v>44</v>
      </c>
      <c r="S459" s="58" t="s">
        <v>44</v>
      </c>
      <c r="T459" s="5" t="s">
        <v>44</v>
      </c>
      <c r="U459" s="5" t="s">
        <v>44</v>
      </c>
      <c r="V459" s="5" t="s">
        <v>44</v>
      </c>
      <c r="W459" s="5" t="s">
        <v>44</v>
      </c>
      <c r="X459" s="5" t="s">
        <v>44</v>
      </c>
      <c r="Y459" s="5" t="s">
        <v>44</v>
      </c>
      <c r="Z459" s="5" t="s">
        <v>44</v>
      </c>
      <c r="AA459" s="5" t="s">
        <v>44</v>
      </c>
      <c r="AB459" s="5" t="s">
        <v>44</v>
      </c>
      <c r="AC459" s="5" t="s">
        <v>44</v>
      </c>
      <c r="AD459" s="5" t="s">
        <v>44</v>
      </c>
      <c r="AE459" s="65" t="s">
        <v>44</v>
      </c>
      <c r="AF459" s="70" t="s">
        <v>44</v>
      </c>
      <c r="AG459" s="58" t="s">
        <v>44</v>
      </c>
      <c r="AH459" s="5" t="s">
        <v>44</v>
      </c>
      <c r="AI459" s="5" t="s">
        <v>44</v>
      </c>
      <c r="AJ459" s="5" t="s">
        <v>44</v>
      </c>
      <c r="AK459" s="5" t="s">
        <v>44</v>
      </c>
      <c r="AL459" s="5" t="s">
        <v>44</v>
      </c>
      <c r="AM459" s="5" t="s">
        <v>44</v>
      </c>
      <c r="AN459" s="5" t="s">
        <v>44</v>
      </c>
      <c r="AO459" s="5" t="s">
        <v>44</v>
      </c>
      <c r="AP459" s="5" t="s">
        <v>44</v>
      </c>
      <c r="AQ459" s="5" t="s">
        <v>44</v>
      </c>
      <c r="AR459" s="5" t="s">
        <v>44</v>
      </c>
      <c r="AS459" s="68" t="s">
        <v>44</v>
      </c>
      <c r="AT459" s="74" t="s">
        <v>44</v>
      </c>
      <c r="AU459" s="68" t="s">
        <v>44</v>
      </c>
      <c r="AV459" s="41" t="s">
        <v>44</v>
      </c>
      <c r="AW459" s="41" t="s">
        <v>44</v>
      </c>
      <c r="AX459" s="41" t="s">
        <v>44</v>
      </c>
      <c r="AY459" s="41" t="s">
        <v>44</v>
      </c>
      <c r="AZ459" s="41" t="s">
        <v>44</v>
      </c>
      <c r="BA459" s="41" t="s">
        <v>44</v>
      </c>
      <c r="BB459" s="41" t="s">
        <v>44</v>
      </c>
      <c r="BC459" s="41" t="s">
        <v>44</v>
      </c>
      <c r="BD459" s="68" t="s">
        <v>44</v>
      </c>
      <c r="BE459" s="74" t="s">
        <v>44</v>
      </c>
      <c r="BF459" s="68" t="s">
        <v>44</v>
      </c>
      <c r="BG459" s="41" t="s">
        <v>44</v>
      </c>
      <c r="BH459" s="41" t="s">
        <v>44</v>
      </c>
      <c r="BI459" s="41" t="s">
        <v>44</v>
      </c>
      <c r="BJ459" s="41" t="s">
        <v>44</v>
      </c>
      <c r="BK459" s="41" t="s">
        <v>44</v>
      </c>
      <c r="BL459" s="41" t="s">
        <v>44</v>
      </c>
      <c r="BM459" s="41" t="s">
        <v>44</v>
      </c>
      <c r="BN459" s="41" t="s">
        <v>44</v>
      </c>
    </row>
    <row r="460" spans="1:66" s="4" customFormat="1" ht="15.75" customHeight="1">
      <c r="A460" s="12">
        <v>438</v>
      </c>
      <c r="B460" s="13" t="s">
        <v>485</v>
      </c>
      <c r="C460" s="61">
        <v>366051</v>
      </c>
      <c r="D460" s="70">
        <v>353672.62262734445</v>
      </c>
      <c r="E460" s="58">
        <v>364283</v>
      </c>
      <c r="F460" s="5">
        <v>326872.93327199994</v>
      </c>
      <c r="G460" s="5">
        <f t="shared" ref="G460:G514" si="261">F460*10.3%</f>
        <v>33667.912127015996</v>
      </c>
      <c r="H460" s="5">
        <f t="shared" ref="H460:H514" si="262">F460+G460</f>
        <v>360540.84539901593</v>
      </c>
      <c r="I460" s="2">
        <v>330881.45008912002</v>
      </c>
      <c r="J460" s="2">
        <f t="shared" ref="J460:J514" si="263">I460*5.1%</f>
        <v>16874.953954545119</v>
      </c>
      <c r="K460" s="2">
        <f t="shared" ref="K460:K514" si="264">I460+J460</f>
        <v>347756.40404366516</v>
      </c>
      <c r="L460" s="5">
        <v>352720.6184393522</v>
      </c>
      <c r="M460" s="5">
        <f t="shared" ref="M460:M517" si="265">MIN(H460,K460,L460,C460:E460)</f>
        <v>347756.40404366516</v>
      </c>
      <c r="N460" s="48">
        <f t="shared" ref="N460:N514" si="266">AVERAGE(H460,K460,L460,C460:E460)</f>
        <v>357504.08175156295</v>
      </c>
      <c r="O460" s="5">
        <f t="shared" ref="O460:O514" si="267">STDEVA(M460,N460)</f>
        <v>6892.6490080754702</v>
      </c>
      <c r="P460" s="20">
        <f t="shared" ref="P460:P514" si="268">O460/N460</f>
        <v>1.9279916957326702E-2</v>
      </c>
      <c r="Q460" s="63" t="s">
        <v>44</v>
      </c>
      <c r="R460" s="70" t="s">
        <v>44</v>
      </c>
      <c r="S460" s="58" t="s">
        <v>44</v>
      </c>
      <c r="T460" s="5" t="s">
        <v>44</v>
      </c>
      <c r="U460" s="5" t="s">
        <v>44</v>
      </c>
      <c r="V460" s="5" t="s">
        <v>44</v>
      </c>
      <c r="W460" s="5" t="s">
        <v>44</v>
      </c>
      <c r="X460" s="5" t="s">
        <v>44</v>
      </c>
      <c r="Y460" s="5" t="s">
        <v>44</v>
      </c>
      <c r="Z460" s="5" t="s">
        <v>44</v>
      </c>
      <c r="AA460" s="5" t="s">
        <v>44</v>
      </c>
      <c r="AB460" s="5" t="s">
        <v>44</v>
      </c>
      <c r="AC460" s="5" t="s">
        <v>44</v>
      </c>
      <c r="AD460" s="5" t="s">
        <v>44</v>
      </c>
      <c r="AE460" s="65" t="s">
        <v>44</v>
      </c>
      <c r="AF460" s="70" t="s">
        <v>44</v>
      </c>
      <c r="AG460" s="58" t="s">
        <v>44</v>
      </c>
      <c r="AH460" s="5" t="s">
        <v>44</v>
      </c>
      <c r="AI460" s="5" t="s">
        <v>44</v>
      </c>
      <c r="AJ460" s="5" t="s">
        <v>44</v>
      </c>
      <c r="AK460" s="5" t="s">
        <v>44</v>
      </c>
      <c r="AL460" s="5" t="s">
        <v>44</v>
      </c>
      <c r="AM460" s="5" t="s">
        <v>44</v>
      </c>
      <c r="AN460" s="5" t="s">
        <v>44</v>
      </c>
      <c r="AO460" s="5" t="s">
        <v>44</v>
      </c>
      <c r="AP460" s="5" t="s">
        <v>44</v>
      </c>
      <c r="AQ460" s="5" t="s">
        <v>44</v>
      </c>
      <c r="AR460" s="5" t="s">
        <v>44</v>
      </c>
      <c r="AS460" s="68" t="s">
        <v>44</v>
      </c>
      <c r="AT460" s="74" t="s">
        <v>44</v>
      </c>
      <c r="AU460" s="68" t="s">
        <v>44</v>
      </c>
      <c r="AV460" s="41" t="s">
        <v>44</v>
      </c>
      <c r="AW460" s="41" t="s">
        <v>44</v>
      </c>
      <c r="AX460" s="41" t="s">
        <v>44</v>
      </c>
      <c r="AY460" s="41" t="s">
        <v>44</v>
      </c>
      <c r="AZ460" s="41" t="s">
        <v>44</v>
      </c>
      <c r="BA460" s="41" t="s">
        <v>44</v>
      </c>
      <c r="BB460" s="41" t="s">
        <v>44</v>
      </c>
      <c r="BC460" s="41" t="s">
        <v>44</v>
      </c>
      <c r="BD460" s="72">
        <v>228800</v>
      </c>
      <c r="BE460" s="70">
        <v>220000</v>
      </c>
      <c r="BF460" s="58">
        <v>225500</v>
      </c>
      <c r="BG460" s="38">
        <v>380513.66760248801</v>
      </c>
      <c r="BH460" s="38">
        <f t="shared" ref="BH460:BH514" si="269">BG460*5.1%</f>
        <v>19406.197047726888</v>
      </c>
      <c r="BI460" s="38">
        <f t="shared" ref="BI460:BI514" si="270">BG460+BH460</f>
        <v>399919.86465021491</v>
      </c>
      <c r="BJ460" s="36">
        <v>423264.74212722259</v>
      </c>
      <c r="BK460" s="36">
        <f t="shared" ref="BK460:BK517" si="271">MIN(BI460,BJ460,BD460:BF460)</f>
        <v>220000</v>
      </c>
      <c r="BL460" s="40">
        <f t="shared" ref="BL460:BL514" si="272">AVERAGE(BI460,BJ460,BD460:BF460)</f>
        <v>299496.92135548749</v>
      </c>
      <c r="BM460" s="5">
        <f t="shared" ref="BM460:BM514" si="273">STDEVA(BK460,BL460)</f>
        <v>56212.812173918675</v>
      </c>
      <c r="BN460" s="20">
        <f t="shared" ref="BN460:BN514" si="274">BM460/BL460</f>
        <v>0.1876907846648512</v>
      </c>
    </row>
    <row r="461" spans="1:66" s="4" customFormat="1" ht="15.75" customHeight="1">
      <c r="A461" s="12">
        <v>439</v>
      </c>
      <c r="B461" s="13" t="s">
        <v>486</v>
      </c>
      <c r="C461" s="61">
        <v>28527</v>
      </c>
      <c r="D461" s="70">
        <v>27561.857747861839</v>
      </c>
      <c r="E461" s="58">
        <v>28389</v>
      </c>
      <c r="F461" s="5">
        <v>25473.264749999998</v>
      </c>
      <c r="G461" s="5">
        <f t="shared" si="261"/>
        <v>2623.7462692499998</v>
      </c>
      <c r="H461" s="5">
        <f t="shared" si="262"/>
        <v>28097.01101925</v>
      </c>
      <c r="I461" s="2">
        <v>25785.774618333333</v>
      </c>
      <c r="J461" s="2">
        <f t="shared" si="263"/>
        <v>1315.0745055349998</v>
      </c>
      <c r="K461" s="2">
        <f t="shared" si="264"/>
        <v>27100.849123868335</v>
      </c>
      <c r="L461" s="5">
        <v>27487.713100467186</v>
      </c>
      <c r="M461" s="5">
        <f t="shared" si="265"/>
        <v>27100.849123868335</v>
      </c>
      <c r="N461" s="48">
        <f t="shared" si="266"/>
        <v>27860.571831907891</v>
      </c>
      <c r="O461" s="5">
        <f t="shared" si="267"/>
        <v>537.20507867617835</v>
      </c>
      <c r="P461" s="20">
        <f t="shared" si="268"/>
        <v>1.9281911438046407E-2</v>
      </c>
      <c r="Q461" s="63" t="s">
        <v>44</v>
      </c>
      <c r="R461" s="70" t="s">
        <v>44</v>
      </c>
      <c r="S461" s="58" t="s">
        <v>44</v>
      </c>
      <c r="T461" s="5" t="s">
        <v>44</v>
      </c>
      <c r="U461" s="5" t="s">
        <v>44</v>
      </c>
      <c r="V461" s="5" t="s">
        <v>44</v>
      </c>
      <c r="W461" s="5" t="s">
        <v>44</v>
      </c>
      <c r="X461" s="5" t="s">
        <v>44</v>
      </c>
      <c r="Y461" s="5" t="s">
        <v>44</v>
      </c>
      <c r="Z461" s="5" t="s">
        <v>44</v>
      </c>
      <c r="AA461" s="5" t="s">
        <v>44</v>
      </c>
      <c r="AB461" s="5" t="s">
        <v>44</v>
      </c>
      <c r="AC461" s="5" t="s">
        <v>44</v>
      </c>
      <c r="AD461" s="5" t="s">
        <v>44</v>
      </c>
      <c r="AE461" s="65" t="s">
        <v>44</v>
      </c>
      <c r="AF461" s="70" t="s">
        <v>44</v>
      </c>
      <c r="AG461" s="58" t="s">
        <v>44</v>
      </c>
      <c r="AH461" s="5" t="s">
        <v>44</v>
      </c>
      <c r="AI461" s="5" t="s">
        <v>44</v>
      </c>
      <c r="AJ461" s="5" t="s">
        <v>44</v>
      </c>
      <c r="AK461" s="5" t="s">
        <v>44</v>
      </c>
      <c r="AL461" s="5" t="s">
        <v>44</v>
      </c>
      <c r="AM461" s="5" t="s">
        <v>44</v>
      </c>
      <c r="AN461" s="5" t="s">
        <v>44</v>
      </c>
      <c r="AO461" s="5" t="s">
        <v>44</v>
      </c>
      <c r="AP461" s="5" t="s">
        <v>44</v>
      </c>
      <c r="AQ461" s="5" t="s">
        <v>44</v>
      </c>
      <c r="AR461" s="5" t="s">
        <v>44</v>
      </c>
      <c r="AS461" s="68" t="s">
        <v>44</v>
      </c>
      <c r="AT461" s="74" t="s">
        <v>44</v>
      </c>
      <c r="AU461" s="68" t="s">
        <v>44</v>
      </c>
      <c r="AV461" s="41" t="s">
        <v>44</v>
      </c>
      <c r="AW461" s="41" t="s">
        <v>44</v>
      </c>
      <c r="AX461" s="41" t="s">
        <v>44</v>
      </c>
      <c r="AY461" s="41" t="s">
        <v>44</v>
      </c>
      <c r="AZ461" s="41" t="s">
        <v>44</v>
      </c>
      <c r="BA461" s="41" t="s">
        <v>44</v>
      </c>
      <c r="BB461" s="41" t="s">
        <v>44</v>
      </c>
      <c r="BC461" s="41" t="s">
        <v>44</v>
      </c>
      <c r="BD461" s="72">
        <v>31200</v>
      </c>
      <c r="BE461" s="70">
        <v>30000</v>
      </c>
      <c r="BF461" s="58">
        <v>30750</v>
      </c>
      <c r="BG461" s="38">
        <v>29653.640811083333</v>
      </c>
      <c r="BH461" s="38">
        <f t="shared" si="269"/>
        <v>1512.3356813652499</v>
      </c>
      <c r="BI461" s="38">
        <f t="shared" si="270"/>
        <v>31165.976492448583</v>
      </c>
      <c r="BJ461" s="36">
        <v>32985.255720560621</v>
      </c>
      <c r="BK461" s="36">
        <f t="shared" si="271"/>
        <v>30000</v>
      </c>
      <c r="BL461" s="40">
        <f t="shared" si="272"/>
        <v>31220.246442601841</v>
      </c>
      <c r="BM461" s="5">
        <f t="shared" si="273"/>
        <v>862.84453428252334</v>
      </c>
      <c r="BN461" s="20">
        <f t="shared" si="274"/>
        <v>2.7637338989903736E-2</v>
      </c>
    </row>
    <row r="462" spans="1:66" s="4" customFormat="1" ht="15.75" customHeight="1">
      <c r="A462" s="12">
        <v>440</v>
      </c>
      <c r="B462" s="13" t="s">
        <v>487</v>
      </c>
      <c r="C462" s="61" t="s">
        <v>44</v>
      </c>
      <c r="D462" s="70" t="s">
        <v>44</v>
      </c>
      <c r="E462" s="58" t="s">
        <v>44</v>
      </c>
      <c r="F462" s="5" t="s">
        <v>44</v>
      </c>
      <c r="G462" s="5" t="s">
        <v>44</v>
      </c>
      <c r="H462" s="5" t="s">
        <v>44</v>
      </c>
      <c r="I462" s="5" t="s">
        <v>44</v>
      </c>
      <c r="J462" s="5" t="s">
        <v>44</v>
      </c>
      <c r="K462" s="5" t="s">
        <v>44</v>
      </c>
      <c r="L462" s="5" t="s">
        <v>44</v>
      </c>
      <c r="M462" s="5" t="s">
        <v>44</v>
      </c>
      <c r="N462" s="5" t="s">
        <v>44</v>
      </c>
      <c r="O462" s="5" t="s">
        <v>44</v>
      </c>
      <c r="P462" s="5" t="s">
        <v>44</v>
      </c>
      <c r="Q462" s="63" t="s">
        <v>44</v>
      </c>
      <c r="R462" s="70" t="s">
        <v>44</v>
      </c>
      <c r="S462" s="58" t="s">
        <v>44</v>
      </c>
      <c r="T462" s="5" t="s">
        <v>44</v>
      </c>
      <c r="U462" s="5" t="s">
        <v>44</v>
      </c>
      <c r="V462" s="5" t="s">
        <v>44</v>
      </c>
      <c r="W462" s="5" t="s">
        <v>44</v>
      </c>
      <c r="X462" s="5" t="s">
        <v>44</v>
      </c>
      <c r="Y462" s="5" t="s">
        <v>44</v>
      </c>
      <c r="Z462" s="5" t="s">
        <v>44</v>
      </c>
      <c r="AA462" s="5" t="s">
        <v>44</v>
      </c>
      <c r="AB462" s="5" t="s">
        <v>44</v>
      </c>
      <c r="AC462" s="5" t="s">
        <v>44</v>
      </c>
      <c r="AD462" s="5" t="s">
        <v>44</v>
      </c>
      <c r="AE462" s="65" t="s">
        <v>44</v>
      </c>
      <c r="AF462" s="70" t="s">
        <v>44</v>
      </c>
      <c r="AG462" s="58" t="s">
        <v>44</v>
      </c>
      <c r="AH462" s="5" t="s">
        <v>44</v>
      </c>
      <c r="AI462" s="5" t="s">
        <v>44</v>
      </c>
      <c r="AJ462" s="5" t="s">
        <v>44</v>
      </c>
      <c r="AK462" s="5" t="s">
        <v>44</v>
      </c>
      <c r="AL462" s="5" t="s">
        <v>44</v>
      </c>
      <c r="AM462" s="5" t="s">
        <v>44</v>
      </c>
      <c r="AN462" s="5" t="s">
        <v>44</v>
      </c>
      <c r="AO462" s="5" t="s">
        <v>44</v>
      </c>
      <c r="AP462" s="5" t="s">
        <v>44</v>
      </c>
      <c r="AQ462" s="5" t="s">
        <v>44</v>
      </c>
      <c r="AR462" s="5" t="s">
        <v>44</v>
      </c>
      <c r="AS462" s="68" t="s">
        <v>44</v>
      </c>
      <c r="AT462" s="74" t="s">
        <v>44</v>
      </c>
      <c r="AU462" s="68" t="s">
        <v>44</v>
      </c>
      <c r="AV462" s="41" t="s">
        <v>44</v>
      </c>
      <c r="AW462" s="41" t="s">
        <v>44</v>
      </c>
      <c r="AX462" s="41" t="s">
        <v>44</v>
      </c>
      <c r="AY462" s="41" t="s">
        <v>44</v>
      </c>
      <c r="AZ462" s="41" t="s">
        <v>44</v>
      </c>
      <c r="BA462" s="41" t="s">
        <v>44</v>
      </c>
      <c r="BB462" s="41" t="s">
        <v>44</v>
      </c>
      <c r="BC462" s="41" t="s">
        <v>44</v>
      </c>
      <c r="BD462" s="68" t="s">
        <v>44</v>
      </c>
      <c r="BE462" s="74" t="s">
        <v>44</v>
      </c>
      <c r="BF462" s="68" t="s">
        <v>44</v>
      </c>
      <c r="BG462" s="41" t="s">
        <v>44</v>
      </c>
      <c r="BH462" s="41" t="s">
        <v>44</v>
      </c>
      <c r="BI462" s="41" t="s">
        <v>44</v>
      </c>
      <c r="BJ462" s="41" t="s">
        <v>44</v>
      </c>
      <c r="BK462" s="41" t="s">
        <v>44</v>
      </c>
      <c r="BL462" s="41" t="s">
        <v>44</v>
      </c>
      <c r="BM462" s="41" t="s">
        <v>44</v>
      </c>
      <c r="BN462" s="41" t="s">
        <v>44</v>
      </c>
    </row>
    <row r="463" spans="1:66" s="4" customFormat="1" ht="30" customHeight="1">
      <c r="A463" s="12">
        <v>441</v>
      </c>
      <c r="B463" s="14" t="s">
        <v>488</v>
      </c>
      <c r="C463" s="61">
        <v>238050</v>
      </c>
      <c r="D463" s="70">
        <v>230000</v>
      </c>
      <c r="E463" s="58">
        <v>236900</v>
      </c>
      <c r="F463" s="5">
        <v>217635.66</v>
      </c>
      <c r="G463" s="5">
        <f t="shared" si="261"/>
        <v>22416.472980000002</v>
      </c>
      <c r="H463" s="5">
        <f t="shared" si="262"/>
        <v>240052.13297999999</v>
      </c>
      <c r="I463" s="2">
        <v>220304.47693333332</v>
      </c>
      <c r="J463" s="2">
        <f t="shared" si="263"/>
        <v>11235.5283236</v>
      </c>
      <c r="K463" s="2">
        <f t="shared" si="264"/>
        <v>231540.00525693333</v>
      </c>
      <c r="L463" s="5">
        <v>234845.23332436412</v>
      </c>
      <c r="M463" s="5">
        <f t="shared" si="265"/>
        <v>230000</v>
      </c>
      <c r="N463" s="48">
        <f t="shared" si="266"/>
        <v>235231.22859354957</v>
      </c>
      <c r="O463" s="5">
        <f t="shared" si="267"/>
        <v>3699.0372124358696</v>
      </c>
      <c r="P463" s="20">
        <f t="shared" si="268"/>
        <v>1.5725111136614209E-2</v>
      </c>
      <c r="Q463" s="63">
        <v>238050</v>
      </c>
      <c r="R463" s="70">
        <v>230000</v>
      </c>
      <c r="S463" s="58">
        <v>234600</v>
      </c>
      <c r="T463" s="5">
        <v>217635.66</v>
      </c>
      <c r="U463" s="5">
        <f t="shared" ref="U463:U493" si="275">T463*10.3%</f>
        <v>22416.472980000002</v>
      </c>
      <c r="V463" s="5">
        <f t="shared" ref="V463:V493" si="276">T463+U463</f>
        <v>240052.13297999999</v>
      </c>
      <c r="W463" s="2">
        <v>220304.47693333332</v>
      </c>
      <c r="X463" s="2">
        <f t="shared" ref="X463:X493" si="277">W463*5.1%</f>
        <v>11235.5283236</v>
      </c>
      <c r="Y463" s="2">
        <f t="shared" ref="Y463:Y493" si="278">W463+X463</f>
        <v>231540.00525693333</v>
      </c>
      <c r="Z463" s="5">
        <v>234845.23332436412</v>
      </c>
      <c r="AA463" s="5">
        <f t="shared" ref="AA463:AA517" si="279">MIN(V463,Y463,Z463,Q463:S463)</f>
        <v>230000</v>
      </c>
      <c r="AB463" s="48">
        <f t="shared" ref="AB463:AB493" si="280">AVERAGE(V463,Y463,Z463,Q463:S463)</f>
        <v>234847.89526021623</v>
      </c>
      <c r="AC463" s="5">
        <f t="shared" ref="AC463:AC493" si="281">STDEVA(AA463,AB463)</f>
        <v>3427.9796129810197</v>
      </c>
      <c r="AD463" s="20">
        <f t="shared" ref="AD463:AD493" si="282">AC463/AB463</f>
        <v>1.4596594996871267E-2</v>
      </c>
      <c r="AE463" s="65">
        <v>238050</v>
      </c>
      <c r="AF463" s="70">
        <v>230000</v>
      </c>
      <c r="AG463" s="58">
        <v>233450</v>
      </c>
      <c r="AH463" s="5">
        <v>217635.66</v>
      </c>
      <c r="AI463" s="5">
        <f t="shared" ref="AI463:AI521" si="283">AH463*10.3%</f>
        <v>22416.472980000002</v>
      </c>
      <c r="AJ463" s="5">
        <f t="shared" ref="AJ463:AJ521" si="284">AH463+AI463</f>
        <v>240052.13297999999</v>
      </c>
      <c r="AK463" s="2">
        <v>220304.47693333332</v>
      </c>
      <c r="AL463" s="2">
        <f t="shared" ref="AL463:AL521" si="285">AK463*5.1%</f>
        <v>11235.5283236</v>
      </c>
      <c r="AM463" s="2">
        <f t="shared" ref="AM463:AM521" si="286">AK463+AL463</f>
        <v>231540.00525693333</v>
      </c>
      <c r="AN463" s="5">
        <v>234845.23332436412</v>
      </c>
      <c r="AO463" s="5">
        <f t="shared" ref="AO463:AO521" si="287">MIN(AJ463,AM463,AN463,AE463:AG463)</f>
        <v>230000</v>
      </c>
      <c r="AP463" s="48">
        <f t="shared" ref="AP463:AP521" si="288">AVERAGE(AJ463,AM463,AN463,AE463:AG463)</f>
        <v>234656.22859354957</v>
      </c>
      <c r="AQ463" s="5">
        <f t="shared" ref="AQ463:AQ521" si="289">STDEVA(AO463,AP463)</f>
        <v>3292.4508132536052</v>
      </c>
      <c r="AR463" s="20">
        <f t="shared" ref="AR463:AR521" si="290">AQ463/AP463</f>
        <v>1.4030954272927025E-2</v>
      </c>
      <c r="AS463" s="67">
        <v>239200</v>
      </c>
      <c r="AT463" s="70">
        <v>230000</v>
      </c>
      <c r="AU463" s="58">
        <v>235750</v>
      </c>
      <c r="AV463" s="38">
        <v>253350.14847333333</v>
      </c>
      <c r="AW463" s="38">
        <f t="shared" ref="AW463:AW493" si="291">AV463*5.1%</f>
        <v>12920.857572139999</v>
      </c>
      <c r="AX463" s="38">
        <f t="shared" ref="AX463:AX493" si="292">AV463+AW463</f>
        <v>266271.00604547333</v>
      </c>
      <c r="AY463" s="36">
        <v>281814.27998923691</v>
      </c>
      <c r="AZ463" s="5">
        <f t="shared" ref="AZ463:AZ517" si="293">MIN(AX463,AY463,AS463:AU463)</f>
        <v>230000</v>
      </c>
      <c r="BA463" s="40">
        <f t="shared" ref="BA463:BA493" si="294">AVERAGE(AX463,AY463,AS463:AU463)</f>
        <v>250607.05720694206</v>
      </c>
      <c r="BB463" s="5">
        <f>STDEVA(AZ463,BA463)</f>
        <v>14571.389891327846</v>
      </c>
      <c r="BC463" s="43">
        <f t="shared" ref="BC463:BC493" si="295">BB463/BA463</f>
        <v>5.814437172571453E-2</v>
      </c>
      <c r="BD463" s="72">
        <v>239200</v>
      </c>
      <c r="BE463" s="70">
        <v>230000</v>
      </c>
      <c r="BF463" s="58">
        <v>235750</v>
      </c>
      <c r="BG463" s="38">
        <v>253350.14847333333</v>
      </c>
      <c r="BH463" s="38">
        <f t="shared" si="269"/>
        <v>12920.857572139999</v>
      </c>
      <c r="BI463" s="38">
        <f t="shared" si="270"/>
        <v>266271.00604547333</v>
      </c>
      <c r="BJ463" s="36">
        <v>281814.27998923691</v>
      </c>
      <c r="BK463" s="36">
        <f t="shared" si="271"/>
        <v>230000</v>
      </c>
      <c r="BL463" s="40">
        <f t="shared" si="272"/>
        <v>250607.05720694206</v>
      </c>
      <c r="BM463" s="5">
        <f t="shared" si="273"/>
        <v>14571.389891327846</v>
      </c>
      <c r="BN463" s="20">
        <f t="shared" si="274"/>
        <v>5.814437172571453E-2</v>
      </c>
    </row>
    <row r="464" spans="1:66" s="4" customFormat="1" ht="15.75" customHeight="1">
      <c r="A464" s="12">
        <v>442</v>
      </c>
      <c r="B464" s="14" t="s">
        <v>489</v>
      </c>
      <c r="C464" s="61">
        <v>1138500</v>
      </c>
      <c r="D464" s="70">
        <v>1100000</v>
      </c>
      <c r="E464" s="58">
        <v>1133000</v>
      </c>
      <c r="F464" s="5">
        <v>1480967.1391679998</v>
      </c>
      <c r="G464" s="5">
        <f t="shared" si="261"/>
        <v>152539.61533430399</v>
      </c>
      <c r="H464" s="5">
        <f t="shared" si="262"/>
        <v>1633506.7545023039</v>
      </c>
      <c r="I464" s="2">
        <v>1499128.7795799468</v>
      </c>
      <c r="J464" s="2">
        <f t="shared" si="263"/>
        <v>76455.567758577279</v>
      </c>
      <c r="K464" s="2">
        <f t="shared" si="264"/>
        <v>1575584.3473385239</v>
      </c>
      <c r="L464" s="5">
        <v>1223017.1758305321</v>
      </c>
      <c r="M464" s="5">
        <f t="shared" si="265"/>
        <v>1100000</v>
      </c>
      <c r="N464" s="48">
        <f t="shared" si="266"/>
        <v>1300601.3796118933</v>
      </c>
      <c r="O464" s="5">
        <f t="shared" si="267"/>
        <v>141846.59583894661</v>
      </c>
      <c r="P464" s="20">
        <f t="shared" si="268"/>
        <v>0.10906231383613819</v>
      </c>
      <c r="Q464" s="63">
        <v>1138500</v>
      </c>
      <c r="R464" s="70">
        <v>1100000</v>
      </c>
      <c r="S464" s="58">
        <v>1122000</v>
      </c>
      <c r="T464" s="5">
        <v>1495776.2565779998</v>
      </c>
      <c r="U464" s="5">
        <f t="shared" si="275"/>
        <v>154064.95442753399</v>
      </c>
      <c r="V464" s="5">
        <f t="shared" si="276"/>
        <v>1649841.2110055338</v>
      </c>
      <c r="W464" s="2">
        <v>1514119.6456085467</v>
      </c>
      <c r="X464" s="2">
        <f t="shared" si="277"/>
        <v>77220.101926035873</v>
      </c>
      <c r="Y464" s="2">
        <f t="shared" si="278"/>
        <v>1591339.7475345826</v>
      </c>
      <c r="Z464" s="5">
        <v>1235247.0035033016</v>
      </c>
      <c r="AA464" s="5">
        <f t="shared" si="279"/>
        <v>1100000</v>
      </c>
      <c r="AB464" s="48">
        <f t="shared" si="280"/>
        <v>1306154.6603405697</v>
      </c>
      <c r="AC464" s="5">
        <f t="shared" si="281"/>
        <v>145773.35830002622</v>
      </c>
      <c r="AD464" s="20">
        <f t="shared" si="282"/>
        <v>0.11160497506628882</v>
      </c>
      <c r="AE464" s="65">
        <v>1138500</v>
      </c>
      <c r="AF464" s="70">
        <v>1100000</v>
      </c>
      <c r="AG464" s="58">
        <v>1116500</v>
      </c>
      <c r="AH464" s="5">
        <v>1510734.751191</v>
      </c>
      <c r="AI464" s="5">
        <f t="shared" si="283"/>
        <v>155605.67937267301</v>
      </c>
      <c r="AJ464" s="5">
        <f t="shared" si="284"/>
        <v>1666340.4305636729</v>
      </c>
      <c r="AK464" s="2">
        <v>1529261.4023165265</v>
      </c>
      <c r="AL464" s="2">
        <f t="shared" si="285"/>
        <v>77992.331518142848</v>
      </c>
      <c r="AM464" s="2">
        <f t="shared" si="286"/>
        <v>1607253.7338346695</v>
      </c>
      <c r="AN464" s="5">
        <v>1247599.9306022634</v>
      </c>
      <c r="AO464" s="5">
        <f t="shared" si="287"/>
        <v>1100000</v>
      </c>
      <c r="AP464" s="48">
        <f t="shared" si="288"/>
        <v>1312699.0158334344</v>
      </c>
      <c r="AQ464" s="5">
        <f t="shared" si="289"/>
        <v>150400.91644752631</v>
      </c>
      <c r="AR464" s="20">
        <f t="shared" si="290"/>
        <v>0.11457380148337855</v>
      </c>
      <c r="AS464" s="67">
        <v>1144000</v>
      </c>
      <c r="AT464" s="70">
        <v>1100000</v>
      </c>
      <c r="AU464" s="58">
        <v>1127500</v>
      </c>
      <c r="AV464" s="38">
        <v>1332579.790140175</v>
      </c>
      <c r="AW464" s="38">
        <f t="shared" si="291"/>
        <v>67961.569297148919</v>
      </c>
      <c r="AX464" s="38">
        <f t="shared" si="292"/>
        <v>1400541.3594373239</v>
      </c>
      <c r="AY464" s="36">
        <v>1482296.4042039623</v>
      </c>
      <c r="AZ464" s="5">
        <f t="shared" si="293"/>
        <v>1100000</v>
      </c>
      <c r="BA464" s="40">
        <f t="shared" si="294"/>
        <v>1250867.5527282574</v>
      </c>
      <c r="BB464" s="5">
        <f>STDEVA(AZ464,BA464)</f>
        <v>106679.46959516981</v>
      </c>
      <c r="BC464" s="42">
        <f t="shared" si="295"/>
        <v>8.5284384715625619E-2</v>
      </c>
      <c r="BD464" s="72">
        <v>1144000</v>
      </c>
      <c r="BE464" s="70">
        <v>1100000</v>
      </c>
      <c r="BF464" s="58">
        <v>1127500</v>
      </c>
      <c r="BG464" s="38">
        <v>1319386.2983548001</v>
      </c>
      <c r="BH464" s="38">
        <f t="shared" si="269"/>
        <v>67288.701216094807</v>
      </c>
      <c r="BI464" s="38">
        <f t="shared" si="270"/>
        <v>1386674.999570895</v>
      </c>
      <c r="BJ464" s="36">
        <v>1467620.6109966387</v>
      </c>
      <c r="BK464" s="36">
        <f t="shared" si="271"/>
        <v>1100000</v>
      </c>
      <c r="BL464" s="40">
        <f t="shared" si="272"/>
        <v>1245159.1221135068</v>
      </c>
      <c r="BM464" s="5">
        <f t="shared" si="273"/>
        <v>102642.99959754678</v>
      </c>
      <c r="BN464" s="20">
        <f t="shared" si="274"/>
        <v>8.2433640628454555E-2</v>
      </c>
    </row>
    <row r="465" spans="1:66" s="4" customFormat="1" ht="15.75" customHeight="1">
      <c r="A465" s="12">
        <v>443</v>
      </c>
      <c r="B465" s="14" t="s">
        <v>490</v>
      </c>
      <c r="C465" s="61" t="s">
        <v>44</v>
      </c>
      <c r="D465" s="70" t="s">
        <v>44</v>
      </c>
      <c r="E465" s="58" t="s">
        <v>44</v>
      </c>
      <c r="F465" s="5" t="s">
        <v>44</v>
      </c>
      <c r="G465" s="5" t="s">
        <v>44</v>
      </c>
      <c r="H465" s="5" t="s">
        <v>44</v>
      </c>
      <c r="I465" s="5" t="s">
        <v>44</v>
      </c>
      <c r="J465" s="5" t="s">
        <v>44</v>
      </c>
      <c r="K465" s="5" t="s">
        <v>44</v>
      </c>
      <c r="L465" s="5" t="s">
        <v>44</v>
      </c>
      <c r="M465" s="5" t="s">
        <v>44</v>
      </c>
      <c r="N465" s="5" t="s">
        <v>44</v>
      </c>
      <c r="O465" s="5" t="s">
        <v>44</v>
      </c>
      <c r="P465" s="5" t="s">
        <v>44</v>
      </c>
      <c r="Q465" s="63" t="s">
        <v>44</v>
      </c>
      <c r="R465" s="70" t="s">
        <v>44</v>
      </c>
      <c r="S465" s="58" t="s">
        <v>44</v>
      </c>
      <c r="T465" s="5" t="s">
        <v>44</v>
      </c>
      <c r="U465" s="5" t="s">
        <v>44</v>
      </c>
      <c r="V465" s="5" t="s">
        <v>44</v>
      </c>
      <c r="W465" s="5" t="s">
        <v>44</v>
      </c>
      <c r="X465" s="5" t="s">
        <v>44</v>
      </c>
      <c r="Y465" s="5" t="s">
        <v>44</v>
      </c>
      <c r="Z465" s="5" t="s">
        <v>44</v>
      </c>
      <c r="AA465" s="5" t="s">
        <v>44</v>
      </c>
      <c r="AB465" s="5" t="s">
        <v>44</v>
      </c>
      <c r="AC465" s="5" t="s">
        <v>44</v>
      </c>
      <c r="AD465" s="5" t="s">
        <v>44</v>
      </c>
      <c r="AE465" s="65" t="s">
        <v>44</v>
      </c>
      <c r="AF465" s="70" t="s">
        <v>44</v>
      </c>
      <c r="AG465" s="58" t="s">
        <v>44</v>
      </c>
      <c r="AH465" s="5" t="s">
        <v>44</v>
      </c>
      <c r="AI465" s="5" t="s">
        <v>44</v>
      </c>
      <c r="AJ465" s="5" t="s">
        <v>44</v>
      </c>
      <c r="AK465" s="5" t="s">
        <v>44</v>
      </c>
      <c r="AL465" s="5" t="s">
        <v>44</v>
      </c>
      <c r="AM465" s="5" t="s">
        <v>44</v>
      </c>
      <c r="AN465" s="5" t="s">
        <v>44</v>
      </c>
      <c r="AO465" s="5" t="s">
        <v>44</v>
      </c>
      <c r="AP465" s="5" t="s">
        <v>44</v>
      </c>
      <c r="AQ465" s="5" t="s">
        <v>44</v>
      </c>
      <c r="AR465" s="5" t="s">
        <v>44</v>
      </c>
      <c r="AS465" s="68" t="s">
        <v>44</v>
      </c>
      <c r="AT465" s="74" t="s">
        <v>44</v>
      </c>
      <c r="AU465" s="68" t="s">
        <v>44</v>
      </c>
      <c r="AV465" s="41" t="s">
        <v>44</v>
      </c>
      <c r="AW465" s="41" t="s">
        <v>44</v>
      </c>
      <c r="AX465" s="41" t="s">
        <v>44</v>
      </c>
      <c r="AY465" s="41" t="s">
        <v>44</v>
      </c>
      <c r="AZ465" s="41" t="s">
        <v>44</v>
      </c>
      <c r="BA465" s="41" t="s">
        <v>44</v>
      </c>
      <c r="BB465" s="41" t="s">
        <v>44</v>
      </c>
      <c r="BC465" s="41" t="s">
        <v>44</v>
      </c>
      <c r="BD465" s="68" t="s">
        <v>44</v>
      </c>
      <c r="BE465" s="74" t="s">
        <v>44</v>
      </c>
      <c r="BF465" s="68" t="s">
        <v>44</v>
      </c>
      <c r="BG465" s="41" t="s">
        <v>44</v>
      </c>
      <c r="BH465" s="41" t="s">
        <v>44</v>
      </c>
      <c r="BI465" s="41" t="s">
        <v>44</v>
      </c>
      <c r="BJ465" s="41" t="s">
        <v>44</v>
      </c>
      <c r="BK465" s="41" t="s">
        <v>44</v>
      </c>
      <c r="BL465" s="41" t="s">
        <v>44</v>
      </c>
      <c r="BM465" s="41" t="s">
        <v>44</v>
      </c>
      <c r="BN465" s="41" t="s">
        <v>44</v>
      </c>
    </row>
    <row r="466" spans="1:66" s="4" customFormat="1" ht="27" customHeight="1">
      <c r="A466" s="12">
        <v>444</v>
      </c>
      <c r="B466" s="14" t="s">
        <v>491</v>
      </c>
      <c r="C466" s="61">
        <v>414000</v>
      </c>
      <c r="D466" s="70">
        <v>400000</v>
      </c>
      <c r="E466" s="58">
        <v>412000</v>
      </c>
      <c r="F466" s="5">
        <v>1081224.8406629998</v>
      </c>
      <c r="G466" s="5">
        <f t="shared" si="261"/>
        <v>111366.15858828899</v>
      </c>
      <c r="H466" s="5">
        <f t="shared" si="262"/>
        <v>1192590.9992512888</v>
      </c>
      <c r="I466" s="2">
        <v>1094484.3273243131</v>
      </c>
      <c r="J466" s="2">
        <f t="shared" si="263"/>
        <v>55818.700693539962</v>
      </c>
      <c r="K466" s="2">
        <f t="shared" si="264"/>
        <v>1150303.0280178532</v>
      </c>
      <c r="L466" s="5">
        <v>892900.69620971929</v>
      </c>
      <c r="M466" s="5">
        <f t="shared" si="265"/>
        <v>400000</v>
      </c>
      <c r="N466" s="48">
        <f t="shared" si="266"/>
        <v>743632.45391314349</v>
      </c>
      <c r="O466" s="5">
        <f t="shared" si="267"/>
        <v>242984.83839775776</v>
      </c>
      <c r="P466" s="20">
        <f t="shared" si="268"/>
        <v>0.32675394560729926</v>
      </c>
      <c r="Q466" s="63">
        <v>414000</v>
      </c>
      <c r="R466" s="70">
        <v>400000</v>
      </c>
      <c r="S466" s="58">
        <v>408000</v>
      </c>
      <c r="T466" s="5">
        <v>1092036.3866999999</v>
      </c>
      <c r="U466" s="5">
        <f t="shared" si="275"/>
        <v>112479.74783009999</v>
      </c>
      <c r="V466" s="5">
        <f t="shared" si="276"/>
        <v>1204516.1345300998</v>
      </c>
      <c r="W466" s="2">
        <v>1105428.5152819999</v>
      </c>
      <c r="X466" s="2">
        <f t="shared" si="277"/>
        <v>56376.854279381994</v>
      </c>
      <c r="Y466" s="2">
        <f t="shared" si="278"/>
        <v>1161805.3695613819</v>
      </c>
      <c r="Z466" s="5">
        <v>901829.16855318204</v>
      </c>
      <c r="AA466" s="5">
        <f t="shared" si="279"/>
        <v>400000</v>
      </c>
      <c r="AB466" s="48">
        <f t="shared" si="280"/>
        <v>748358.44544077723</v>
      </c>
      <c r="AC466" s="5">
        <f t="shared" si="281"/>
        <v>246326.61905477784</v>
      </c>
      <c r="AD466" s="20">
        <f t="shared" si="282"/>
        <v>0.32915592862681387</v>
      </c>
      <c r="AE466" s="65">
        <v>414000</v>
      </c>
      <c r="AF466" s="70">
        <v>400000</v>
      </c>
      <c r="AG466" s="58">
        <v>406000</v>
      </c>
      <c r="AH466" s="5">
        <v>1102956.7505669999</v>
      </c>
      <c r="AI466" s="5">
        <f t="shared" si="283"/>
        <v>113604.54530840099</v>
      </c>
      <c r="AJ466" s="5">
        <f t="shared" si="284"/>
        <v>1216561.2958754008</v>
      </c>
      <c r="AK466" s="2">
        <v>1116482.8853681532</v>
      </c>
      <c r="AL466" s="2">
        <f t="shared" si="285"/>
        <v>56940.627153775808</v>
      </c>
      <c r="AM466" s="2">
        <f t="shared" si="286"/>
        <v>1173423.5125219291</v>
      </c>
      <c r="AN466" s="5">
        <v>910847.52952890878</v>
      </c>
      <c r="AO466" s="5">
        <f t="shared" si="287"/>
        <v>400000</v>
      </c>
      <c r="AP466" s="48">
        <f t="shared" si="288"/>
        <v>753472.0563210398</v>
      </c>
      <c r="AQ466" s="5">
        <f t="shared" si="289"/>
        <v>249942.48798456037</v>
      </c>
      <c r="AR466" s="20">
        <f t="shared" si="290"/>
        <v>0.33172097875128725</v>
      </c>
      <c r="AS466" s="67">
        <v>416000</v>
      </c>
      <c r="AT466" s="70">
        <v>400000</v>
      </c>
      <c r="AU466" s="58">
        <v>410000</v>
      </c>
      <c r="AV466" s="38">
        <v>972889.89227624994</v>
      </c>
      <c r="AW466" s="38">
        <f t="shared" si="291"/>
        <v>49617.384506088747</v>
      </c>
      <c r="AX466" s="38">
        <f t="shared" si="292"/>
        <v>1022507.2767823387</v>
      </c>
      <c r="AY466" s="36">
        <v>1082195.0022638184</v>
      </c>
      <c r="AZ466" s="5">
        <f t="shared" si="293"/>
        <v>400000</v>
      </c>
      <c r="BA466" s="40">
        <f t="shared" si="294"/>
        <v>666140.4558092315</v>
      </c>
      <c r="BB466" s="5">
        <f>STDEVA(AZ466,BA466)</f>
        <v>188189.72105078655</v>
      </c>
      <c r="BC466" s="44">
        <f t="shared" si="295"/>
        <v>0.28250756940166999</v>
      </c>
      <c r="BD466" s="72">
        <v>416000</v>
      </c>
      <c r="BE466" s="70">
        <v>400000</v>
      </c>
      <c r="BF466" s="58">
        <v>410000</v>
      </c>
      <c r="BG466" s="38">
        <v>963257.89011961245</v>
      </c>
      <c r="BH466" s="38">
        <f t="shared" si="269"/>
        <v>49126.152396100231</v>
      </c>
      <c r="BI466" s="38">
        <f t="shared" si="270"/>
        <v>1012384.0425157127</v>
      </c>
      <c r="BJ466" s="36">
        <v>1071480.8354516632</v>
      </c>
      <c r="BK466" s="36">
        <f t="shared" si="271"/>
        <v>400000</v>
      </c>
      <c r="BL466" s="40">
        <f t="shared" si="272"/>
        <v>661972.97559347516</v>
      </c>
      <c r="BM466" s="5">
        <f t="shared" si="273"/>
        <v>185242.8675297639</v>
      </c>
      <c r="BN466" s="20">
        <f t="shared" si="274"/>
        <v>0.27983448623969742</v>
      </c>
    </row>
    <row r="467" spans="1:66" s="4" customFormat="1" ht="15.75" customHeight="1">
      <c r="A467" s="12">
        <v>445</v>
      </c>
      <c r="B467" s="13" t="s">
        <v>492</v>
      </c>
      <c r="C467" s="61" t="s">
        <v>44</v>
      </c>
      <c r="D467" s="70" t="s">
        <v>44</v>
      </c>
      <c r="E467" s="58" t="s">
        <v>44</v>
      </c>
      <c r="F467" s="5" t="s">
        <v>44</v>
      </c>
      <c r="G467" s="5" t="s">
        <v>44</v>
      </c>
      <c r="H467" s="5" t="s">
        <v>44</v>
      </c>
      <c r="I467" s="5" t="s">
        <v>44</v>
      </c>
      <c r="J467" s="5" t="s">
        <v>44</v>
      </c>
      <c r="K467" s="5" t="s">
        <v>44</v>
      </c>
      <c r="L467" s="5" t="s">
        <v>44</v>
      </c>
      <c r="M467" s="5" t="s">
        <v>44</v>
      </c>
      <c r="N467" s="5" t="s">
        <v>44</v>
      </c>
      <c r="O467" s="5" t="s">
        <v>44</v>
      </c>
      <c r="P467" s="5" t="s">
        <v>44</v>
      </c>
      <c r="Q467" s="63" t="s">
        <v>44</v>
      </c>
      <c r="R467" s="70" t="s">
        <v>44</v>
      </c>
      <c r="S467" s="58" t="s">
        <v>44</v>
      </c>
      <c r="T467" s="5" t="s">
        <v>44</v>
      </c>
      <c r="U467" s="5" t="s">
        <v>44</v>
      </c>
      <c r="V467" s="5" t="s">
        <v>44</v>
      </c>
      <c r="W467" s="5" t="s">
        <v>44</v>
      </c>
      <c r="X467" s="5" t="s">
        <v>44</v>
      </c>
      <c r="Y467" s="5" t="s">
        <v>44</v>
      </c>
      <c r="Z467" s="5" t="s">
        <v>44</v>
      </c>
      <c r="AA467" s="5" t="s">
        <v>44</v>
      </c>
      <c r="AB467" s="5" t="s">
        <v>44</v>
      </c>
      <c r="AC467" s="5" t="s">
        <v>44</v>
      </c>
      <c r="AD467" s="5" t="s">
        <v>44</v>
      </c>
      <c r="AE467" s="65" t="s">
        <v>44</v>
      </c>
      <c r="AF467" s="70" t="s">
        <v>44</v>
      </c>
      <c r="AG467" s="58" t="s">
        <v>44</v>
      </c>
      <c r="AH467" s="5" t="s">
        <v>44</v>
      </c>
      <c r="AI467" s="5" t="s">
        <v>44</v>
      </c>
      <c r="AJ467" s="5" t="s">
        <v>44</v>
      </c>
      <c r="AK467" s="5" t="s">
        <v>44</v>
      </c>
      <c r="AL467" s="5" t="s">
        <v>44</v>
      </c>
      <c r="AM467" s="5" t="s">
        <v>44</v>
      </c>
      <c r="AN467" s="5" t="s">
        <v>44</v>
      </c>
      <c r="AO467" s="5" t="s">
        <v>44</v>
      </c>
      <c r="AP467" s="5" t="s">
        <v>44</v>
      </c>
      <c r="AQ467" s="5" t="s">
        <v>44</v>
      </c>
      <c r="AR467" s="5" t="s">
        <v>44</v>
      </c>
      <c r="AS467" s="68" t="s">
        <v>44</v>
      </c>
      <c r="AT467" s="74" t="s">
        <v>44</v>
      </c>
      <c r="AU467" s="68" t="s">
        <v>44</v>
      </c>
      <c r="AV467" s="41" t="s">
        <v>44</v>
      </c>
      <c r="AW467" s="41" t="s">
        <v>44</v>
      </c>
      <c r="AX467" s="41" t="s">
        <v>44</v>
      </c>
      <c r="AY467" s="41" t="s">
        <v>44</v>
      </c>
      <c r="AZ467" s="41" t="s">
        <v>44</v>
      </c>
      <c r="BA467" s="41" t="s">
        <v>44</v>
      </c>
      <c r="BB467" s="41" t="s">
        <v>44</v>
      </c>
      <c r="BC467" s="41" t="s">
        <v>44</v>
      </c>
      <c r="BD467" s="68" t="s">
        <v>44</v>
      </c>
      <c r="BE467" s="74" t="s">
        <v>44</v>
      </c>
      <c r="BF467" s="68" t="s">
        <v>44</v>
      </c>
      <c r="BG467" s="41" t="s">
        <v>44</v>
      </c>
      <c r="BH467" s="41" t="s">
        <v>44</v>
      </c>
      <c r="BI467" s="41" t="s">
        <v>44</v>
      </c>
      <c r="BJ467" s="41" t="s">
        <v>44</v>
      </c>
      <c r="BK467" s="41" t="s">
        <v>44</v>
      </c>
      <c r="BL467" s="41" t="s">
        <v>44</v>
      </c>
      <c r="BM467" s="41" t="s">
        <v>44</v>
      </c>
      <c r="BN467" s="41" t="s">
        <v>44</v>
      </c>
    </row>
    <row r="468" spans="1:66" s="4" customFormat="1" ht="15.75" customHeight="1">
      <c r="A468" s="12">
        <v>446</v>
      </c>
      <c r="B468" s="14" t="s">
        <v>493</v>
      </c>
      <c r="C468" s="61">
        <v>414000</v>
      </c>
      <c r="D468" s="70">
        <v>400000</v>
      </c>
      <c r="E468" s="58">
        <v>412000</v>
      </c>
      <c r="F468" s="5">
        <v>758683.84627800004</v>
      </c>
      <c r="G468" s="5">
        <f t="shared" si="261"/>
        <v>78144.436166634012</v>
      </c>
      <c r="H468" s="5">
        <f t="shared" si="262"/>
        <v>836828.28244463401</v>
      </c>
      <c r="I468" s="2">
        <v>767987.85360388004</v>
      </c>
      <c r="J468" s="2">
        <f t="shared" si="263"/>
        <v>39167.380533797877</v>
      </c>
      <c r="K468" s="2">
        <f t="shared" si="264"/>
        <v>807155.23413767794</v>
      </c>
      <c r="L468" s="5">
        <v>818677.35590529698</v>
      </c>
      <c r="M468" s="5">
        <f t="shared" si="265"/>
        <v>400000</v>
      </c>
      <c r="N468" s="48">
        <f t="shared" si="266"/>
        <v>614776.81208126817</v>
      </c>
      <c r="O468" s="5">
        <f t="shared" si="267"/>
        <v>151870.1402642937</v>
      </c>
      <c r="P468" s="20">
        <f t="shared" si="268"/>
        <v>0.24703296754175202</v>
      </c>
      <c r="Q468" s="63">
        <v>414000</v>
      </c>
      <c r="R468" s="70">
        <v>400000</v>
      </c>
      <c r="S468" s="58">
        <v>408000</v>
      </c>
      <c r="T468" s="5">
        <v>766270.42753499991</v>
      </c>
      <c r="U468" s="5">
        <f t="shared" si="275"/>
        <v>78925.854036104996</v>
      </c>
      <c r="V468" s="5">
        <f t="shared" si="276"/>
        <v>845196.28157110489</v>
      </c>
      <c r="W468" s="2">
        <v>775667.62393609993</v>
      </c>
      <c r="X468" s="2">
        <f t="shared" si="277"/>
        <v>39559.048820741096</v>
      </c>
      <c r="Y468" s="2">
        <f t="shared" si="278"/>
        <v>815226.67275684106</v>
      </c>
      <c r="Z468" s="5">
        <v>826864.0141187543</v>
      </c>
      <c r="AA468" s="5">
        <f t="shared" si="279"/>
        <v>400000</v>
      </c>
      <c r="AB468" s="48">
        <f t="shared" si="280"/>
        <v>618214.49474111677</v>
      </c>
      <c r="AC468" s="5">
        <f t="shared" si="281"/>
        <v>154300.94898463984</v>
      </c>
      <c r="AD468" s="20">
        <f t="shared" si="282"/>
        <v>0.24959128311809453</v>
      </c>
      <c r="AE468" s="65">
        <v>414000</v>
      </c>
      <c r="AF468" s="70">
        <v>400000</v>
      </c>
      <c r="AG468" s="58">
        <v>406000</v>
      </c>
      <c r="AH468" s="5">
        <v>773933.18127300008</v>
      </c>
      <c r="AI468" s="5">
        <f t="shared" si="283"/>
        <v>79715.11767111902</v>
      </c>
      <c r="AJ468" s="5">
        <f t="shared" si="284"/>
        <v>853648.29894411913</v>
      </c>
      <c r="AK468" s="2">
        <v>783424.29309158016</v>
      </c>
      <c r="AL468" s="2">
        <f t="shared" si="285"/>
        <v>39954.638947670588</v>
      </c>
      <c r="AM468" s="2">
        <f t="shared" si="286"/>
        <v>823378.93203925074</v>
      </c>
      <c r="AN468" s="5">
        <v>835132.64670850371</v>
      </c>
      <c r="AO468" s="5">
        <f t="shared" si="287"/>
        <v>400000</v>
      </c>
      <c r="AP468" s="48">
        <f t="shared" si="288"/>
        <v>622026.64628197893</v>
      </c>
      <c r="AQ468" s="5">
        <f t="shared" si="289"/>
        <v>156996.54719009431</v>
      </c>
      <c r="AR468" s="20">
        <f t="shared" si="290"/>
        <v>0.25239521189084907</v>
      </c>
      <c r="AS468" s="67">
        <v>416000</v>
      </c>
      <c r="AT468" s="70">
        <v>400000</v>
      </c>
      <c r="AU468" s="58">
        <v>410000</v>
      </c>
      <c r="AV468" s="38">
        <v>892017.76752651494</v>
      </c>
      <c r="AW468" s="38">
        <f t="shared" si="291"/>
        <v>45492.906143852262</v>
      </c>
      <c r="AX468" s="38">
        <f t="shared" si="292"/>
        <v>937510.67367036722</v>
      </c>
      <c r="AY468" s="36">
        <v>992236.81694250519</v>
      </c>
      <c r="AZ468" s="5">
        <f t="shared" si="293"/>
        <v>400000</v>
      </c>
      <c r="BA468" s="40">
        <f t="shared" si="294"/>
        <v>631149.49812257453</v>
      </c>
      <c r="BB468" s="5">
        <f>STDEVA(AZ468,BA468)</f>
        <v>163447.37759033946</v>
      </c>
      <c r="BC468" s="43">
        <f t="shared" si="295"/>
        <v>0.25896776924727366</v>
      </c>
      <c r="BD468" s="72">
        <v>416000</v>
      </c>
      <c r="BE468" s="70">
        <v>400000</v>
      </c>
      <c r="BF468" s="58">
        <v>410000</v>
      </c>
      <c r="BG468" s="38">
        <v>883186.03164446203</v>
      </c>
      <c r="BH468" s="38">
        <f t="shared" si="269"/>
        <v>45042.487613867561</v>
      </c>
      <c r="BI468" s="38">
        <f t="shared" si="270"/>
        <v>928228.51925832964</v>
      </c>
      <c r="BJ468" s="36">
        <v>982412.82708635624</v>
      </c>
      <c r="BK468" s="36">
        <f t="shared" si="271"/>
        <v>400000</v>
      </c>
      <c r="BL468" s="40">
        <f t="shared" si="272"/>
        <v>627328.26926893718</v>
      </c>
      <c r="BM468" s="5">
        <f t="shared" si="273"/>
        <v>160745.36075546715</v>
      </c>
      <c r="BN468" s="20">
        <f t="shared" si="274"/>
        <v>0.25623803139430212</v>
      </c>
    </row>
    <row r="469" spans="1:66" s="4" customFormat="1" ht="15.75" customHeight="1">
      <c r="A469" s="12">
        <v>447</v>
      </c>
      <c r="B469" s="14" t="s">
        <v>494</v>
      </c>
      <c r="C469" s="61">
        <v>310500</v>
      </c>
      <c r="D469" s="70">
        <v>300000</v>
      </c>
      <c r="E469" s="58">
        <v>309000</v>
      </c>
      <c r="F469" s="5">
        <v>643014.44999999995</v>
      </c>
      <c r="G469" s="5">
        <f t="shared" si="261"/>
        <v>66230.48835</v>
      </c>
      <c r="H469" s="5">
        <f t="shared" si="262"/>
        <v>709244.93834999995</v>
      </c>
      <c r="I469" s="2">
        <v>650900.14033333329</v>
      </c>
      <c r="J469" s="2">
        <f t="shared" si="263"/>
        <v>33195.907156999994</v>
      </c>
      <c r="K469" s="2">
        <f t="shared" si="264"/>
        <v>684096.04749033332</v>
      </c>
      <c r="L469" s="5">
        <v>693861.50229575427</v>
      </c>
      <c r="M469" s="5">
        <f t="shared" si="265"/>
        <v>300000</v>
      </c>
      <c r="N469" s="48">
        <f t="shared" si="266"/>
        <v>501117.08135601459</v>
      </c>
      <c r="O469" s="5">
        <f t="shared" si="267"/>
        <v>142211.25203928439</v>
      </c>
      <c r="P469" s="20">
        <f t="shared" si="268"/>
        <v>0.28378847445084704</v>
      </c>
      <c r="Q469" s="63">
        <v>310500</v>
      </c>
      <c r="R469" s="70">
        <v>300000</v>
      </c>
      <c r="S469" s="58">
        <v>306000</v>
      </c>
      <c r="T469" s="5">
        <v>804583.94891174999</v>
      </c>
      <c r="U469" s="5">
        <f t="shared" si="275"/>
        <v>82872.146737910254</v>
      </c>
      <c r="V469" s="5">
        <f t="shared" si="276"/>
        <v>887456.09564966022</v>
      </c>
      <c r="W469" s="2">
        <v>814450.80913290486</v>
      </c>
      <c r="X469" s="2">
        <f t="shared" si="277"/>
        <v>41536.991265778146</v>
      </c>
      <c r="Y469" s="2">
        <f t="shared" si="278"/>
        <v>855987.80039868306</v>
      </c>
      <c r="Z469" s="5">
        <v>868207.00588810409</v>
      </c>
      <c r="AA469" s="5">
        <f t="shared" si="279"/>
        <v>300000</v>
      </c>
      <c r="AB469" s="48">
        <f t="shared" si="280"/>
        <v>588025.15032274125</v>
      </c>
      <c r="AC469" s="5">
        <f t="shared" si="281"/>
        <v>203664.5369454851</v>
      </c>
      <c r="AD469" s="20">
        <f t="shared" si="282"/>
        <v>0.34635344565398701</v>
      </c>
      <c r="AE469" s="65">
        <v>310500</v>
      </c>
      <c r="AF469" s="70">
        <v>300000</v>
      </c>
      <c r="AG469" s="58">
        <v>304500</v>
      </c>
      <c r="AH469" s="5">
        <v>643014.44999999995</v>
      </c>
      <c r="AI469" s="5">
        <f t="shared" si="283"/>
        <v>66230.48835</v>
      </c>
      <c r="AJ469" s="5">
        <f t="shared" si="284"/>
        <v>709244.93834999995</v>
      </c>
      <c r="AK469" s="2">
        <v>650900.14033333329</v>
      </c>
      <c r="AL469" s="2">
        <f t="shared" si="285"/>
        <v>33195.907156999994</v>
      </c>
      <c r="AM469" s="2">
        <f t="shared" si="286"/>
        <v>684096.04749033332</v>
      </c>
      <c r="AN469" s="5">
        <v>693861.50229575427</v>
      </c>
      <c r="AO469" s="5">
        <f t="shared" si="287"/>
        <v>300000</v>
      </c>
      <c r="AP469" s="48">
        <f t="shared" si="288"/>
        <v>500367.08135601459</v>
      </c>
      <c r="AQ469" s="5">
        <f t="shared" si="289"/>
        <v>141680.92195339443</v>
      </c>
      <c r="AR469" s="20">
        <f t="shared" si="290"/>
        <v>0.28315396282551908</v>
      </c>
      <c r="AS469" s="67">
        <v>312000</v>
      </c>
      <c r="AT469" s="70">
        <v>300000</v>
      </c>
      <c r="AU469" s="58">
        <v>307500</v>
      </c>
      <c r="AV469" s="38">
        <v>936618.43050284078</v>
      </c>
      <c r="AW469" s="38">
        <f t="shared" si="291"/>
        <v>47767.539955644876</v>
      </c>
      <c r="AX469" s="38">
        <f t="shared" si="292"/>
        <v>984385.97045848565</v>
      </c>
      <c r="AY469" s="36">
        <v>1041848.407065725</v>
      </c>
      <c r="AZ469" s="5">
        <f t="shared" si="293"/>
        <v>300000</v>
      </c>
      <c r="BA469" s="40">
        <f t="shared" si="294"/>
        <v>589146.87550484214</v>
      </c>
      <c r="BB469" s="5">
        <f>STDEVA(AZ469,BA469)</f>
        <v>204457.71642837627</v>
      </c>
      <c r="BC469" s="20">
        <f t="shared" si="295"/>
        <v>0.34704031359442533</v>
      </c>
      <c r="BD469" s="72">
        <v>312000</v>
      </c>
      <c r="BE469" s="70">
        <v>300000</v>
      </c>
      <c r="BF469" s="58">
        <v>307500</v>
      </c>
      <c r="BG469" s="38">
        <v>748535.16138333327</v>
      </c>
      <c r="BH469" s="38">
        <f t="shared" si="269"/>
        <v>38175.293230549993</v>
      </c>
      <c r="BI469" s="38">
        <f t="shared" si="270"/>
        <v>786710.45461388328</v>
      </c>
      <c r="BJ469" s="36">
        <v>832633.80275490507</v>
      </c>
      <c r="BK469" s="36">
        <f t="shared" si="271"/>
        <v>300000</v>
      </c>
      <c r="BL469" s="40">
        <f t="shared" si="272"/>
        <v>507768.85147375765</v>
      </c>
      <c r="BM469" s="5">
        <f t="shared" si="273"/>
        <v>146914.76379643465</v>
      </c>
      <c r="BN469" s="20">
        <f t="shared" si="274"/>
        <v>0.28933394273797325</v>
      </c>
    </row>
    <row r="470" spans="1:66" s="4" customFormat="1" ht="28.5" customHeight="1">
      <c r="A470" s="12">
        <v>448</v>
      </c>
      <c r="B470" s="14" t="s">
        <v>495</v>
      </c>
      <c r="C470" s="61">
        <v>207000</v>
      </c>
      <c r="D470" s="70">
        <v>200000</v>
      </c>
      <c r="E470" s="58">
        <v>206000</v>
      </c>
      <c r="F470" s="5">
        <v>197850.6</v>
      </c>
      <c r="G470" s="5">
        <f t="shared" si="261"/>
        <v>20378.611800000002</v>
      </c>
      <c r="H470" s="5">
        <f t="shared" si="262"/>
        <v>218229.21180000002</v>
      </c>
      <c r="I470" s="2">
        <v>200276.91599999997</v>
      </c>
      <c r="J470" s="2">
        <f t="shared" si="263"/>
        <v>10214.122715999998</v>
      </c>
      <c r="K470" s="2">
        <f t="shared" si="264"/>
        <v>210491.03871599998</v>
      </c>
      <c r="L470" s="5">
        <v>213495.79328674797</v>
      </c>
      <c r="M470" s="5">
        <f t="shared" si="265"/>
        <v>200000</v>
      </c>
      <c r="N470" s="48">
        <f t="shared" si="266"/>
        <v>209202.67396712466</v>
      </c>
      <c r="O470" s="5">
        <f t="shared" si="267"/>
        <v>6507.2731672027548</v>
      </c>
      <c r="P470" s="20">
        <f t="shared" si="268"/>
        <v>3.1105114690003179E-2</v>
      </c>
      <c r="Q470" s="63">
        <v>207000</v>
      </c>
      <c r="R470" s="70">
        <v>200000</v>
      </c>
      <c r="S470" s="58">
        <v>204000</v>
      </c>
      <c r="T470" s="5">
        <v>197850.6</v>
      </c>
      <c r="U470" s="5">
        <f t="shared" si="275"/>
        <v>20378.611800000002</v>
      </c>
      <c r="V470" s="5">
        <f t="shared" si="276"/>
        <v>218229.21180000002</v>
      </c>
      <c r="W470" s="2">
        <v>200276.91599999997</v>
      </c>
      <c r="X470" s="2">
        <f t="shared" si="277"/>
        <v>10214.122715999998</v>
      </c>
      <c r="Y470" s="2">
        <f t="shared" si="278"/>
        <v>210491.03871599998</v>
      </c>
      <c r="Z470" s="5">
        <v>213495.79328674797</v>
      </c>
      <c r="AA470" s="5">
        <f t="shared" si="279"/>
        <v>200000</v>
      </c>
      <c r="AB470" s="48">
        <f t="shared" si="280"/>
        <v>208869.34063379132</v>
      </c>
      <c r="AC470" s="5">
        <f t="shared" si="281"/>
        <v>6271.5709068072329</v>
      </c>
      <c r="AD470" s="20">
        <f t="shared" si="282"/>
        <v>3.0026287667576451E-2</v>
      </c>
      <c r="AE470" s="65">
        <v>207000</v>
      </c>
      <c r="AF470" s="70">
        <v>200000</v>
      </c>
      <c r="AG470" s="58">
        <v>203000</v>
      </c>
      <c r="AH470" s="5">
        <v>197850.6</v>
      </c>
      <c r="AI470" s="5">
        <f t="shared" si="283"/>
        <v>20378.611800000002</v>
      </c>
      <c r="AJ470" s="5">
        <f t="shared" si="284"/>
        <v>218229.21180000002</v>
      </c>
      <c r="AK470" s="2">
        <v>200276.91599999997</v>
      </c>
      <c r="AL470" s="2">
        <f t="shared" si="285"/>
        <v>10214.122715999998</v>
      </c>
      <c r="AM470" s="2">
        <f t="shared" si="286"/>
        <v>210491.03871599998</v>
      </c>
      <c r="AN470" s="5">
        <v>213495.79328674797</v>
      </c>
      <c r="AO470" s="5">
        <f t="shared" si="287"/>
        <v>200000</v>
      </c>
      <c r="AP470" s="48">
        <f t="shared" si="288"/>
        <v>208702.67396712466</v>
      </c>
      <c r="AQ470" s="5">
        <f t="shared" si="289"/>
        <v>6153.7197766094814</v>
      </c>
      <c r="AR470" s="20">
        <f t="shared" si="290"/>
        <v>2.9485581854973405E-2</v>
      </c>
      <c r="AS470" s="67">
        <v>208000</v>
      </c>
      <c r="AT470" s="70">
        <v>200000</v>
      </c>
      <c r="AU470" s="58">
        <v>205000</v>
      </c>
      <c r="AV470" s="38">
        <v>230318.45339999997</v>
      </c>
      <c r="AW470" s="38">
        <f t="shared" si="291"/>
        <v>11746.241123399997</v>
      </c>
      <c r="AX470" s="38">
        <f t="shared" si="292"/>
        <v>242064.69452339996</v>
      </c>
      <c r="AY470" s="36">
        <v>256194.95194409756</v>
      </c>
      <c r="AZ470" s="5">
        <f t="shared" si="293"/>
        <v>200000</v>
      </c>
      <c r="BA470" s="40">
        <f t="shared" si="294"/>
        <v>222251.9292934995</v>
      </c>
      <c r="BB470" s="5">
        <f>STDEVA(AZ470,BA470)</f>
        <v>15734.49009791708</v>
      </c>
      <c r="BC470" s="42">
        <f t="shared" si="295"/>
        <v>7.0795741337023738E-2</v>
      </c>
      <c r="BD470" s="72">
        <v>208000</v>
      </c>
      <c r="BE470" s="70">
        <v>200000</v>
      </c>
      <c r="BF470" s="58">
        <v>205000</v>
      </c>
      <c r="BG470" s="38">
        <v>230318.45339999997</v>
      </c>
      <c r="BH470" s="38">
        <f t="shared" si="269"/>
        <v>11746.241123399997</v>
      </c>
      <c r="BI470" s="38">
        <f t="shared" si="270"/>
        <v>242064.69452339996</v>
      </c>
      <c r="BJ470" s="36">
        <v>256194.95194409756</v>
      </c>
      <c r="BK470" s="36">
        <f t="shared" si="271"/>
        <v>200000</v>
      </c>
      <c r="BL470" s="40">
        <f t="shared" si="272"/>
        <v>222251.9292934995</v>
      </c>
      <c r="BM470" s="5">
        <f t="shared" si="273"/>
        <v>15734.49009791708</v>
      </c>
      <c r="BN470" s="20">
        <f t="shared" si="274"/>
        <v>7.0795741337023738E-2</v>
      </c>
    </row>
    <row r="471" spans="1:66" s="4" customFormat="1" ht="21.75" customHeight="1">
      <c r="A471" s="12">
        <v>449</v>
      </c>
      <c r="B471" s="14" t="s">
        <v>496</v>
      </c>
      <c r="C471" s="61" t="s">
        <v>44</v>
      </c>
      <c r="D471" s="70" t="s">
        <v>44</v>
      </c>
      <c r="E471" s="58" t="s">
        <v>44</v>
      </c>
      <c r="F471" s="5" t="s">
        <v>44</v>
      </c>
      <c r="G471" s="5" t="s">
        <v>44</v>
      </c>
      <c r="H471" s="5" t="s">
        <v>44</v>
      </c>
      <c r="I471" s="5" t="s">
        <v>44</v>
      </c>
      <c r="J471" s="5" t="s">
        <v>44</v>
      </c>
      <c r="K471" s="5" t="s">
        <v>44</v>
      </c>
      <c r="L471" s="5" t="s">
        <v>44</v>
      </c>
      <c r="M471" s="5" t="s">
        <v>44</v>
      </c>
      <c r="N471" s="5" t="s">
        <v>44</v>
      </c>
      <c r="O471" s="5" t="s">
        <v>44</v>
      </c>
      <c r="P471" s="5" t="s">
        <v>44</v>
      </c>
      <c r="Q471" s="63" t="s">
        <v>44</v>
      </c>
      <c r="R471" s="70" t="s">
        <v>44</v>
      </c>
      <c r="S471" s="58" t="s">
        <v>44</v>
      </c>
      <c r="T471" s="5" t="s">
        <v>44</v>
      </c>
      <c r="U471" s="5" t="s">
        <v>44</v>
      </c>
      <c r="V471" s="5" t="s">
        <v>44</v>
      </c>
      <c r="W471" s="5" t="s">
        <v>44</v>
      </c>
      <c r="X471" s="5" t="s">
        <v>44</v>
      </c>
      <c r="Y471" s="5" t="s">
        <v>44</v>
      </c>
      <c r="Z471" s="5" t="s">
        <v>44</v>
      </c>
      <c r="AA471" s="5" t="s">
        <v>44</v>
      </c>
      <c r="AB471" s="5" t="s">
        <v>44</v>
      </c>
      <c r="AC471" s="5" t="s">
        <v>44</v>
      </c>
      <c r="AD471" s="5" t="s">
        <v>44</v>
      </c>
      <c r="AE471" s="65" t="s">
        <v>44</v>
      </c>
      <c r="AF471" s="70" t="s">
        <v>44</v>
      </c>
      <c r="AG471" s="58" t="s">
        <v>44</v>
      </c>
      <c r="AH471" s="5" t="s">
        <v>44</v>
      </c>
      <c r="AI471" s="5" t="s">
        <v>44</v>
      </c>
      <c r="AJ471" s="5" t="s">
        <v>44</v>
      </c>
      <c r="AK471" s="5" t="s">
        <v>44</v>
      </c>
      <c r="AL471" s="5" t="s">
        <v>44</v>
      </c>
      <c r="AM471" s="5" t="s">
        <v>44</v>
      </c>
      <c r="AN471" s="5" t="s">
        <v>44</v>
      </c>
      <c r="AO471" s="5" t="s">
        <v>44</v>
      </c>
      <c r="AP471" s="5" t="s">
        <v>44</v>
      </c>
      <c r="AQ471" s="5" t="s">
        <v>44</v>
      </c>
      <c r="AR471" s="5" t="s">
        <v>44</v>
      </c>
      <c r="AS471" s="68" t="s">
        <v>44</v>
      </c>
      <c r="AT471" s="74" t="s">
        <v>44</v>
      </c>
      <c r="AU471" s="68" t="s">
        <v>44</v>
      </c>
      <c r="AV471" s="41" t="s">
        <v>44</v>
      </c>
      <c r="AW471" s="41" t="s">
        <v>44</v>
      </c>
      <c r="AX471" s="41" t="s">
        <v>44</v>
      </c>
      <c r="AY471" s="41" t="s">
        <v>44</v>
      </c>
      <c r="AZ471" s="41" t="s">
        <v>44</v>
      </c>
      <c r="BA471" s="41" t="s">
        <v>44</v>
      </c>
      <c r="BB471" s="41" t="s">
        <v>44</v>
      </c>
      <c r="BC471" s="41" t="s">
        <v>44</v>
      </c>
      <c r="BD471" s="68" t="s">
        <v>44</v>
      </c>
      <c r="BE471" s="74" t="s">
        <v>44</v>
      </c>
      <c r="BF471" s="68" t="s">
        <v>44</v>
      </c>
      <c r="BG471" s="41" t="s">
        <v>44</v>
      </c>
      <c r="BH471" s="41" t="s">
        <v>44</v>
      </c>
      <c r="BI471" s="41" t="s">
        <v>44</v>
      </c>
      <c r="BJ471" s="41" t="s">
        <v>44</v>
      </c>
      <c r="BK471" s="41" t="s">
        <v>44</v>
      </c>
      <c r="BL471" s="41" t="s">
        <v>44</v>
      </c>
      <c r="BM471" s="41" t="s">
        <v>44</v>
      </c>
      <c r="BN471" s="41" t="s">
        <v>44</v>
      </c>
    </row>
    <row r="472" spans="1:66" s="4" customFormat="1" ht="15.75" customHeight="1">
      <c r="A472" s="15" t="s">
        <v>497</v>
      </c>
      <c r="B472" s="16"/>
      <c r="C472" s="61" t="s">
        <v>34</v>
      </c>
      <c r="D472" s="70" t="s">
        <v>34</v>
      </c>
      <c r="E472" s="58" t="s">
        <v>34</v>
      </c>
      <c r="F472" s="5" t="s">
        <v>34</v>
      </c>
      <c r="G472" s="5" t="s">
        <v>34</v>
      </c>
      <c r="H472" s="5" t="s">
        <v>34</v>
      </c>
      <c r="I472" s="5" t="s">
        <v>34</v>
      </c>
      <c r="J472" s="5" t="s">
        <v>34</v>
      </c>
      <c r="K472" s="5" t="s">
        <v>34</v>
      </c>
      <c r="L472" s="5" t="s">
        <v>34</v>
      </c>
      <c r="M472" s="5">
        <f t="shared" si="265"/>
        <v>0</v>
      </c>
      <c r="N472" s="48"/>
      <c r="O472" s="5" t="s">
        <v>34</v>
      </c>
      <c r="P472" s="5" t="s">
        <v>34</v>
      </c>
      <c r="Q472" s="63" t="s">
        <v>34</v>
      </c>
      <c r="R472" s="70" t="s">
        <v>34</v>
      </c>
      <c r="S472" s="58" t="s">
        <v>34</v>
      </c>
      <c r="T472" s="5" t="s">
        <v>34</v>
      </c>
      <c r="U472" s="5" t="s">
        <v>34</v>
      </c>
      <c r="V472" s="5" t="s">
        <v>34</v>
      </c>
      <c r="W472" s="5" t="s">
        <v>34</v>
      </c>
      <c r="X472" s="5" t="s">
        <v>34</v>
      </c>
      <c r="Y472" s="5" t="s">
        <v>34</v>
      </c>
      <c r="Z472" s="5" t="s">
        <v>34</v>
      </c>
      <c r="AA472" s="5">
        <f t="shared" si="279"/>
        <v>0</v>
      </c>
      <c r="AB472" s="48"/>
      <c r="AC472" s="5" t="s">
        <v>34</v>
      </c>
      <c r="AD472" s="5" t="s">
        <v>34</v>
      </c>
      <c r="AE472" s="65" t="s">
        <v>34</v>
      </c>
      <c r="AF472" s="70" t="s">
        <v>34</v>
      </c>
      <c r="AG472" s="58" t="s">
        <v>34</v>
      </c>
      <c r="AH472" s="5" t="s">
        <v>34</v>
      </c>
      <c r="AI472" s="5" t="s">
        <v>34</v>
      </c>
      <c r="AJ472" s="5" t="s">
        <v>34</v>
      </c>
      <c r="AK472" s="5" t="s">
        <v>34</v>
      </c>
      <c r="AL472" s="5" t="s">
        <v>34</v>
      </c>
      <c r="AM472" s="5" t="s">
        <v>34</v>
      </c>
      <c r="AN472" s="5" t="s">
        <v>34</v>
      </c>
      <c r="AO472" s="5">
        <f t="shared" si="287"/>
        <v>0</v>
      </c>
      <c r="AP472" s="48"/>
      <c r="AQ472" s="5" t="s">
        <v>34</v>
      </c>
      <c r="AR472" s="5" t="s">
        <v>34</v>
      </c>
      <c r="AS472" s="67" t="s">
        <v>34</v>
      </c>
      <c r="AT472" s="70" t="s">
        <v>34</v>
      </c>
      <c r="AU472" s="58" t="s">
        <v>34</v>
      </c>
      <c r="AV472" s="36" t="s">
        <v>34</v>
      </c>
      <c r="AW472" s="36" t="s">
        <v>34</v>
      </c>
      <c r="AX472" s="36" t="s">
        <v>34</v>
      </c>
      <c r="AY472" s="36" t="s">
        <v>34</v>
      </c>
      <c r="AZ472" s="5">
        <f t="shared" si="293"/>
        <v>0</v>
      </c>
      <c r="BA472" s="40"/>
      <c r="BB472" s="36" t="s">
        <v>34</v>
      </c>
      <c r="BC472" s="36" t="s">
        <v>34</v>
      </c>
      <c r="BD472" s="72" t="s">
        <v>34</v>
      </c>
      <c r="BE472" s="70" t="s">
        <v>34</v>
      </c>
      <c r="BF472" s="58" t="s">
        <v>34</v>
      </c>
      <c r="BG472" s="36" t="s">
        <v>34</v>
      </c>
      <c r="BH472" s="36" t="s">
        <v>34</v>
      </c>
      <c r="BI472" s="36" t="s">
        <v>34</v>
      </c>
      <c r="BJ472" s="36" t="s">
        <v>34</v>
      </c>
      <c r="BK472" s="36">
        <f t="shared" si="271"/>
        <v>0</v>
      </c>
      <c r="BL472" s="40"/>
      <c r="BM472" s="36" t="s">
        <v>34</v>
      </c>
      <c r="BN472" s="36" t="s">
        <v>34</v>
      </c>
    </row>
    <row r="473" spans="1:66" s="4" customFormat="1" ht="15.75" customHeight="1">
      <c r="A473" s="12">
        <v>450</v>
      </c>
      <c r="B473" s="13" t="s">
        <v>498</v>
      </c>
      <c r="C473" s="61" t="s">
        <v>44</v>
      </c>
      <c r="D473" s="70" t="s">
        <v>44</v>
      </c>
      <c r="E473" s="58" t="s">
        <v>44</v>
      </c>
      <c r="F473" s="5" t="s">
        <v>44</v>
      </c>
      <c r="G473" s="5" t="s">
        <v>44</v>
      </c>
      <c r="H473" s="5" t="s">
        <v>44</v>
      </c>
      <c r="I473" s="5" t="s">
        <v>44</v>
      </c>
      <c r="J473" s="5" t="s">
        <v>44</v>
      </c>
      <c r="K473" s="5" t="s">
        <v>44</v>
      </c>
      <c r="L473" s="5" t="s">
        <v>44</v>
      </c>
      <c r="M473" s="5" t="s">
        <v>44</v>
      </c>
      <c r="N473" s="5" t="s">
        <v>44</v>
      </c>
      <c r="O473" s="5" t="s">
        <v>44</v>
      </c>
      <c r="P473" s="5" t="s">
        <v>44</v>
      </c>
      <c r="Q473" s="63" t="s">
        <v>44</v>
      </c>
      <c r="R473" s="70" t="s">
        <v>44</v>
      </c>
      <c r="S473" s="58" t="s">
        <v>44</v>
      </c>
      <c r="T473" s="5" t="s">
        <v>44</v>
      </c>
      <c r="U473" s="5" t="s">
        <v>44</v>
      </c>
      <c r="V473" s="5" t="s">
        <v>44</v>
      </c>
      <c r="W473" s="5" t="s">
        <v>44</v>
      </c>
      <c r="X473" s="5" t="s">
        <v>44</v>
      </c>
      <c r="Y473" s="5" t="s">
        <v>44</v>
      </c>
      <c r="Z473" s="5" t="s">
        <v>44</v>
      </c>
      <c r="AA473" s="5" t="s">
        <v>44</v>
      </c>
      <c r="AB473" s="5" t="s">
        <v>44</v>
      </c>
      <c r="AC473" s="5" t="s">
        <v>44</v>
      </c>
      <c r="AD473" s="5" t="s">
        <v>44</v>
      </c>
      <c r="AE473" s="65" t="s">
        <v>44</v>
      </c>
      <c r="AF473" s="70" t="s">
        <v>44</v>
      </c>
      <c r="AG473" s="58" t="s">
        <v>44</v>
      </c>
      <c r="AH473" s="5" t="s">
        <v>44</v>
      </c>
      <c r="AI473" s="5" t="s">
        <v>44</v>
      </c>
      <c r="AJ473" s="5" t="s">
        <v>44</v>
      </c>
      <c r="AK473" s="5" t="s">
        <v>44</v>
      </c>
      <c r="AL473" s="5" t="s">
        <v>44</v>
      </c>
      <c r="AM473" s="5" t="s">
        <v>44</v>
      </c>
      <c r="AN473" s="5" t="s">
        <v>44</v>
      </c>
      <c r="AO473" s="5" t="s">
        <v>44</v>
      </c>
      <c r="AP473" s="5" t="s">
        <v>44</v>
      </c>
      <c r="AQ473" s="5" t="s">
        <v>44</v>
      </c>
      <c r="AR473" s="5" t="s">
        <v>44</v>
      </c>
      <c r="AS473" s="68" t="s">
        <v>44</v>
      </c>
      <c r="AT473" s="74" t="s">
        <v>44</v>
      </c>
      <c r="AU473" s="68" t="s">
        <v>44</v>
      </c>
      <c r="AV473" s="41" t="s">
        <v>44</v>
      </c>
      <c r="AW473" s="41" t="s">
        <v>44</v>
      </c>
      <c r="AX473" s="41" t="s">
        <v>44</v>
      </c>
      <c r="AY473" s="41" t="s">
        <v>44</v>
      </c>
      <c r="AZ473" s="41" t="s">
        <v>44</v>
      </c>
      <c r="BA473" s="41" t="s">
        <v>44</v>
      </c>
      <c r="BB473" s="41" t="s">
        <v>44</v>
      </c>
      <c r="BC473" s="41" t="s">
        <v>44</v>
      </c>
      <c r="BD473" s="68" t="s">
        <v>44</v>
      </c>
      <c r="BE473" s="74" t="s">
        <v>44</v>
      </c>
      <c r="BF473" s="68" t="s">
        <v>44</v>
      </c>
      <c r="BG473" s="41" t="s">
        <v>44</v>
      </c>
      <c r="BH473" s="41" t="s">
        <v>44</v>
      </c>
      <c r="BI473" s="41" t="s">
        <v>44</v>
      </c>
      <c r="BJ473" s="41" t="s">
        <v>44</v>
      </c>
      <c r="BK473" s="41" t="s">
        <v>44</v>
      </c>
      <c r="BL473" s="41" t="s">
        <v>44</v>
      </c>
      <c r="BM473" s="41" t="s">
        <v>44</v>
      </c>
      <c r="BN473" s="41" t="s">
        <v>44</v>
      </c>
    </row>
    <row r="474" spans="1:66" s="4" customFormat="1" ht="15.75" customHeight="1">
      <c r="A474" s="12">
        <v>451</v>
      </c>
      <c r="B474" s="14" t="s">
        <v>499</v>
      </c>
      <c r="C474" s="61">
        <v>258750</v>
      </c>
      <c r="D474" s="70">
        <v>250000</v>
      </c>
      <c r="E474" s="58">
        <v>257500</v>
      </c>
      <c r="F474" s="5">
        <v>197850.6</v>
      </c>
      <c r="G474" s="5">
        <f t="shared" si="261"/>
        <v>20378.611800000002</v>
      </c>
      <c r="H474" s="5">
        <f t="shared" si="262"/>
        <v>218229.21180000002</v>
      </c>
      <c r="I474" s="2">
        <v>200276.91599999997</v>
      </c>
      <c r="J474" s="2">
        <f t="shared" si="263"/>
        <v>10214.122715999998</v>
      </c>
      <c r="K474" s="2">
        <f t="shared" si="264"/>
        <v>210491.03871599998</v>
      </c>
      <c r="L474" s="5">
        <v>213495.79328674797</v>
      </c>
      <c r="M474" s="5">
        <f t="shared" si="265"/>
        <v>210491.03871599998</v>
      </c>
      <c r="N474" s="48">
        <f t="shared" si="266"/>
        <v>234744.34063379132</v>
      </c>
      <c r="O474" s="5">
        <f t="shared" si="267"/>
        <v>17149.674252234952</v>
      </c>
      <c r="P474" s="20">
        <f t="shared" si="268"/>
        <v>7.3056816645428707E-2</v>
      </c>
      <c r="Q474" s="63">
        <v>258750</v>
      </c>
      <c r="R474" s="70">
        <v>250000</v>
      </c>
      <c r="S474" s="58">
        <v>255000</v>
      </c>
      <c r="T474" s="5">
        <v>197850.6</v>
      </c>
      <c r="U474" s="5">
        <f t="shared" si="275"/>
        <v>20378.611800000002</v>
      </c>
      <c r="V474" s="5">
        <f t="shared" si="276"/>
        <v>218229.21180000002</v>
      </c>
      <c r="W474" s="2">
        <v>200276.91599999997</v>
      </c>
      <c r="X474" s="2">
        <f t="shared" si="277"/>
        <v>10214.122715999998</v>
      </c>
      <c r="Y474" s="2">
        <f t="shared" si="278"/>
        <v>210491.03871599998</v>
      </c>
      <c r="Z474" s="5">
        <v>213495.79328674797</v>
      </c>
      <c r="AA474" s="5">
        <f t="shared" si="279"/>
        <v>210491.03871599998</v>
      </c>
      <c r="AB474" s="48">
        <f t="shared" si="280"/>
        <v>234327.67396712466</v>
      </c>
      <c r="AC474" s="5">
        <f t="shared" si="281"/>
        <v>16855.046426740566</v>
      </c>
      <c r="AD474" s="20">
        <f t="shared" si="282"/>
        <v>7.192938905331886E-2</v>
      </c>
      <c r="AE474" s="65">
        <v>258750</v>
      </c>
      <c r="AF474" s="70">
        <v>250000</v>
      </c>
      <c r="AG474" s="58">
        <v>253750</v>
      </c>
      <c r="AH474" s="5">
        <v>197850.6</v>
      </c>
      <c r="AI474" s="5">
        <f t="shared" si="283"/>
        <v>20378.611800000002</v>
      </c>
      <c r="AJ474" s="5">
        <f t="shared" si="284"/>
        <v>218229.21180000002</v>
      </c>
      <c r="AK474" s="2">
        <v>200276.91599999997</v>
      </c>
      <c r="AL474" s="2">
        <f t="shared" si="285"/>
        <v>10214.122715999998</v>
      </c>
      <c r="AM474" s="2">
        <f t="shared" si="286"/>
        <v>210491.03871599998</v>
      </c>
      <c r="AN474" s="5">
        <v>213495.79328674797</v>
      </c>
      <c r="AO474" s="5">
        <f t="shared" si="287"/>
        <v>210491.03871599998</v>
      </c>
      <c r="AP474" s="48">
        <f t="shared" si="288"/>
        <v>234119.34063379132</v>
      </c>
      <c r="AQ474" s="5">
        <f t="shared" si="289"/>
        <v>16707.73251399336</v>
      </c>
      <c r="AR474" s="20">
        <f t="shared" si="290"/>
        <v>7.1364170378933112E-2</v>
      </c>
      <c r="AS474" s="67">
        <v>260000</v>
      </c>
      <c r="AT474" s="70">
        <v>250000</v>
      </c>
      <c r="AU474" s="58">
        <v>256250</v>
      </c>
      <c r="AV474" s="38">
        <v>230318.45339999997</v>
      </c>
      <c r="AW474" s="38">
        <f t="shared" si="291"/>
        <v>11746.241123399997</v>
      </c>
      <c r="AX474" s="38">
        <f t="shared" si="292"/>
        <v>242064.69452339996</v>
      </c>
      <c r="AY474" s="36">
        <v>256194.95194409756</v>
      </c>
      <c r="AZ474" s="5">
        <f t="shared" si="293"/>
        <v>242064.69452339996</v>
      </c>
      <c r="BA474" s="40">
        <f t="shared" si="294"/>
        <v>252901.9292934995</v>
      </c>
      <c r="BB474" s="5">
        <f>STDEVA(AZ474,BA474)</f>
        <v>7663.0821952480237</v>
      </c>
      <c r="BC474" s="44">
        <f t="shared" si="295"/>
        <v>3.0300607894354219E-2</v>
      </c>
      <c r="BD474" s="72">
        <v>260000</v>
      </c>
      <c r="BE474" s="70">
        <v>250000</v>
      </c>
      <c r="BF474" s="58">
        <v>256250</v>
      </c>
      <c r="BG474" s="38">
        <v>230318.45339999997</v>
      </c>
      <c r="BH474" s="38">
        <f t="shared" si="269"/>
        <v>11746.241123399997</v>
      </c>
      <c r="BI474" s="38">
        <f t="shared" si="270"/>
        <v>242064.69452339996</v>
      </c>
      <c r="BJ474" s="36">
        <v>256194.95194409756</v>
      </c>
      <c r="BK474" s="36">
        <f t="shared" si="271"/>
        <v>242064.69452339996</v>
      </c>
      <c r="BL474" s="40">
        <f t="shared" si="272"/>
        <v>252901.9292934995</v>
      </c>
      <c r="BM474" s="5">
        <f t="shared" si="273"/>
        <v>7663.0821952480237</v>
      </c>
      <c r="BN474" s="20">
        <f t="shared" si="274"/>
        <v>3.0300607894354219E-2</v>
      </c>
    </row>
    <row r="475" spans="1:66" s="4" customFormat="1" ht="15.75" customHeight="1">
      <c r="A475" s="12">
        <v>452</v>
      </c>
      <c r="B475" s="13" t="s">
        <v>500</v>
      </c>
      <c r="C475" s="61" t="s">
        <v>44</v>
      </c>
      <c r="D475" s="70" t="s">
        <v>44</v>
      </c>
      <c r="E475" s="58" t="s">
        <v>44</v>
      </c>
      <c r="F475" s="5" t="s">
        <v>44</v>
      </c>
      <c r="G475" s="5" t="s">
        <v>44</v>
      </c>
      <c r="H475" s="5" t="s">
        <v>44</v>
      </c>
      <c r="I475" s="5" t="s">
        <v>44</v>
      </c>
      <c r="J475" s="5" t="s">
        <v>44</v>
      </c>
      <c r="K475" s="5" t="s">
        <v>44</v>
      </c>
      <c r="L475" s="5" t="s">
        <v>44</v>
      </c>
      <c r="M475" s="5" t="s">
        <v>44</v>
      </c>
      <c r="N475" s="5" t="s">
        <v>44</v>
      </c>
      <c r="O475" s="5" t="s">
        <v>44</v>
      </c>
      <c r="P475" s="5" t="s">
        <v>44</v>
      </c>
      <c r="Q475" s="63" t="s">
        <v>44</v>
      </c>
      <c r="R475" s="70" t="s">
        <v>44</v>
      </c>
      <c r="S475" s="58" t="s">
        <v>44</v>
      </c>
      <c r="T475" s="5" t="s">
        <v>44</v>
      </c>
      <c r="U475" s="5" t="s">
        <v>44</v>
      </c>
      <c r="V475" s="5" t="s">
        <v>44</v>
      </c>
      <c r="W475" s="5" t="s">
        <v>44</v>
      </c>
      <c r="X475" s="5" t="s">
        <v>44</v>
      </c>
      <c r="Y475" s="5" t="s">
        <v>44</v>
      </c>
      <c r="Z475" s="5" t="s">
        <v>44</v>
      </c>
      <c r="AA475" s="5" t="s">
        <v>44</v>
      </c>
      <c r="AB475" s="5" t="s">
        <v>44</v>
      </c>
      <c r="AC475" s="5" t="s">
        <v>44</v>
      </c>
      <c r="AD475" s="5" t="s">
        <v>44</v>
      </c>
      <c r="AE475" s="65" t="s">
        <v>44</v>
      </c>
      <c r="AF475" s="70" t="s">
        <v>44</v>
      </c>
      <c r="AG475" s="58" t="s">
        <v>44</v>
      </c>
      <c r="AH475" s="5" t="s">
        <v>44</v>
      </c>
      <c r="AI475" s="5" t="s">
        <v>44</v>
      </c>
      <c r="AJ475" s="5" t="s">
        <v>44</v>
      </c>
      <c r="AK475" s="5" t="s">
        <v>44</v>
      </c>
      <c r="AL475" s="5" t="s">
        <v>44</v>
      </c>
      <c r="AM475" s="5" t="s">
        <v>44</v>
      </c>
      <c r="AN475" s="5" t="s">
        <v>44</v>
      </c>
      <c r="AO475" s="5" t="s">
        <v>44</v>
      </c>
      <c r="AP475" s="5" t="s">
        <v>44</v>
      </c>
      <c r="AQ475" s="5" t="s">
        <v>44</v>
      </c>
      <c r="AR475" s="5" t="s">
        <v>44</v>
      </c>
      <c r="AS475" s="68" t="s">
        <v>44</v>
      </c>
      <c r="AT475" s="74" t="s">
        <v>44</v>
      </c>
      <c r="AU475" s="68" t="s">
        <v>44</v>
      </c>
      <c r="AV475" s="41" t="s">
        <v>44</v>
      </c>
      <c r="AW475" s="41" t="s">
        <v>44</v>
      </c>
      <c r="AX475" s="41" t="s">
        <v>44</v>
      </c>
      <c r="AY475" s="41" t="s">
        <v>44</v>
      </c>
      <c r="AZ475" s="41" t="s">
        <v>44</v>
      </c>
      <c r="BA475" s="41" t="s">
        <v>44</v>
      </c>
      <c r="BB475" s="41" t="s">
        <v>44</v>
      </c>
      <c r="BC475" s="41" t="s">
        <v>44</v>
      </c>
      <c r="BD475" s="68" t="s">
        <v>44</v>
      </c>
      <c r="BE475" s="74" t="s">
        <v>44</v>
      </c>
      <c r="BF475" s="68" t="s">
        <v>44</v>
      </c>
      <c r="BG475" s="41" t="s">
        <v>44</v>
      </c>
      <c r="BH475" s="41" t="s">
        <v>44</v>
      </c>
      <c r="BI475" s="41" t="s">
        <v>44</v>
      </c>
      <c r="BJ475" s="41" t="s">
        <v>44</v>
      </c>
      <c r="BK475" s="41" t="s">
        <v>44</v>
      </c>
      <c r="BL475" s="41" t="s">
        <v>44</v>
      </c>
      <c r="BM475" s="41" t="s">
        <v>44</v>
      </c>
      <c r="BN475" s="41" t="s">
        <v>44</v>
      </c>
    </row>
    <row r="476" spans="1:66" s="4" customFormat="1" ht="15.75" customHeight="1">
      <c r="A476" s="12">
        <v>453</v>
      </c>
      <c r="B476" s="13" t="s">
        <v>501</v>
      </c>
      <c r="C476" s="61" t="s">
        <v>44</v>
      </c>
      <c r="D476" s="70" t="s">
        <v>44</v>
      </c>
      <c r="E476" s="58" t="s">
        <v>44</v>
      </c>
      <c r="F476" s="5" t="s">
        <v>44</v>
      </c>
      <c r="G476" s="5" t="s">
        <v>44</v>
      </c>
      <c r="H476" s="5" t="s">
        <v>44</v>
      </c>
      <c r="I476" s="5" t="s">
        <v>44</v>
      </c>
      <c r="J476" s="5" t="s">
        <v>44</v>
      </c>
      <c r="K476" s="5" t="s">
        <v>44</v>
      </c>
      <c r="L476" s="5" t="s">
        <v>44</v>
      </c>
      <c r="M476" s="5" t="s">
        <v>44</v>
      </c>
      <c r="N476" s="5" t="s">
        <v>44</v>
      </c>
      <c r="O476" s="5" t="s">
        <v>44</v>
      </c>
      <c r="P476" s="5" t="s">
        <v>44</v>
      </c>
      <c r="Q476" s="63" t="s">
        <v>44</v>
      </c>
      <c r="R476" s="70" t="s">
        <v>44</v>
      </c>
      <c r="S476" s="58" t="s">
        <v>44</v>
      </c>
      <c r="T476" s="5" t="s">
        <v>44</v>
      </c>
      <c r="U476" s="5" t="s">
        <v>44</v>
      </c>
      <c r="V476" s="5" t="s">
        <v>44</v>
      </c>
      <c r="W476" s="5" t="s">
        <v>44</v>
      </c>
      <c r="X476" s="5" t="s">
        <v>44</v>
      </c>
      <c r="Y476" s="5" t="s">
        <v>44</v>
      </c>
      <c r="Z476" s="5" t="s">
        <v>44</v>
      </c>
      <c r="AA476" s="5" t="s">
        <v>44</v>
      </c>
      <c r="AB476" s="5" t="s">
        <v>44</v>
      </c>
      <c r="AC476" s="5" t="s">
        <v>44</v>
      </c>
      <c r="AD476" s="5" t="s">
        <v>44</v>
      </c>
      <c r="AE476" s="65" t="s">
        <v>44</v>
      </c>
      <c r="AF476" s="70" t="s">
        <v>44</v>
      </c>
      <c r="AG476" s="58" t="s">
        <v>44</v>
      </c>
      <c r="AH476" s="5" t="s">
        <v>44</v>
      </c>
      <c r="AI476" s="5" t="s">
        <v>44</v>
      </c>
      <c r="AJ476" s="5" t="s">
        <v>44</v>
      </c>
      <c r="AK476" s="5" t="s">
        <v>44</v>
      </c>
      <c r="AL476" s="5" t="s">
        <v>44</v>
      </c>
      <c r="AM476" s="5" t="s">
        <v>44</v>
      </c>
      <c r="AN476" s="5" t="s">
        <v>44</v>
      </c>
      <c r="AO476" s="5" t="s">
        <v>44</v>
      </c>
      <c r="AP476" s="5" t="s">
        <v>44</v>
      </c>
      <c r="AQ476" s="5" t="s">
        <v>44</v>
      </c>
      <c r="AR476" s="5" t="s">
        <v>44</v>
      </c>
      <c r="AS476" s="68" t="s">
        <v>44</v>
      </c>
      <c r="AT476" s="74" t="s">
        <v>44</v>
      </c>
      <c r="AU476" s="68" t="s">
        <v>44</v>
      </c>
      <c r="AV476" s="41" t="s">
        <v>44</v>
      </c>
      <c r="AW476" s="41" t="s">
        <v>44</v>
      </c>
      <c r="AX476" s="41" t="s">
        <v>44</v>
      </c>
      <c r="AY476" s="41" t="s">
        <v>44</v>
      </c>
      <c r="AZ476" s="41" t="s">
        <v>44</v>
      </c>
      <c r="BA476" s="41" t="s">
        <v>44</v>
      </c>
      <c r="BB476" s="41" t="s">
        <v>44</v>
      </c>
      <c r="BC476" s="41" t="s">
        <v>44</v>
      </c>
      <c r="BD476" s="68" t="s">
        <v>44</v>
      </c>
      <c r="BE476" s="74" t="s">
        <v>44</v>
      </c>
      <c r="BF476" s="68" t="s">
        <v>44</v>
      </c>
      <c r="BG476" s="41" t="s">
        <v>44</v>
      </c>
      <c r="BH476" s="41" t="s">
        <v>44</v>
      </c>
      <c r="BI476" s="41" t="s">
        <v>44</v>
      </c>
      <c r="BJ476" s="41" t="s">
        <v>44</v>
      </c>
      <c r="BK476" s="41" t="s">
        <v>44</v>
      </c>
      <c r="BL476" s="41" t="s">
        <v>44</v>
      </c>
      <c r="BM476" s="41" t="s">
        <v>44</v>
      </c>
      <c r="BN476" s="41" t="s">
        <v>44</v>
      </c>
    </row>
    <row r="477" spans="1:66" s="4" customFormat="1" ht="15.75" customHeight="1">
      <c r="A477" s="12">
        <v>454</v>
      </c>
      <c r="B477" s="13" t="s">
        <v>502</v>
      </c>
      <c r="C477" s="61" t="s">
        <v>44</v>
      </c>
      <c r="D477" s="70" t="s">
        <v>44</v>
      </c>
      <c r="E477" s="58" t="s">
        <v>44</v>
      </c>
      <c r="F477" s="5" t="s">
        <v>44</v>
      </c>
      <c r="G477" s="5" t="s">
        <v>44</v>
      </c>
      <c r="H477" s="5" t="s">
        <v>44</v>
      </c>
      <c r="I477" s="5" t="s">
        <v>44</v>
      </c>
      <c r="J477" s="5" t="s">
        <v>44</v>
      </c>
      <c r="K477" s="5" t="s">
        <v>44</v>
      </c>
      <c r="L477" s="5" t="s">
        <v>44</v>
      </c>
      <c r="M477" s="5" t="s">
        <v>44</v>
      </c>
      <c r="N477" s="5" t="s">
        <v>44</v>
      </c>
      <c r="O477" s="5" t="s">
        <v>44</v>
      </c>
      <c r="P477" s="5" t="s">
        <v>44</v>
      </c>
      <c r="Q477" s="63" t="s">
        <v>44</v>
      </c>
      <c r="R477" s="70" t="s">
        <v>44</v>
      </c>
      <c r="S477" s="58" t="s">
        <v>44</v>
      </c>
      <c r="T477" s="5" t="s">
        <v>44</v>
      </c>
      <c r="U477" s="5" t="s">
        <v>44</v>
      </c>
      <c r="V477" s="5" t="s">
        <v>44</v>
      </c>
      <c r="W477" s="5" t="s">
        <v>44</v>
      </c>
      <c r="X477" s="5" t="s">
        <v>44</v>
      </c>
      <c r="Y477" s="5" t="s">
        <v>44</v>
      </c>
      <c r="Z477" s="5" t="s">
        <v>44</v>
      </c>
      <c r="AA477" s="5" t="s">
        <v>44</v>
      </c>
      <c r="AB477" s="5" t="s">
        <v>44</v>
      </c>
      <c r="AC477" s="5" t="s">
        <v>44</v>
      </c>
      <c r="AD477" s="5" t="s">
        <v>44</v>
      </c>
      <c r="AE477" s="65" t="s">
        <v>44</v>
      </c>
      <c r="AF477" s="70" t="s">
        <v>44</v>
      </c>
      <c r="AG477" s="58" t="s">
        <v>44</v>
      </c>
      <c r="AH477" s="5" t="s">
        <v>44</v>
      </c>
      <c r="AI477" s="5" t="s">
        <v>44</v>
      </c>
      <c r="AJ477" s="5" t="s">
        <v>44</v>
      </c>
      <c r="AK477" s="5" t="s">
        <v>44</v>
      </c>
      <c r="AL477" s="5" t="s">
        <v>44</v>
      </c>
      <c r="AM477" s="5" t="s">
        <v>44</v>
      </c>
      <c r="AN477" s="5" t="s">
        <v>44</v>
      </c>
      <c r="AO477" s="5" t="s">
        <v>44</v>
      </c>
      <c r="AP477" s="5" t="s">
        <v>44</v>
      </c>
      <c r="AQ477" s="5" t="s">
        <v>44</v>
      </c>
      <c r="AR477" s="5" t="s">
        <v>44</v>
      </c>
      <c r="AS477" s="68" t="s">
        <v>44</v>
      </c>
      <c r="AT477" s="74" t="s">
        <v>44</v>
      </c>
      <c r="AU477" s="68" t="s">
        <v>44</v>
      </c>
      <c r="AV477" s="41" t="s">
        <v>44</v>
      </c>
      <c r="AW477" s="41" t="s">
        <v>44</v>
      </c>
      <c r="AX477" s="41" t="s">
        <v>44</v>
      </c>
      <c r="AY477" s="41" t="s">
        <v>44</v>
      </c>
      <c r="AZ477" s="41" t="s">
        <v>44</v>
      </c>
      <c r="BA477" s="41" t="s">
        <v>44</v>
      </c>
      <c r="BB477" s="41" t="s">
        <v>44</v>
      </c>
      <c r="BC477" s="41" t="s">
        <v>44</v>
      </c>
      <c r="BD477" s="68" t="s">
        <v>44</v>
      </c>
      <c r="BE477" s="74" t="s">
        <v>44</v>
      </c>
      <c r="BF477" s="68" t="s">
        <v>44</v>
      </c>
      <c r="BG477" s="41" t="s">
        <v>44</v>
      </c>
      <c r="BH477" s="41" t="s">
        <v>44</v>
      </c>
      <c r="BI477" s="41" t="s">
        <v>44</v>
      </c>
      <c r="BJ477" s="41" t="s">
        <v>44</v>
      </c>
      <c r="BK477" s="41" t="s">
        <v>44</v>
      </c>
      <c r="BL477" s="41" t="s">
        <v>44</v>
      </c>
      <c r="BM477" s="41" t="s">
        <v>44</v>
      </c>
      <c r="BN477" s="41" t="s">
        <v>44</v>
      </c>
    </row>
    <row r="478" spans="1:66" s="4" customFormat="1" ht="15.75" customHeight="1">
      <c r="A478" s="12">
        <v>455</v>
      </c>
      <c r="B478" s="13" t="s">
        <v>503</v>
      </c>
      <c r="C478" s="61" t="s">
        <v>44</v>
      </c>
      <c r="D478" s="70" t="s">
        <v>44</v>
      </c>
      <c r="E478" s="58" t="s">
        <v>44</v>
      </c>
      <c r="F478" s="5" t="s">
        <v>44</v>
      </c>
      <c r="G478" s="5" t="s">
        <v>44</v>
      </c>
      <c r="H478" s="5" t="s">
        <v>44</v>
      </c>
      <c r="I478" s="5" t="s">
        <v>44</v>
      </c>
      <c r="J478" s="5" t="s">
        <v>44</v>
      </c>
      <c r="K478" s="5" t="s">
        <v>44</v>
      </c>
      <c r="L478" s="5" t="s">
        <v>44</v>
      </c>
      <c r="M478" s="5" t="s">
        <v>44</v>
      </c>
      <c r="N478" s="5" t="s">
        <v>44</v>
      </c>
      <c r="O478" s="5" t="s">
        <v>44</v>
      </c>
      <c r="P478" s="5" t="s">
        <v>44</v>
      </c>
      <c r="Q478" s="63" t="s">
        <v>44</v>
      </c>
      <c r="R478" s="70" t="s">
        <v>44</v>
      </c>
      <c r="S478" s="58" t="s">
        <v>44</v>
      </c>
      <c r="T478" s="5" t="s">
        <v>44</v>
      </c>
      <c r="U478" s="5" t="s">
        <v>44</v>
      </c>
      <c r="V478" s="5" t="s">
        <v>44</v>
      </c>
      <c r="W478" s="5" t="s">
        <v>44</v>
      </c>
      <c r="X478" s="5" t="s">
        <v>44</v>
      </c>
      <c r="Y478" s="5" t="s">
        <v>44</v>
      </c>
      <c r="Z478" s="5" t="s">
        <v>44</v>
      </c>
      <c r="AA478" s="5" t="s">
        <v>44</v>
      </c>
      <c r="AB478" s="5" t="s">
        <v>44</v>
      </c>
      <c r="AC478" s="5" t="s">
        <v>44</v>
      </c>
      <c r="AD478" s="5" t="s">
        <v>44</v>
      </c>
      <c r="AE478" s="65" t="s">
        <v>44</v>
      </c>
      <c r="AF478" s="70" t="s">
        <v>44</v>
      </c>
      <c r="AG478" s="58" t="s">
        <v>44</v>
      </c>
      <c r="AH478" s="5" t="s">
        <v>44</v>
      </c>
      <c r="AI478" s="5" t="s">
        <v>44</v>
      </c>
      <c r="AJ478" s="5" t="s">
        <v>44</v>
      </c>
      <c r="AK478" s="5" t="s">
        <v>44</v>
      </c>
      <c r="AL478" s="5" t="s">
        <v>44</v>
      </c>
      <c r="AM478" s="5" t="s">
        <v>44</v>
      </c>
      <c r="AN478" s="5" t="s">
        <v>44</v>
      </c>
      <c r="AO478" s="5" t="s">
        <v>44</v>
      </c>
      <c r="AP478" s="5" t="s">
        <v>44</v>
      </c>
      <c r="AQ478" s="5" t="s">
        <v>44</v>
      </c>
      <c r="AR478" s="5" t="s">
        <v>44</v>
      </c>
      <c r="AS478" s="68" t="s">
        <v>44</v>
      </c>
      <c r="AT478" s="74" t="s">
        <v>44</v>
      </c>
      <c r="AU478" s="68" t="s">
        <v>44</v>
      </c>
      <c r="AV478" s="41" t="s">
        <v>44</v>
      </c>
      <c r="AW478" s="41" t="s">
        <v>44</v>
      </c>
      <c r="AX478" s="41" t="s">
        <v>44</v>
      </c>
      <c r="AY478" s="41" t="s">
        <v>44</v>
      </c>
      <c r="AZ478" s="41" t="s">
        <v>44</v>
      </c>
      <c r="BA478" s="41" t="s">
        <v>44</v>
      </c>
      <c r="BB478" s="41" t="s">
        <v>44</v>
      </c>
      <c r="BC478" s="41" t="s">
        <v>44</v>
      </c>
      <c r="BD478" s="68" t="s">
        <v>44</v>
      </c>
      <c r="BE478" s="74" t="s">
        <v>44</v>
      </c>
      <c r="BF478" s="68" t="s">
        <v>44</v>
      </c>
      <c r="BG478" s="41" t="s">
        <v>44</v>
      </c>
      <c r="BH478" s="41" t="s">
        <v>44</v>
      </c>
      <c r="BI478" s="41" t="s">
        <v>44</v>
      </c>
      <c r="BJ478" s="41" t="s">
        <v>44</v>
      </c>
      <c r="BK478" s="41" t="s">
        <v>44</v>
      </c>
      <c r="BL478" s="41" t="s">
        <v>44</v>
      </c>
      <c r="BM478" s="41" t="s">
        <v>44</v>
      </c>
      <c r="BN478" s="41" t="s">
        <v>44</v>
      </c>
    </row>
    <row r="479" spans="1:66" s="4" customFormat="1" ht="15.75" customHeight="1">
      <c r="A479" s="12">
        <v>456</v>
      </c>
      <c r="B479" s="13" t="s">
        <v>504</v>
      </c>
      <c r="C479" s="61" t="s">
        <v>44</v>
      </c>
      <c r="D479" s="70" t="s">
        <v>44</v>
      </c>
      <c r="E479" s="58" t="s">
        <v>44</v>
      </c>
      <c r="F479" s="5" t="s">
        <v>44</v>
      </c>
      <c r="G479" s="5" t="s">
        <v>44</v>
      </c>
      <c r="H479" s="5" t="s">
        <v>44</v>
      </c>
      <c r="I479" s="5" t="s">
        <v>44</v>
      </c>
      <c r="J479" s="5" t="s">
        <v>44</v>
      </c>
      <c r="K479" s="5" t="s">
        <v>44</v>
      </c>
      <c r="L479" s="5" t="s">
        <v>44</v>
      </c>
      <c r="M479" s="5" t="s">
        <v>44</v>
      </c>
      <c r="N479" s="5" t="s">
        <v>44</v>
      </c>
      <c r="O479" s="5" t="s">
        <v>44</v>
      </c>
      <c r="P479" s="5" t="s">
        <v>44</v>
      </c>
      <c r="Q479" s="63" t="s">
        <v>44</v>
      </c>
      <c r="R479" s="70" t="s">
        <v>44</v>
      </c>
      <c r="S479" s="58" t="s">
        <v>44</v>
      </c>
      <c r="T479" s="5" t="s">
        <v>44</v>
      </c>
      <c r="U479" s="5" t="s">
        <v>44</v>
      </c>
      <c r="V479" s="5" t="s">
        <v>44</v>
      </c>
      <c r="W479" s="5" t="s">
        <v>44</v>
      </c>
      <c r="X479" s="5" t="s">
        <v>44</v>
      </c>
      <c r="Y479" s="5" t="s">
        <v>44</v>
      </c>
      <c r="Z479" s="5" t="s">
        <v>44</v>
      </c>
      <c r="AA479" s="5" t="s">
        <v>44</v>
      </c>
      <c r="AB479" s="5" t="s">
        <v>44</v>
      </c>
      <c r="AC479" s="5" t="s">
        <v>44</v>
      </c>
      <c r="AD479" s="5" t="s">
        <v>44</v>
      </c>
      <c r="AE479" s="65" t="s">
        <v>44</v>
      </c>
      <c r="AF479" s="70" t="s">
        <v>44</v>
      </c>
      <c r="AG479" s="58" t="s">
        <v>44</v>
      </c>
      <c r="AH479" s="5" t="s">
        <v>44</v>
      </c>
      <c r="AI479" s="5" t="s">
        <v>44</v>
      </c>
      <c r="AJ479" s="5" t="s">
        <v>44</v>
      </c>
      <c r="AK479" s="5" t="s">
        <v>44</v>
      </c>
      <c r="AL479" s="5" t="s">
        <v>44</v>
      </c>
      <c r="AM479" s="5" t="s">
        <v>44</v>
      </c>
      <c r="AN479" s="5" t="s">
        <v>44</v>
      </c>
      <c r="AO479" s="5" t="s">
        <v>44</v>
      </c>
      <c r="AP479" s="5" t="s">
        <v>44</v>
      </c>
      <c r="AQ479" s="5" t="s">
        <v>44</v>
      </c>
      <c r="AR479" s="5" t="s">
        <v>44</v>
      </c>
      <c r="AS479" s="68" t="s">
        <v>44</v>
      </c>
      <c r="AT479" s="74" t="s">
        <v>44</v>
      </c>
      <c r="AU479" s="68" t="s">
        <v>44</v>
      </c>
      <c r="AV479" s="41" t="s">
        <v>44</v>
      </c>
      <c r="AW479" s="41" t="s">
        <v>44</v>
      </c>
      <c r="AX479" s="41" t="s">
        <v>44</v>
      </c>
      <c r="AY479" s="41" t="s">
        <v>44</v>
      </c>
      <c r="AZ479" s="41" t="s">
        <v>44</v>
      </c>
      <c r="BA479" s="41" t="s">
        <v>44</v>
      </c>
      <c r="BB479" s="41" t="s">
        <v>44</v>
      </c>
      <c r="BC479" s="41" t="s">
        <v>44</v>
      </c>
      <c r="BD479" s="68" t="s">
        <v>44</v>
      </c>
      <c r="BE479" s="74" t="s">
        <v>44</v>
      </c>
      <c r="BF479" s="68" t="s">
        <v>44</v>
      </c>
      <c r="BG479" s="41" t="s">
        <v>44</v>
      </c>
      <c r="BH479" s="41" t="s">
        <v>44</v>
      </c>
      <c r="BI479" s="41" t="s">
        <v>44</v>
      </c>
      <c r="BJ479" s="41" t="s">
        <v>44</v>
      </c>
      <c r="BK479" s="41" t="s">
        <v>44</v>
      </c>
      <c r="BL479" s="41" t="s">
        <v>44</v>
      </c>
      <c r="BM479" s="41" t="s">
        <v>44</v>
      </c>
      <c r="BN479" s="41" t="s">
        <v>44</v>
      </c>
    </row>
    <row r="480" spans="1:66" s="4" customFormat="1" ht="15.75" customHeight="1">
      <c r="A480" s="12">
        <v>457</v>
      </c>
      <c r="B480" s="13" t="s">
        <v>505</v>
      </c>
      <c r="C480" s="61" t="s">
        <v>44</v>
      </c>
      <c r="D480" s="70" t="s">
        <v>44</v>
      </c>
      <c r="E480" s="58" t="s">
        <v>44</v>
      </c>
      <c r="F480" s="5" t="s">
        <v>44</v>
      </c>
      <c r="G480" s="5" t="s">
        <v>44</v>
      </c>
      <c r="H480" s="5" t="s">
        <v>44</v>
      </c>
      <c r="I480" s="5" t="s">
        <v>44</v>
      </c>
      <c r="J480" s="5" t="s">
        <v>44</v>
      </c>
      <c r="K480" s="5" t="s">
        <v>44</v>
      </c>
      <c r="L480" s="5" t="s">
        <v>44</v>
      </c>
      <c r="M480" s="5" t="s">
        <v>44</v>
      </c>
      <c r="N480" s="5" t="s">
        <v>44</v>
      </c>
      <c r="O480" s="5" t="s">
        <v>44</v>
      </c>
      <c r="P480" s="5" t="s">
        <v>44</v>
      </c>
      <c r="Q480" s="63" t="s">
        <v>44</v>
      </c>
      <c r="R480" s="70" t="s">
        <v>44</v>
      </c>
      <c r="S480" s="58" t="s">
        <v>44</v>
      </c>
      <c r="T480" s="5" t="s">
        <v>44</v>
      </c>
      <c r="U480" s="5" t="s">
        <v>44</v>
      </c>
      <c r="V480" s="5" t="s">
        <v>44</v>
      </c>
      <c r="W480" s="5" t="s">
        <v>44</v>
      </c>
      <c r="X480" s="5" t="s">
        <v>44</v>
      </c>
      <c r="Y480" s="5" t="s">
        <v>44</v>
      </c>
      <c r="Z480" s="5" t="s">
        <v>44</v>
      </c>
      <c r="AA480" s="5" t="s">
        <v>44</v>
      </c>
      <c r="AB480" s="5" t="s">
        <v>44</v>
      </c>
      <c r="AC480" s="5" t="s">
        <v>44</v>
      </c>
      <c r="AD480" s="5" t="s">
        <v>44</v>
      </c>
      <c r="AE480" s="65" t="s">
        <v>44</v>
      </c>
      <c r="AF480" s="70" t="s">
        <v>44</v>
      </c>
      <c r="AG480" s="58" t="s">
        <v>44</v>
      </c>
      <c r="AH480" s="5" t="s">
        <v>44</v>
      </c>
      <c r="AI480" s="5" t="s">
        <v>44</v>
      </c>
      <c r="AJ480" s="5" t="s">
        <v>44</v>
      </c>
      <c r="AK480" s="5" t="s">
        <v>44</v>
      </c>
      <c r="AL480" s="5" t="s">
        <v>44</v>
      </c>
      <c r="AM480" s="5" t="s">
        <v>44</v>
      </c>
      <c r="AN480" s="5" t="s">
        <v>44</v>
      </c>
      <c r="AO480" s="5" t="s">
        <v>44</v>
      </c>
      <c r="AP480" s="5" t="s">
        <v>44</v>
      </c>
      <c r="AQ480" s="5" t="s">
        <v>44</v>
      </c>
      <c r="AR480" s="5" t="s">
        <v>44</v>
      </c>
      <c r="AS480" s="68" t="s">
        <v>44</v>
      </c>
      <c r="AT480" s="74" t="s">
        <v>44</v>
      </c>
      <c r="AU480" s="68" t="s">
        <v>44</v>
      </c>
      <c r="AV480" s="41" t="s">
        <v>44</v>
      </c>
      <c r="AW480" s="41" t="s">
        <v>44</v>
      </c>
      <c r="AX480" s="41" t="s">
        <v>44</v>
      </c>
      <c r="AY480" s="41" t="s">
        <v>44</v>
      </c>
      <c r="AZ480" s="41" t="s">
        <v>44</v>
      </c>
      <c r="BA480" s="41" t="s">
        <v>44</v>
      </c>
      <c r="BB480" s="41" t="s">
        <v>44</v>
      </c>
      <c r="BC480" s="41" t="s">
        <v>44</v>
      </c>
      <c r="BD480" s="68" t="s">
        <v>44</v>
      </c>
      <c r="BE480" s="74" t="s">
        <v>44</v>
      </c>
      <c r="BF480" s="68" t="s">
        <v>44</v>
      </c>
      <c r="BG480" s="41" t="s">
        <v>44</v>
      </c>
      <c r="BH480" s="41" t="s">
        <v>44</v>
      </c>
      <c r="BI480" s="41" t="s">
        <v>44</v>
      </c>
      <c r="BJ480" s="41" t="s">
        <v>44</v>
      </c>
      <c r="BK480" s="41" t="s">
        <v>44</v>
      </c>
      <c r="BL480" s="41" t="s">
        <v>44</v>
      </c>
      <c r="BM480" s="41" t="s">
        <v>44</v>
      </c>
      <c r="BN480" s="41" t="s">
        <v>44</v>
      </c>
    </row>
    <row r="481" spans="1:66" s="4" customFormat="1" ht="15.75" customHeight="1">
      <c r="A481" s="12">
        <v>458</v>
      </c>
      <c r="B481" s="13" t="s">
        <v>506</v>
      </c>
      <c r="C481" s="61" t="s">
        <v>44</v>
      </c>
      <c r="D481" s="70" t="s">
        <v>44</v>
      </c>
      <c r="E481" s="58" t="s">
        <v>44</v>
      </c>
      <c r="F481" s="5" t="s">
        <v>44</v>
      </c>
      <c r="G481" s="5" t="s">
        <v>44</v>
      </c>
      <c r="H481" s="5" t="s">
        <v>44</v>
      </c>
      <c r="I481" s="5" t="s">
        <v>44</v>
      </c>
      <c r="J481" s="5" t="s">
        <v>44</v>
      </c>
      <c r="K481" s="5" t="s">
        <v>44</v>
      </c>
      <c r="L481" s="5" t="s">
        <v>44</v>
      </c>
      <c r="M481" s="5" t="s">
        <v>44</v>
      </c>
      <c r="N481" s="5" t="s">
        <v>44</v>
      </c>
      <c r="O481" s="5" t="s">
        <v>44</v>
      </c>
      <c r="P481" s="5" t="s">
        <v>44</v>
      </c>
      <c r="Q481" s="63" t="s">
        <v>44</v>
      </c>
      <c r="R481" s="70" t="s">
        <v>44</v>
      </c>
      <c r="S481" s="58" t="s">
        <v>44</v>
      </c>
      <c r="T481" s="5" t="s">
        <v>44</v>
      </c>
      <c r="U481" s="5" t="s">
        <v>44</v>
      </c>
      <c r="V481" s="5" t="s">
        <v>44</v>
      </c>
      <c r="W481" s="5" t="s">
        <v>44</v>
      </c>
      <c r="X481" s="5" t="s">
        <v>44</v>
      </c>
      <c r="Y481" s="5" t="s">
        <v>44</v>
      </c>
      <c r="Z481" s="5" t="s">
        <v>44</v>
      </c>
      <c r="AA481" s="5" t="s">
        <v>44</v>
      </c>
      <c r="AB481" s="5" t="s">
        <v>44</v>
      </c>
      <c r="AC481" s="5" t="s">
        <v>44</v>
      </c>
      <c r="AD481" s="5" t="s">
        <v>44</v>
      </c>
      <c r="AE481" s="65" t="s">
        <v>44</v>
      </c>
      <c r="AF481" s="70" t="s">
        <v>44</v>
      </c>
      <c r="AG481" s="58" t="s">
        <v>44</v>
      </c>
      <c r="AH481" s="5" t="s">
        <v>44</v>
      </c>
      <c r="AI481" s="5" t="s">
        <v>44</v>
      </c>
      <c r="AJ481" s="5" t="s">
        <v>44</v>
      </c>
      <c r="AK481" s="5" t="s">
        <v>44</v>
      </c>
      <c r="AL481" s="5" t="s">
        <v>44</v>
      </c>
      <c r="AM481" s="5" t="s">
        <v>44</v>
      </c>
      <c r="AN481" s="5" t="s">
        <v>44</v>
      </c>
      <c r="AO481" s="5" t="s">
        <v>44</v>
      </c>
      <c r="AP481" s="5" t="s">
        <v>44</v>
      </c>
      <c r="AQ481" s="5" t="s">
        <v>44</v>
      </c>
      <c r="AR481" s="5" t="s">
        <v>44</v>
      </c>
      <c r="AS481" s="68" t="s">
        <v>44</v>
      </c>
      <c r="AT481" s="74" t="s">
        <v>44</v>
      </c>
      <c r="AU481" s="68" t="s">
        <v>44</v>
      </c>
      <c r="AV481" s="41" t="s">
        <v>44</v>
      </c>
      <c r="AW481" s="41" t="s">
        <v>44</v>
      </c>
      <c r="AX481" s="41" t="s">
        <v>44</v>
      </c>
      <c r="AY481" s="41" t="s">
        <v>44</v>
      </c>
      <c r="AZ481" s="41" t="s">
        <v>44</v>
      </c>
      <c r="BA481" s="41" t="s">
        <v>44</v>
      </c>
      <c r="BB481" s="41" t="s">
        <v>44</v>
      </c>
      <c r="BC481" s="41" t="s">
        <v>44</v>
      </c>
      <c r="BD481" s="68" t="s">
        <v>44</v>
      </c>
      <c r="BE481" s="74" t="s">
        <v>44</v>
      </c>
      <c r="BF481" s="68" t="s">
        <v>44</v>
      </c>
      <c r="BG481" s="41" t="s">
        <v>44</v>
      </c>
      <c r="BH481" s="41" t="s">
        <v>44</v>
      </c>
      <c r="BI481" s="41" t="s">
        <v>44</v>
      </c>
      <c r="BJ481" s="41" t="s">
        <v>44</v>
      </c>
      <c r="BK481" s="41" t="s">
        <v>44</v>
      </c>
      <c r="BL481" s="41" t="s">
        <v>44</v>
      </c>
      <c r="BM481" s="41" t="s">
        <v>44</v>
      </c>
      <c r="BN481" s="41" t="s">
        <v>44</v>
      </c>
    </row>
    <row r="482" spans="1:66" s="4" customFormat="1" ht="15.75" customHeight="1">
      <c r="A482" s="12">
        <v>459</v>
      </c>
      <c r="B482" s="13" t="s">
        <v>507</v>
      </c>
      <c r="C482" s="61" t="s">
        <v>44</v>
      </c>
      <c r="D482" s="70" t="s">
        <v>44</v>
      </c>
      <c r="E482" s="58" t="s">
        <v>44</v>
      </c>
      <c r="F482" s="5" t="s">
        <v>44</v>
      </c>
      <c r="G482" s="5" t="s">
        <v>44</v>
      </c>
      <c r="H482" s="5" t="s">
        <v>44</v>
      </c>
      <c r="I482" s="5" t="s">
        <v>44</v>
      </c>
      <c r="J482" s="5" t="s">
        <v>44</v>
      </c>
      <c r="K482" s="5" t="s">
        <v>44</v>
      </c>
      <c r="L482" s="5" t="s">
        <v>44</v>
      </c>
      <c r="M482" s="5" t="s">
        <v>44</v>
      </c>
      <c r="N482" s="5" t="s">
        <v>44</v>
      </c>
      <c r="O482" s="5" t="s">
        <v>44</v>
      </c>
      <c r="P482" s="5" t="s">
        <v>44</v>
      </c>
      <c r="Q482" s="63" t="s">
        <v>44</v>
      </c>
      <c r="R482" s="70" t="s">
        <v>44</v>
      </c>
      <c r="S482" s="58" t="s">
        <v>44</v>
      </c>
      <c r="T482" s="5" t="s">
        <v>44</v>
      </c>
      <c r="U482" s="5" t="s">
        <v>44</v>
      </c>
      <c r="V482" s="5" t="s">
        <v>44</v>
      </c>
      <c r="W482" s="5" t="s">
        <v>44</v>
      </c>
      <c r="X482" s="5" t="s">
        <v>44</v>
      </c>
      <c r="Y482" s="5" t="s">
        <v>44</v>
      </c>
      <c r="Z482" s="5" t="s">
        <v>44</v>
      </c>
      <c r="AA482" s="5" t="s">
        <v>44</v>
      </c>
      <c r="AB482" s="5" t="s">
        <v>44</v>
      </c>
      <c r="AC482" s="5" t="s">
        <v>44</v>
      </c>
      <c r="AD482" s="5" t="s">
        <v>44</v>
      </c>
      <c r="AE482" s="65" t="s">
        <v>44</v>
      </c>
      <c r="AF482" s="70" t="s">
        <v>44</v>
      </c>
      <c r="AG482" s="58" t="s">
        <v>44</v>
      </c>
      <c r="AH482" s="5" t="s">
        <v>44</v>
      </c>
      <c r="AI482" s="5" t="s">
        <v>44</v>
      </c>
      <c r="AJ482" s="5" t="s">
        <v>44</v>
      </c>
      <c r="AK482" s="5" t="s">
        <v>44</v>
      </c>
      <c r="AL482" s="5" t="s">
        <v>44</v>
      </c>
      <c r="AM482" s="5" t="s">
        <v>44</v>
      </c>
      <c r="AN482" s="5" t="s">
        <v>44</v>
      </c>
      <c r="AO482" s="5" t="s">
        <v>44</v>
      </c>
      <c r="AP482" s="5" t="s">
        <v>44</v>
      </c>
      <c r="AQ482" s="5" t="s">
        <v>44</v>
      </c>
      <c r="AR482" s="5" t="s">
        <v>44</v>
      </c>
      <c r="AS482" s="68" t="s">
        <v>44</v>
      </c>
      <c r="AT482" s="74" t="s">
        <v>44</v>
      </c>
      <c r="AU482" s="68" t="s">
        <v>44</v>
      </c>
      <c r="AV482" s="41" t="s">
        <v>44</v>
      </c>
      <c r="AW482" s="41" t="s">
        <v>44</v>
      </c>
      <c r="AX482" s="41" t="s">
        <v>44</v>
      </c>
      <c r="AY482" s="41" t="s">
        <v>44</v>
      </c>
      <c r="AZ482" s="41" t="s">
        <v>44</v>
      </c>
      <c r="BA482" s="41" t="s">
        <v>44</v>
      </c>
      <c r="BB482" s="41" t="s">
        <v>44</v>
      </c>
      <c r="BC482" s="41" t="s">
        <v>44</v>
      </c>
      <c r="BD482" s="68" t="s">
        <v>44</v>
      </c>
      <c r="BE482" s="74" t="s">
        <v>44</v>
      </c>
      <c r="BF482" s="68" t="s">
        <v>44</v>
      </c>
      <c r="BG482" s="41" t="s">
        <v>44</v>
      </c>
      <c r="BH482" s="41" t="s">
        <v>44</v>
      </c>
      <c r="BI482" s="41" t="s">
        <v>44</v>
      </c>
      <c r="BJ482" s="41" t="s">
        <v>44</v>
      </c>
      <c r="BK482" s="41" t="s">
        <v>44</v>
      </c>
      <c r="BL482" s="41" t="s">
        <v>44</v>
      </c>
      <c r="BM482" s="41" t="s">
        <v>44</v>
      </c>
      <c r="BN482" s="41" t="s">
        <v>44</v>
      </c>
    </row>
    <row r="483" spans="1:66" s="4" customFormat="1" ht="15.75" customHeight="1">
      <c r="A483" s="12">
        <v>460</v>
      </c>
      <c r="B483" s="13" t="s">
        <v>508</v>
      </c>
      <c r="C483" s="61" t="s">
        <v>44</v>
      </c>
      <c r="D483" s="70" t="s">
        <v>44</v>
      </c>
      <c r="E483" s="58" t="s">
        <v>44</v>
      </c>
      <c r="F483" s="5" t="s">
        <v>44</v>
      </c>
      <c r="G483" s="5" t="s">
        <v>44</v>
      </c>
      <c r="H483" s="5" t="s">
        <v>44</v>
      </c>
      <c r="I483" s="5" t="s">
        <v>44</v>
      </c>
      <c r="J483" s="5" t="s">
        <v>44</v>
      </c>
      <c r="K483" s="5" t="s">
        <v>44</v>
      </c>
      <c r="L483" s="5" t="s">
        <v>44</v>
      </c>
      <c r="M483" s="5" t="s">
        <v>44</v>
      </c>
      <c r="N483" s="5" t="s">
        <v>44</v>
      </c>
      <c r="O483" s="5" t="s">
        <v>44</v>
      </c>
      <c r="P483" s="5" t="s">
        <v>44</v>
      </c>
      <c r="Q483" s="63" t="s">
        <v>44</v>
      </c>
      <c r="R483" s="70" t="s">
        <v>44</v>
      </c>
      <c r="S483" s="58" t="s">
        <v>44</v>
      </c>
      <c r="T483" s="5" t="s">
        <v>44</v>
      </c>
      <c r="U483" s="5" t="s">
        <v>44</v>
      </c>
      <c r="V483" s="5" t="s">
        <v>44</v>
      </c>
      <c r="W483" s="5" t="s">
        <v>44</v>
      </c>
      <c r="X483" s="5" t="s">
        <v>44</v>
      </c>
      <c r="Y483" s="5" t="s">
        <v>44</v>
      </c>
      <c r="Z483" s="5" t="s">
        <v>44</v>
      </c>
      <c r="AA483" s="5" t="s">
        <v>44</v>
      </c>
      <c r="AB483" s="5" t="s">
        <v>44</v>
      </c>
      <c r="AC483" s="5" t="s">
        <v>44</v>
      </c>
      <c r="AD483" s="5" t="s">
        <v>44</v>
      </c>
      <c r="AE483" s="65" t="s">
        <v>44</v>
      </c>
      <c r="AF483" s="70" t="s">
        <v>44</v>
      </c>
      <c r="AG483" s="58" t="s">
        <v>44</v>
      </c>
      <c r="AH483" s="5" t="s">
        <v>44</v>
      </c>
      <c r="AI483" s="5" t="s">
        <v>44</v>
      </c>
      <c r="AJ483" s="5" t="s">
        <v>44</v>
      </c>
      <c r="AK483" s="5" t="s">
        <v>44</v>
      </c>
      <c r="AL483" s="5" t="s">
        <v>44</v>
      </c>
      <c r="AM483" s="5" t="s">
        <v>44</v>
      </c>
      <c r="AN483" s="5" t="s">
        <v>44</v>
      </c>
      <c r="AO483" s="5" t="s">
        <v>44</v>
      </c>
      <c r="AP483" s="5" t="s">
        <v>44</v>
      </c>
      <c r="AQ483" s="5" t="s">
        <v>44</v>
      </c>
      <c r="AR483" s="5" t="s">
        <v>44</v>
      </c>
      <c r="AS483" s="68" t="s">
        <v>44</v>
      </c>
      <c r="AT483" s="74" t="s">
        <v>44</v>
      </c>
      <c r="AU483" s="68" t="s">
        <v>44</v>
      </c>
      <c r="AV483" s="41" t="s">
        <v>44</v>
      </c>
      <c r="AW483" s="41" t="s">
        <v>44</v>
      </c>
      <c r="AX483" s="41" t="s">
        <v>44</v>
      </c>
      <c r="AY483" s="41" t="s">
        <v>44</v>
      </c>
      <c r="AZ483" s="41" t="s">
        <v>44</v>
      </c>
      <c r="BA483" s="41" t="s">
        <v>44</v>
      </c>
      <c r="BB483" s="41" t="s">
        <v>44</v>
      </c>
      <c r="BC483" s="41" t="s">
        <v>44</v>
      </c>
      <c r="BD483" s="68" t="s">
        <v>44</v>
      </c>
      <c r="BE483" s="74" t="s">
        <v>44</v>
      </c>
      <c r="BF483" s="68" t="s">
        <v>44</v>
      </c>
      <c r="BG483" s="41" t="s">
        <v>44</v>
      </c>
      <c r="BH483" s="41" t="s">
        <v>44</v>
      </c>
      <c r="BI483" s="41" t="s">
        <v>44</v>
      </c>
      <c r="BJ483" s="41" t="s">
        <v>44</v>
      </c>
      <c r="BK483" s="41" t="s">
        <v>44</v>
      </c>
      <c r="BL483" s="41" t="s">
        <v>44</v>
      </c>
      <c r="BM483" s="41" t="s">
        <v>44</v>
      </c>
      <c r="BN483" s="41" t="s">
        <v>44</v>
      </c>
    </row>
    <row r="484" spans="1:66" s="4" customFormat="1" ht="15.75" customHeight="1">
      <c r="A484" s="15" t="s">
        <v>509</v>
      </c>
      <c r="B484" s="16"/>
      <c r="C484" s="61" t="s">
        <v>34</v>
      </c>
      <c r="D484" s="70" t="s">
        <v>34</v>
      </c>
      <c r="E484" s="58" t="s">
        <v>34</v>
      </c>
      <c r="F484" s="5" t="s">
        <v>34</v>
      </c>
      <c r="G484" s="5" t="s">
        <v>34</v>
      </c>
      <c r="H484" s="5" t="s">
        <v>34</v>
      </c>
      <c r="I484" s="5" t="s">
        <v>34</v>
      </c>
      <c r="J484" s="5" t="s">
        <v>34</v>
      </c>
      <c r="K484" s="5" t="s">
        <v>34</v>
      </c>
      <c r="L484" s="5" t="s">
        <v>34</v>
      </c>
      <c r="M484" s="5">
        <f t="shared" si="265"/>
        <v>0</v>
      </c>
      <c r="N484" s="48"/>
      <c r="O484" s="5" t="s">
        <v>34</v>
      </c>
      <c r="P484" s="5" t="s">
        <v>34</v>
      </c>
      <c r="Q484" s="63" t="s">
        <v>34</v>
      </c>
      <c r="R484" s="70" t="s">
        <v>34</v>
      </c>
      <c r="S484" s="58" t="s">
        <v>34</v>
      </c>
      <c r="T484" s="5" t="s">
        <v>34</v>
      </c>
      <c r="U484" s="5" t="s">
        <v>34</v>
      </c>
      <c r="V484" s="5" t="s">
        <v>34</v>
      </c>
      <c r="W484" s="5" t="s">
        <v>34</v>
      </c>
      <c r="X484" s="5" t="s">
        <v>34</v>
      </c>
      <c r="Y484" s="5" t="s">
        <v>34</v>
      </c>
      <c r="Z484" s="5" t="s">
        <v>34</v>
      </c>
      <c r="AA484" s="5">
        <f t="shared" si="279"/>
        <v>0</v>
      </c>
      <c r="AB484" s="48"/>
      <c r="AC484" s="5" t="s">
        <v>34</v>
      </c>
      <c r="AD484" s="5" t="s">
        <v>34</v>
      </c>
      <c r="AE484" s="65" t="s">
        <v>34</v>
      </c>
      <c r="AF484" s="70" t="s">
        <v>34</v>
      </c>
      <c r="AG484" s="58" t="s">
        <v>34</v>
      </c>
      <c r="AH484" s="5" t="s">
        <v>34</v>
      </c>
      <c r="AI484" s="5" t="s">
        <v>34</v>
      </c>
      <c r="AJ484" s="5" t="s">
        <v>34</v>
      </c>
      <c r="AK484" s="5" t="s">
        <v>34</v>
      </c>
      <c r="AL484" s="5" t="s">
        <v>34</v>
      </c>
      <c r="AM484" s="5" t="s">
        <v>34</v>
      </c>
      <c r="AN484" s="5" t="s">
        <v>34</v>
      </c>
      <c r="AO484" s="5">
        <f t="shared" si="287"/>
        <v>0</v>
      </c>
      <c r="AP484" s="48"/>
      <c r="AQ484" s="5" t="s">
        <v>34</v>
      </c>
      <c r="AR484" s="5" t="s">
        <v>34</v>
      </c>
      <c r="AS484" s="67" t="s">
        <v>34</v>
      </c>
      <c r="AT484" s="70" t="s">
        <v>34</v>
      </c>
      <c r="AU484" s="58" t="s">
        <v>34</v>
      </c>
      <c r="AV484" s="36" t="s">
        <v>34</v>
      </c>
      <c r="AW484" s="36" t="s">
        <v>34</v>
      </c>
      <c r="AX484" s="36" t="s">
        <v>34</v>
      </c>
      <c r="AY484" s="36" t="s">
        <v>34</v>
      </c>
      <c r="AZ484" s="5">
        <f t="shared" si="293"/>
        <v>0</v>
      </c>
      <c r="BA484" s="40"/>
      <c r="BB484" s="36" t="s">
        <v>34</v>
      </c>
      <c r="BC484" s="36" t="s">
        <v>34</v>
      </c>
      <c r="BD484" s="72" t="s">
        <v>34</v>
      </c>
      <c r="BE484" s="70" t="s">
        <v>34</v>
      </c>
      <c r="BF484" s="58" t="s">
        <v>34</v>
      </c>
      <c r="BG484" s="36" t="s">
        <v>34</v>
      </c>
      <c r="BH484" s="36" t="s">
        <v>34</v>
      </c>
      <c r="BI484" s="36" t="s">
        <v>34</v>
      </c>
      <c r="BJ484" s="36" t="s">
        <v>34</v>
      </c>
      <c r="BK484" s="36">
        <f t="shared" si="271"/>
        <v>0</v>
      </c>
      <c r="BL484" s="40"/>
      <c r="BM484" s="36" t="s">
        <v>34</v>
      </c>
      <c r="BN484" s="36" t="s">
        <v>34</v>
      </c>
    </row>
    <row r="485" spans="1:66" s="4" customFormat="1" ht="15.75" customHeight="1">
      <c r="A485" s="12">
        <v>461</v>
      </c>
      <c r="B485" s="13" t="s">
        <v>510</v>
      </c>
      <c r="C485" s="61">
        <v>828000</v>
      </c>
      <c r="D485" s="70">
        <v>800000</v>
      </c>
      <c r="E485" s="58">
        <v>824000</v>
      </c>
      <c r="F485" s="5">
        <v>899271.53637300001</v>
      </c>
      <c r="G485" s="5">
        <f t="shared" si="261"/>
        <v>92624.968246419012</v>
      </c>
      <c r="H485" s="5">
        <f t="shared" si="262"/>
        <v>991896.50461941899</v>
      </c>
      <c r="I485" s="2">
        <v>910299.7719709134</v>
      </c>
      <c r="J485" s="2">
        <f t="shared" si="263"/>
        <v>46425.28837051658</v>
      </c>
      <c r="K485" s="2">
        <f t="shared" si="264"/>
        <v>956725.06034143001</v>
      </c>
      <c r="L485" s="5">
        <v>970382.28782030975</v>
      </c>
      <c r="M485" s="5">
        <f t="shared" si="265"/>
        <v>800000</v>
      </c>
      <c r="N485" s="48">
        <f t="shared" si="266"/>
        <v>895167.30879685981</v>
      </c>
      <c r="O485" s="5">
        <f t="shared" si="267"/>
        <v>67293.449397533754</v>
      </c>
      <c r="P485" s="20">
        <f t="shared" si="268"/>
        <v>7.5174158770363056E-2</v>
      </c>
      <c r="Q485" s="63">
        <v>828000</v>
      </c>
      <c r="R485" s="70">
        <v>800000</v>
      </c>
      <c r="S485" s="58">
        <v>816000</v>
      </c>
      <c r="T485" s="5">
        <v>917257.145166</v>
      </c>
      <c r="U485" s="5">
        <f t="shared" si="275"/>
        <v>94477.48595209801</v>
      </c>
      <c r="V485" s="5">
        <f t="shared" si="276"/>
        <v>1011734.631118098</v>
      </c>
      <c r="W485" s="2">
        <v>928505.94182835997</v>
      </c>
      <c r="X485" s="2">
        <f t="shared" si="277"/>
        <v>47353.803033246353</v>
      </c>
      <c r="Y485" s="2">
        <f t="shared" si="278"/>
        <v>975859.74486160628</v>
      </c>
      <c r="Z485" s="5">
        <v>989790.11950685724</v>
      </c>
      <c r="AA485" s="5">
        <f t="shared" si="279"/>
        <v>800000</v>
      </c>
      <c r="AB485" s="48">
        <f t="shared" si="280"/>
        <v>903564.08258109353</v>
      </c>
      <c r="AC485" s="5">
        <f t="shared" si="281"/>
        <v>73230.865080454852</v>
      </c>
      <c r="AD485" s="20">
        <f t="shared" si="282"/>
        <v>8.1046675595233708E-2</v>
      </c>
      <c r="AE485" s="65" t="s">
        <v>44</v>
      </c>
      <c r="AF485" s="70" t="s">
        <v>44</v>
      </c>
      <c r="AG485" s="58" t="s">
        <v>44</v>
      </c>
      <c r="AH485" s="5" t="s">
        <v>44</v>
      </c>
      <c r="AI485" s="5" t="s">
        <v>44</v>
      </c>
      <c r="AJ485" s="5" t="s">
        <v>44</v>
      </c>
      <c r="AK485" s="5" t="s">
        <v>44</v>
      </c>
      <c r="AL485" s="5" t="s">
        <v>44</v>
      </c>
      <c r="AM485" s="5" t="s">
        <v>44</v>
      </c>
      <c r="AN485" s="5" t="s">
        <v>44</v>
      </c>
      <c r="AO485" s="5" t="s">
        <v>44</v>
      </c>
      <c r="AP485" s="5" t="s">
        <v>44</v>
      </c>
      <c r="AQ485" s="5" t="s">
        <v>44</v>
      </c>
      <c r="AR485" s="5" t="s">
        <v>44</v>
      </c>
      <c r="AS485" s="67">
        <v>832000</v>
      </c>
      <c r="AT485" s="70">
        <v>800000</v>
      </c>
      <c r="AU485" s="58">
        <v>820000</v>
      </c>
      <c r="AV485" s="38">
        <v>1067781.8331026139</v>
      </c>
      <c r="AW485" s="38">
        <f t="shared" si="291"/>
        <v>54456.873488233308</v>
      </c>
      <c r="AX485" s="38">
        <f t="shared" si="292"/>
        <v>1122238.7065908471</v>
      </c>
      <c r="AY485" s="36">
        <v>1187748.1434082289</v>
      </c>
      <c r="AZ485" s="5">
        <f t="shared" si="293"/>
        <v>800000</v>
      </c>
      <c r="BA485" s="40">
        <f t="shared" si="294"/>
        <v>952397.36999981513</v>
      </c>
      <c r="BB485" s="5">
        <f t="shared" ref="BB485:BB493" si="296">STDEVA(AZ485,BA485)</f>
        <v>107761.21376186459</v>
      </c>
      <c r="BC485" s="43">
        <f t="shared" si="295"/>
        <v>0.11314732395983571</v>
      </c>
      <c r="BD485" s="72">
        <v>832000</v>
      </c>
      <c r="BE485" s="70">
        <v>800000</v>
      </c>
      <c r="BF485" s="58">
        <v>820000</v>
      </c>
      <c r="BG485" s="38">
        <v>1046844.7377665505</v>
      </c>
      <c r="BH485" s="38">
        <f t="shared" si="269"/>
        <v>53389.08162609407</v>
      </c>
      <c r="BI485" s="38">
        <f t="shared" si="270"/>
        <v>1100233.8193926446</v>
      </c>
      <c r="BJ485" s="36">
        <v>1164458.7453843716</v>
      </c>
      <c r="BK485" s="36">
        <f t="shared" si="271"/>
        <v>800000</v>
      </c>
      <c r="BL485" s="40">
        <f t="shared" si="272"/>
        <v>943338.5129554033</v>
      </c>
      <c r="BM485" s="5">
        <f t="shared" si="273"/>
        <v>101355.63451596147</v>
      </c>
      <c r="BN485" s="20">
        <f t="shared" si="274"/>
        <v>0.10744354558198038</v>
      </c>
    </row>
    <row r="486" spans="1:66" s="4" customFormat="1" ht="15.75" customHeight="1">
      <c r="A486" s="12">
        <v>462</v>
      </c>
      <c r="B486" s="13" t="s">
        <v>511</v>
      </c>
      <c r="C486" s="61">
        <v>2070000</v>
      </c>
      <c r="D486" s="70">
        <v>2000000</v>
      </c>
      <c r="E486" s="58">
        <v>2060000</v>
      </c>
      <c r="F486" s="5">
        <v>1590412.1555699999</v>
      </c>
      <c r="G486" s="5">
        <f t="shared" si="261"/>
        <v>163812.45202371001</v>
      </c>
      <c r="H486" s="5">
        <f t="shared" si="262"/>
        <v>1754224.6075937101</v>
      </c>
      <c r="I486" s="2">
        <v>1609916.1004355333</v>
      </c>
      <c r="J486" s="2">
        <f t="shared" si="263"/>
        <v>82105.721122212199</v>
      </c>
      <c r="K486" s="2">
        <f t="shared" si="264"/>
        <v>1692021.8215577456</v>
      </c>
      <c r="L486" s="5">
        <v>1716175.3928125799</v>
      </c>
      <c r="M486" s="5">
        <f t="shared" si="265"/>
        <v>1692021.8215577456</v>
      </c>
      <c r="N486" s="48">
        <f t="shared" si="266"/>
        <v>1882070.3036606729</v>
      </c>
      <c r="O486" s="5">
        <f t="shared" si="267"/>
        <v>134384.5704491901</v>
      </c>
      <c r="P486" s="20">
        <f t="shared" si="268"/>
        <v>7.1402524224418618E-2</v>
      </c>
      <c r="Q486" s="63">
        <v>2070000</v>
      </c>
      <c r="R486" s="70">
        <v>2000000</v>
      </c>
      <c r="S486" s="58">
        <v>2040000</v>
      </c>
      <c r="T486" s="5">
        <v>1622220.5965319998</v>
      </c>
      <c r="U486" s="5">
        <f t="shared" si="275"/>
        <v>167088.721442796</v>
      </c>
      <c r="V486" s="5">
        <f t="shared" si="276"/>
        <v>1789309.3179747958</v>
      </c>
      <c r="W486" s="2">
        <v>1642114.3875753866</v>
      </c>
      <c r="X486" s="2">
        <f t="shared" si="277"/>
        <v>83747.833766344702</v>
      </c>
      <c r="Y486" s="2">
        <f t="shared" si="278"/>
        <v>1725862.2213417313</v>
      </c>
      <c r="Z486" s="5">
        <v>1750498.8634985248</v>
      </c>
      <c r="AA486" s="5">
        <f t="shared" si="279"/>
        <v>1725862.2213417313</v>
      </c>
      <c r="AB486" s="48">
        <f t="shared" si="280"/>
        <v>1895945.0671358418</v>
      </c>
      <c r="AC486" s="5">
        <f t="shared" si="281"/>
        <v>120266.73362452144</v>
      </c>
      <c r="AD486" s="20">
        <f t="shared" si="282"/>
        <v>6.3433659397213168E-2</v>
      </c>
      <c r="AE486" s="65" t="s">
        <v>44</v>
      </c>
      <c r="AF486" s="70" t="s">
        <v>44</v>
      </c>
      <c r="AG486" s="58" t="s">
        <v>44</v>
      </c>
      <c r="AH486" s="5" t="s">
        <v>44</v>
      </c>
      <c r="AI486" s="5" t="s">
        <v>44</v>
      </c>
      <c r="AJ486" s="5" t="s">
        <v>44</v>
      </c>
      <c r="AK486" s="5" t="s">
        <v>44</v>
      </c>
      <c r="AL486" s="5" t="s">
        <v>44</v>
      </c>
      <c r="AM486" s="5" t="s">
        <v>44</v>
      </c>
      <c r="AN486" s="5" t="s">
        <v>44</v>
      </c>
      <c r="AO486" s="5" t="s">
        <v>44</v>
      </c>
      <c r="AP486" s="5" t="s">
        <v>44</v>
      </c>
      <c r="AQ486" s="5" t="s">
        <v>44</v>
      </c>
      <c r="AR486" s="5" t="s">
        <v>44</v>
      </c>
      <c r="AS486" s="67">
        <v>2080000</v>
      </c>
      <c r="AT486" s="70">
        <v>2000000</v>
      </c>
      <c r="AU486" s="58">
        <v>2050000</v>
      </c>
      <c r="AV486" s="38">
        <v>1888431.5457116945</v>
      </c>
      <c r="AW486" s="38">
        <f t="shared" si="291"/>
        <v>96310.008831296407</v>
      </c>
      <c r="AX486" s="38">
        <f t="shared" si="292"/>
        <v>1984741.5545429909</v>
      </c>
      <c r="AY486" s="36">
        <v>2100598.6361982296</v>
      </c>
      <c r="AZ486" s="5">
        <f t="shared" si="293"/>
        <v>1984741.5545429909</v>
      </c>
      <c r="BA486" s="40">
        <f t="shared" si="294"/>
        <v>2043068.0381482441</v>
      </c>
      <c r="BB486" s="5">
        <f t="shared" si="296"/>
        <v>41243.052080040579</v>
      </c>
      <c r="BC486" s="20">
        <f t="shared" si="295"/>
        <v>2.0186822616745377E-2</v>
      </c>
      <c r="BD486" s="72">
        <v>2080000</v>
      </c>
      <c r="BE486" s="70">
        <v>2000000</v>
      </c>
      <c r="BF486" s="58">
        <v>2050000</v>
      </c>
      <c r="BG486" s="38">
        <v>1851403.5155008633</v>
      </c>
      <c r="BH486" s="38">
        <f t="shared" si="269"/>
        <v>94421.579290544018</v>
      </c>
      <c r="BI486" s="38">
        <f t="shared" si="270"/>
        <v>1945825.0947914072</v>
      </c>
      <c r="BJ486" s="36">
        <v>2059410.4713750957</v>
      </c>
      <c r="BK486" s="36">
        <f t="shared" si="271"/>
        <v>1945825.0947914072</v>
      </c>
      <c r="BL486" s="40">
        <f t="shared" si="272"/>
        <v>2027047.1132333006</v>
      </c>
      <c r="BM486" s="5">
        <f t="shared" si="273"/>
        <v>57432.640021921638</v>
      </c>
      <c r="BN486" s="20">
        <f t="shared" si="274"/>
        <v>2.8333154985387601E-2</v>
      </c>
    </row>
    <row r="487" spans="1:66" s="4" customFormat="1" ht="15.75" customHeight="1">
      <c r="A487" s="12">
        <v>463</v>
      </c>
      <c r="B487" s="13" t="s">
        <v>512</v>
      </c>
      <c r="C487" s="61">
        <v>1759500</v>
      </c>
      <c r="D487" s="70">
        <v>1700000</v>
      </c>
      <c r="E487" s="58">
        <v>1751000</v>
      </c>
      <c r="F487" s="5">
        <v>845362.1941379999</v>
      </c>
      <c r="G487" s="5">
        <f t="shared" si="261"/>
        <v>87072.305996213996</v>
      </c>
      <c r="H487" s="5">
        <f t="shared" si="262"/>
        <v>932434.50013421394</v>
      </c>
      <c r="I487" s="2">
        <v>855729.08053947997</v>
      </c>
      <c r="J487" s="2">
        <f t="shared" si="263"/>
        <v>43642.183107513476</v>
      </c>
      <c r="K487" s="2">
        <f t="shared" si="264"/>
        <v>899371.26364699344</v>
      </c>
      <c r="L487" s="5">
        <v>912209.76704232721</v>
      </c>
      <c r="M487" s="5">
        <f t="shared" si="265"/>
        <v>899371.26364699344</v>
      </c>
      <c r="N487" s="48">
        <f t="shared" si="266"/>
        <v>1325752.5884705891</v>
      </c>
      <c r="O487" s="5">
        <f t="shared" si="267"/>
        <v>301497.12615406822</v>
      </c>
      <c r="P487" s="20">
        <f t="shared" si="268"/>
        <v>0.22741583065802681</v>
      </c>
      <c r="Q487" s="63">
        <v>1759500</v>
      </c>
      <c r="R487" s="70">
        <v>1700000</v>
      </c>
      <c r="S487" s="58">
        <v>1734000</v>
      </c>
      <c r="T487" s="5">
        <v>862269.51716100005</v>
      </c>
      <c r="U487" s="5">
        <f t="shared" si="275"/>
        <v>88813.760267583013</v>
      </c>
      <c r="V487" s="5">
        <f t="shared" si="276"/>
        <v>951083.27742858301</v>
      </c>
      <c r="W487" s="2">
        <v>872843.77233605995</v>
      </c>
      <c r="X487" s="2">
        <f t="shared" si="277"/>
        <v>44515.032389139058</v>
      </c>
      <c r="Y487" s="2">
        <f t="shared" si="278"/>
        <v>917358.80472519901</v>
      </c>
      <c r="Z487" s="5">
        <v>930454.07984155696</v>
      </c>
      <c r="AA487" s="5">
        <f t="shared" si="279"/>
        <v>917358.80472519901</v>
      </c>
      <c r="AB487" s="48">
        <f t="shared" si="280"/>
        <v>1332066.0269992233</v>
      </c>
      <c r="AC487" s="5">
        <f t="shared" si="281"/>
        <v>293242.28907700052</v>
      </c>
      <c r="AD487" s="20">
        <f t="shared" si="282"/>
        <v>0.22014095632901498</v>
      </c>
      <c r="AE487" s="65" t="s">
        <v>44</v>
      </c>
      <c r="AF487" s="70" t="s">
        <v>44</v>
      </c>
      <c r="AG487" s="58" t="s">
        <v>44</v>
      </c>
      <c r="AH487" s="5" t="s">
        <v>44</v>
      </c>
      <c r="AI487" s="5" t="s">
        <v>44</v>
      </c>
      <c r="AJ487" s="5" t="s">
        <v>44</v>
      </c>
      <c r="AK487" s="5" t="s">
        <v>44</v>
      </c>
      <c r="AL487" s="5" t="s">
        <v>44</v>
      </c>
      <c r="AM487" s="5" t="s">
        <v>44</v>
      </c>
      <c r="AN487" s="5" t="s">
        <v>44</v>
      </c>
      <c r="AO487" s="5" t="s">
        <v>44</v>
      </c>
      <c r="AP487" s="5" t="s">
        <v>44</v>
      </c>
      <c r="AQ487" s="5" t="s">
        <v>44</v>
      </c>
      <c r="AR487" s="5" t="s">
        <v>44</v>
      </c>
      <c r="AS487" s="67">
        <v>1768000</v>
      </c>
      <c r="AT487" s="70">
        <v>1700000</v>
      </c>
      <c r="AU487" s="58">
        <v>1742500</v>
      </c>
      <c r="AV487" s="38">
        <v>1003770.3381864689</v>
      </c>
      <c r="AW487" s="38">
        <f t="shared" si="291"/>
        <v>51192.287247509914</v>
      </c>
      <c r="AX487" s="38">
        <f t="shared" si="292"/>
        <v>1054962.6254339789</v>
      </c>
      <c r="AY487" s="36">
        <v>1116544.8958098684</v>
      </c>
      <c r="AZ487" s="5">
        <f t="shared" si="293"/>
        <v>1054962.6254339789</v>
      </c>
      <c r="BA487" s="40">
        <f t="shared" si="294"/>
        <v>1476401.5042487695</v>
      </c>
      <c r="BB487" s="5">
        <f t="shared" si="296"/>
        <v>298002.28906559339</v>
      </c>
      <c r="BC487" s="20">
        <f t="shared" si="295"/>
        <v>0.20184366394101211</v>
      </c>
      <c r="BD487" s="72">
        <v>1768000</v>
      </c>
      <c r="BE487" s="70">
        <v>1700000</v>
      </c>
      <c r="BF487" s="58">
        <v>1742500</v>
      </c>
      <c r="BG487" s="38">
        <v>984088.44262040197</v>
      </c>
      <c r="BH487" s="38">
        <f t="shared" si="269"/>
        <v>50188.510573640495</v>
      </c>
      <c r="BI487" s="38">
        <f t="shared" si="270"/>
        <v>1034276.9531940424</v>
      </c>
      <c r="BJ487" s="36">
        <v>1094651.7204507927</v>
      </c>
      <c r="BK487" s="36">
        <f t="shared" si="271"/>
        <v>1034276.9531940424</v>
      </c>
      <c r="BL487" s="40">
        <f t="shared" si="272"/>
        <v>1467885.7347289671</v>
      </c>
      <c r="BM487" s="5">
        <f t="shared" si="273"/>
        <v>306607.70980538154</v>
      </c>
      <c r="BN487" s="20">
        <f t="shared" si="274"/>
        <v>0.20887709618759537</v>
      </c>
    </row>
    <row r="488" spans="1:66" s="4" customFormat="1" ht="15.75" customHeight="1">
      <c r="A488" s="12">
        <v>464</v>
      </c>
      <c r="B488" s="13" t="s">
        <v>513</v>
      </c>
      <c r="C488" s="61">
        <v>724500</v>
      </c>
      <c r="D488" s="70">
        <v>700000</v>
      </c>
      <c r="E488" s="58">
        <v>721000</v>
      </c>
      <c r="F488" s="5">
        <v>316344.313593</v>
      </c>
      <c r="G488" s="5">
        <f t="shared" si="261"/>
        <v>32583.464300079002</v>
      </c>
      <c r="H488" s="5">
        <f t="shared" si="262"/>
        <v>348927.77789307898</v>
      </c>
      <c r="I488" s="2">
        <v>320223.86633211328</v>
      </c>
      <c r="J488" s="2">
        <f t="shared" si="263"/>
        <v>16331.417182937776</v>
      </c>
      <c r="K488" s="2">
        <f t="shared" si="264"/>
        <v>336555.28351505107</v>
      </c>
      <c r="L488" s="5">
        <v>341359.60218163172</v>
      </c>
      <c r="M488" s="5">
        <f t="shared" si="265"/>
        <v>336555.28351505107</v>
      </c>
      <c r="N488" s="48">
        <f t="shared" si="266"/>
        <v>528723.77726496023</v>
      </c>
      <c r="O488" s="5">
        <f t="shared" si="267"/>
        <v>135883.64506096524</v>
      </c>
      <c r="P488" s="20">
        <f t="shared" si="268"/>
        <v>0.25700309103532076</v>
      </c>
      <c r="Q488" s="63">
        <v>724500</v>
      </c>
      <c r="R488" s="70">
        <v>700000</v>
      </c>
      <c r="S488" s="58">
        <v>714000</v>
      </c>
      <c r="T488" s="5">
        <v>322670.58652800001</v>
      </c>
      <c r="U488" s="5">
        <f t="shared" si="275"/>
        <v>33235.070412384004</v>
      </c>
      <c r="V488" s="5">
        <f t="shared" si="276"/>
        <v>355905.65694038401</v>
      </c>
      <c r="W488" s="2">
        <v>326627.65795221331</v>
      </c>
      <c r="X488" s="2">
        <f t="shared" si="277"/>
        <v>16658.010555562876</v>
      </c>
      <c r="Y488" s="2">
        <f t="shared" si="278"/>
        <v>343285.66850777616</v>
      </c>
      <c r="Z488" s="5">
        <v>348186.06326003326</v>
      </c>
      <c r="AA488" s="5">
        <f t="shared" si="279"/>
        <v>343285.66850777616</v>
      </c>
      <c r="AB488" s="48">
        <f t="shared" si="280"/>
        <v>530979.56478469889</v>
      </c>
      <c r="AC488" s="5">
        <f t="shared" si="281"/>
        <v>132719.62684473646</v>
      </c>
      <c r="AD488" s="20">
        <f t="shared" si="282"/>
        <v>0.24995241935261953</v>
      </c>
      <c r="AE488" s="65" t="s">
        <v>44</v>
      </c>
      <c r="AF488" s="70" t="s">
        <v>44</v>
      </c>
      <c r="AG488" s="58" t="s">
        <v>44</v>
      </c>
      <c r="AH488" s="5" t="s">
        <v>44</v>
      </c>
      <c r="AI488" s="5" t="s">
        <v>44</v>
      </c>
      <c r="AJ488" s="5" t="s">
        <v>44</v>
      </c>
      <c r="AK488" s="5" t="s">
        <v>44</v>
      </c>
      <c r="AL488" s="5" t="s">
        <v>44</v>
      </c>
      <c r="AM488" s="5" t="s">
        <v>44</v>
      </c>
      <c r="AN488" s="5" t="s">
        <v>44</v>
      </c>
      <c r="AO488" s="5" t="s">
        <v>44</v>
      </c>
      <c r="AP488" s="5" t="s">
        <v>44</v>
      </c>
      <c r="AQ488" s="5" t="s">
        <v>44</v>
      </c>
      <c r="AR488" s="5" t="s">
        <v>44</v>
      </c>
      <c r="AS488" s="67">
        <v>728000</v>
      </c>
      <c r="AT488" s="70">
        <v>700000</v>
      </c>
      <c r="AU488" s="58">
        <v>717500</v>
      </c>
      <c r="AV488" s="38">
        <v>375621.80664504529</v>
      </c>
      <c r="AW488" s="38">
        <f t="shared" si="291"/>
        <v>19156.71213889731</v>
      </c>
      <c r="AX488" s="38">
        <f t="shared" si="292"/>
        <v>394778.51878394262</v>
      </c>
      <c r="AY488" s="36">
        <v>417823.27591203986</v>
      </c>
      <c r="AZ488" s="5">
        <f t="shared" si="293"/>
        <v>394778.51878394262</v>
      </c>
      <c r="BA488" s="40">
        <f t="shared" si="294"/>
        <v>591620.35893919657</v>
      </c>
      <c r="BB488" s="5">
        <f t="shared" si="296"/>
        <v>139188.19999501828</v>
      </c>
      <c r="BC488" s="20">
        <f t="shared" si="295"/>
        <v>0.23526607543491124</v>
      </c>
      <c r="BD488" s="72">
        <v>728000</v>
      </c>
      <c r="BE488" s="70">
        <v>700000</v>
      </c>
      <c r="BF488" s="58">
        <v>717500</v>
      </c>
      <c r="BG488" s="38">
        <v>368257.44628193026</v>
      </c>
      <c r="BH488" s="38">
        <f t="shared" si="269"/>
        <v>18781.129760378441</v>
      </c>
      <c r="BI488" s="38">
        <f t="shared" si="270"/>
        <v>387038.5760423087</v>
      </c>
      <c r="BJ488" s="36">
        <v>409631.52261795814</v>
      </c>
      <c r="BK488" s="36">
        <f t="shared" si="271"/>
        <v>387038.5760423087</v>
      </c>
      <c r="BL488" s="40">
        <f t="shared" si="272"/>
        <v>588434.01973205339</v>
      </c>
      <c r="BM488" s="5">
        <f t="shared" si="273"/>
        <v>142408.08393309198</v>
      </c>
      <c r="BN488" s="20">
        <f t="shared" si="274"/>
        <v>0.24201198292025719</v>
      </c>
    </row>
    <row r="489" spans="1:66" s="4" customFormat="1" ht="15.75" customHeight="1">
      <c r="A489" s="12">
        <v>465</v>
      </c>
      <c r="B489" s="13" t="s">
        <v>514</v>
      </c>
      <c r="C489" s="61">
        <v>1759500</v>
      </c>
      <c r="D489" s="70">
        <v>1700000</v>
      </c>
      <c r="E489" s="58">
        <v>1751000</v>
      </c>
      <c r="F489" s="5">
        <v>784937.63164499996</v>
      </c>
      <c r="G489" s="5">
        <f t="shared" si="261"/>
        <v>80848.576059434999</v>
      </c>
      <c r="H489" s="5">
        <f t="shared" si="262"/>
        <v>865786.20770443499</v>
      </c>
      <c r="I489" s="2">
        <v>794563.64058003342</v>
      </c>
      <c r="J489" s="2">
        <f t="shared" si="263"/>
        <v>40522.745669581702</v>
      </c>
      <c r="K489" s="2">
        <f t="shared" si="264"/>
        <v>835086.38624961511</v>
      </c>
      <c r="L489" s="5">
        <v>847007.22454923741</v>
      </c>
      <c r="M489" s="5">
        <f t="shared" si="265"/>
        <v>835086.38624961511</v>
      </c>
      <c r="N489" s="48">
        <f t="shared" si="266"/>
        <v>1293063.3030838813</v>
      </c>
      <c r="O489" s="5">
        <f t="shared" si="267"/>
        <v>323838.58352041646</v>
      </c>
      <c r="P489" s="20">
        <f t="shared" si="268"/>
        <v>0.25044294641111547</v>
      </c>
      <c r="Q489" s="63">
        <v>1759500</v>
      </c>
      <c r="R489" s="70">
        <v>1700000</v>
      </c>
      <c r="S489" s="58">
        <v>1734000</v>
      </c>
      <c r="T489" s="5">
        <v>800636.08750199992</v>
      </c>
      <c r="U489" s="5">
        <f t="shared" si="275"/>
        <v>82465.517012705997</v>
      </c>
      <c r="V489" s="5">
        <f t="shared" si="276"/>
        <v>883101.60451470595</v>
      </c>
      <c r="W489" s="2">
        <v>810454.70109491982</v>
      </c>
      <c r="X489" s="2">
        <f t="shared" si="277"/>
        <v>41333.189755840911</v>
      </c>
      <c r="Y489" s="2">
        <f t="shared" si="278"/>
        <v>851787.89085076074</v>
      </c>
      <c r="Z489" s="5">
        <v>863947.14273128798</v>
      </c>
      <c r="AA489" s="5">
        <f t="shared" si="279"/>
        <v>851787.89085076074</v>
      </c>
      <c r="AB489" s="48">
        <f t="shared" si="280"/>
        <v>1298722.7730161257</v>
      </c>
      <c r="AC489" s="5">
        <f t="shared" si="281"/>
        <v>316030.68592794036</v>
      </c>
      <c r="AD489" s="20">
        <f t="shared" si="282"/>
        <v>0.24333960449003103</v>
      </c>
      <c r="AE489" s="65">
        <v>1759500</v>
      </c>
      <c r="AF489" s="70">
        <v>1700000</v>
      </c>
      <c r="AG489" s="58">
        <v>1725500</v>
      </c>
      <c r="AH489" s="5">
        <v>816649.12581300002</v>
      </c>
      <c r="AI489" s="5">
        <f t="shared" si="283"/>
        <v>84114.859958739005</v>
      </c>
      <c r="AJ489" s="5">
        <f t="shared" si="284"/>
        <v>900763.98577173904</v>
      </c>
      <c r="AK489" s="2">
        <v>826664.02679331333</v>
      </c>
      <c r="AL489" s="2">
        <f t="shared" si="285"/>
        <v>42159.86536645898</v>
      </c>
      <c r="AM489" s="2">
        <f t="shared" si="286"/>
        <v>868823.89215977234</v>
      </c>
      <c r="AN489" s="5">
        <v>881226.33255375235</v>
      </c>
      <c r="AO489" s="5">
        <f t="shared" si="287"/>
        <v>868823.89215977234</v>
      </c>
      <c r="AP489" s="48">
        <f t="shared" si="288"/>
        <v>1305969.0350808774</v>
      </c>
      <c r="AQ489" s="5">
        <f t="shared" si="289"/>
        <v>309108.29492227535</v>
      </c>
      <c r="AR489" s="20">
        <f t="shared" si="290"/>
        <v>0.23668883918303055</v>
      </c>
      <c r="AS489" s="67">
        <v>1768000</v>
      </c>
      <c r="AT489" s="70">
        <v>1700000</v>
      </c>
      <c r="AU489" s="58">
        <v>1742500</v>
      </c>
      <c r="AV489" s="38">
        <v>932022.90625915793</v>
      </c>
      <c r="AW489" s="38">
        <f t="shared" si="291"/>
        <v>47533.168219217048</v>
      </c>
      <c r="AX489" s="38">
        <f t="shared" si="292"/>
        <v>979556.07447837503</v>
      </c>
      <c r="AY489" s="36">
        <v>1036736.5712775455</v>
      </c>
      <c r="AZ489" s="5">
        <f t="shared" si="293"/>
        <v>979556.07447837503</v>
      </c>
      <c r="BA489" s="40">
        <f t="shared" si="294"/>
        <v>1445358.529151184</v>
      </c>
      <c r="BB489" s="5">
        <f t="shared" si="296"/>
        <v>329372.07439248159</v>
      </c>
      <c r="BC489" s="20">
        <f t="shared" si="295"/>
        <v>0.22788261026550416</v>
      </c>
      <c r="BD489" s="72">
        <v>1768000</v>
      </c>
      <c r="BE489" s="70">
        <v>1700000</v>
      </c>
      <c r="BF489" s="58">
        <v>1742500</v>
      </c>
      <c r="BG489" s="38">
        <v>913748.18666703836</v>
      </c>
      <c r="BH489" s="38">
        <f t="shared" si="269"/>
        <v>46601.157520018955</v>
      </c>
      <c r="BI489" s="38">
        <f t="shared" si="270"/>
        <v>960349.34418705734</v>
      </c>
      <c r="BJ489" s="36">
        <v>1016408.6694590847</v>
      </c>
      <c r="BK489" s="36">
        <f t="shared" si="271"/>
        <v>960349.34418705734</v>
      </c>
      <c r="BL489" s="40">
        <f t="shared" si="272"/>
        <v>1437451.6027292286</v>
      </c>
      <c r="BM489" s="5">
        <f t="shared" si="273"/>
        <v>337362.24233458616</v>
      </c>
      <c r="BN489" s="20">
        <f t="shared" si="274"/>
        <v>0.23469467889844134</v>
      </c>
    </row>
    <row r="490" spans="1:66" s="4" customFormat="1" ht="15.75" customHeight="1">
      <c r="A490" s="12">
        <v>466</v>
      </c>
      <c r="B490" s="13" t="s">
        <v>515</v>
      </c>
      <c r="C490" s="61">
        <v>3105000</v>
      </c>
      <c r="D490" s="70">
        <v>3000000</v>
      </c>
      <c r="E490" s="58">
        <v>3090000</v>
      </c>
      <c r="F490" s="5">
        <v>3301599.2421509996</v>
      </c>
      <c r="G490" s="5">
        <f t="shared" si="261"/>
        <v>340064.721941553</v>
      </c>
      <c r="H490" s="5">
        <f t="shared" si="262"/>
        <v>3641663.9640925527</v>
      </c>
      <c r="I490" s="2">
        <v>3342088.1199447927</v>
      </c>
      <c r="J490" s="2">
        <f t="shared" si="263"/>
        <v>170446.49411718443</v>
      </c>
      <c r="K490" s="2">
        <f t="shared" si="264"/>
        <v>3512534.6140619772</v>
      </c>
      <c r="L490" s="5">
        <v>3562675.962125509</v>
      </c>
      <c r="M490" s="5">
        <f t="shared" si="265"/>
        <v>3000000</v>
      </c>
      <c r="N490" s="48">
        <f t="shared" si="266"/>
        <v>3318645.7567133401</v>
      </c>
      <c r="O490" s="5">
        <f t="shared" si="267"/>
        <v>225316.57536832162</v>
      </c>
      <c r="P490" s="20">
        <f t="shared" si="268"/>
        <v>6.7894132693290699E-2</v>
      </c>
      <c r="Q490" s="63">
        <v>3105000</v>
      </c>
      <c r="R490" s="70">
        <v>3000000</v>
      </c>
      <c r="S490" s="58">
        <v>3060000</v>
      </c>
      <c r="T490" s="5">
        <v>3367630.8906479999</v>
      </c>
      <c r="U490" s="5">
        <f t="shared" si="275"/>
        <v>346865.981736744</v>
      </c>
      <c r="V490" s="5">
        <f t="shared" si="276"/>
        <v>3714496.8723847438</v>
      </c>
      <c r="W490" s="2">
        <v>3408929.3764874134</v>
      </c>
      <c r="X490" s="2">
        <f t="shared" si="277"/>
        <v>173855.39820085806</v>
      </c>
      <c r="Y490" s="2">
        <f t="shared" si="278"/>
        <v>3582784.7746882713</v>
      </c>
      <c r="Z490" s="5">
        <v>3633928.942123712</v>
      </c>
      <c r="AA490" s="5">
        <f t="shared" si="279"/>
        <v>3000000</v>
      </c>
      <c r="AB490" s="48">
        <f t="shared" si="280"/>
        <v>3349368.4315327876</v>
      </c>
      <c r="AC490" s="5">
        <f t="shared" si="281"/>
        <v>247040.78706934216</v>
      </c>
      <c r="AD490" s="20">
        <f t="shared" si="282"/>
        <v>7.375742386044036E-2</v>
      </c>
      <c r="AE490" s="65">
        <v>3105000</v>
      </c>
      <c r="AF490" s="70">
        <v>3000000</v>
      </c>
      <c r="AG490" s="58">
        <v>3045000</v>
      </c>
      <c r="AH490" s="5">
        <v>3434983.1919</v>
      </c>
      <c r="AI490" s="5">
        <f t="shared" si="283"/>
        <v>353803.26876570005</v>
      </c>
      <c r="AJ490" s="5">
        <f t="shared" si="284"/>
        <v>3788786.4606657</v>
      </c>
      <c r="AK490" s="2">
        <v>3477107.6800740003</v>
      </c>
      <c r="AL490" s="2">
        <f t="shared" si="285"/>
        <v>177332.49168377402</v>
      </c>
      <c r="AM490" s="2">
        <f t="shared" si="286"/>
        <v>3654440.1717577744</v>
      </c>
      <c r="AN490" s="5">
        <v>3706607.2182819243</v>
      </c>
      <c r="AO490" s="5">
        <f t="shared" si="287"/>
        <v>3000000</v>
      </c>
      <c r="AP490" s="48">
        <f t="shared" si="288"/>
        <v>3383305.6417842335</v>
      </c>
      <c r="AQ490" s="5">
        <f t="shared" si="289"/>
        <v>271038.01857269317</v>
      </c>
      <c r="AR490" s="20">
        <f t="shared" si="290"/>
        <v>8.0110414863304363E-2</v>
      </c>
      <c r="AS490" s="67">
        <v>3120000</v>
      </c>
      <c r="AT490" s="70">
        <v>3000000</v>
      </c>
      <c r="AU490" s="58">
        <v>3075000</v>
      </c>
      <c r="AV490" s="38">
        <v>3920268.7829605252</v>
      </c>
      <c r="AW490" s="38">
        <f t="shared" si="291"/>
        <v>199933.70793098677</v>
      </c>
      <c r="AX490" s="38">
        <f t="shared" si="292"/>
        <v>4120202.490891512</v>
      </c>
      <c r="AY490" s="36">
        <v>4360714.7305484544</v>
      </c>
      <c r="AZ490" s="5">
        <f t="shared" si="293"/>
        <v>3000000</v>
      </c>
      <c r="BA490" s="40">
        <f t="shared" si="294"/>
        <v>3535183.444287993</v>
      </c>
      <c r="BB490" s="5">
        <f t="shared" si="296"/>
        <v>378431.84263481275</v>
      </c>
      <c r="BC490" s="20">
        <f t="shared" si="295"/>
        <v>0.10704729997711086</v>
      </c>
      <c r="BD490" s="72">
        <v>3120000</v>
      </c>
      <c r="BE490" s="70">
        <v>3000000</v>
      </c>
      <c r="BF490" s="58">
        <v>3075000</v>
      </c>
      <c r="BG490" s="38">
        <v>3843401.3379365117</v>
      </c>
      <c r="BH490" s="38">
        <f t="shared" si="269"/>
        <v>196013.46823476208</v>
      </c>
      <c r="BI490" s="38">
        <f t="shared" si="270"/>
        <v>4039414.8061712738</v>
      </c>
      <c r="BJ490" s="36">
        <v>4275211.154550611</v>
      </c>
      <c r="BK490" s="36">
        <f t="shared" si="271"/>
        <v>3000000</v>
      </c>
      <c r="BL490" s="40">
        <f t="shared" si="272"/>
        <v>3501925.1921443767</v>
      </c>
      <c r="BM490" s="5">
        <f t="shared" si="273"/>
        <v>354914.70701364957</v>
      </c>
      <c r="BN490" s="20">
        <f t="shared" si="274"/>
        <v>0.1013484547898981</v>
      </c>
    </row>
    <row r="491" spans="1:66" s="4" customFormat="1" ht="15.75" customHeight="1">
      <c r="A491" s="12">
        <v>467</v>
      </c>
      <c r="B491" s="13" t="s">
        <v>516</v>
      </c>
      <c r="C491" s="61">
        <v>1345500</v>
      </c>
      <c r="D491" s="70">
        <v>1300000</v>
      </c>
      <c r="E491" s="58">
        <v>1339000</v>
      </c>
      <c r="F491" s="5">
        <v>406359.41182199994</v>
      </c>
      <c r="G491" s="5">
        <f t="shared" si="261"/>
        <v>41855.019417665993</v>
      </c>
      <c r="H491" s="5">
        <f t="shared" si="262"/>
        <v>448214.43123966595</v>
      </c>
      <c r="I491" s="2">
        <v>411342.59998878668</v>
      </c>
      <c r="J491" s="2">
        <f t="shared" si="263"/>
        <v>20978.472599428118</v>
      </c>
      <c r="K491" s="2">
        <f t="shared" si="264"/>
        <v>432321.07258821477</v>
      </c>
      <c r="L491" s="5">
        <v>438492.44561584655</v>
      </c>
      <c r="M491" s="5">
        <f t="shared" si="265"/>
        <v>432321.07258821477</v>
      </c>
      <c r="N491" s="48">
        <f t="shared" si="266"/>
        <v>883921.32490728796</v>
      </c>
      <c r="O491" s="5">
        <f t="shared" si="267"/>
        <v>319329.60080037278</v>
      </c>
      <c r="P491" s="20">
        <f t="shared" si="268"/>
        <v>0.36126473228131062</v>
      </c>
      <c r="Q491" s="63">
        <v>1345500</v>
      </c>
      <c r="R491" s="70">
        <v>1300000</v>
      </c>
      <c r="S491" s="58">
        <v>1326000</v>
      </c>
      <c r="T491" s="5">
        <v>414486.12521700002</v>
      </c>
      <c r="U491" s="5">
        <f t="shared" si="275"/>
        <v>42692.070897351005</v>
      </c>
      <c r="V491" s="5">
        <f t="shared" si="276"/>
        <v>457178.19611435104</v>
      </c>
      <c r="W491" s="2">
        <v>419569.07834048662</v>
      </c>
      <c r="X491" s="2">
        <f t="shared" si="277"/>
        <v>21398.022995364816</v>
      </c>
      <c r="Y491" s="2">
        <f t="shared" si="278"/>
        <v>440967.10133585142</v>
      </c>
      <c r="Z491" s="5">
        <v>447261.89621819381</v>
      </c>
      <c r="AA491" s="5">
        <f t="shared" si="279"/>
        <v>440967.10133585142</v>
      </c>
      <c r="AB491" s="48">
        <f t="shared" si="280"/>
        <v>886151.19894473266</v>
      </c>
      <c r="AC491" s="5">
        <f t="shared" si="281"/>
        <v>314792.69429565384</v>
      </c>
      <c r="AD491" s="20">
        <f t="shared" si="282"/>
        <v>0.35523587246795202</v>
      </c>
      <c r="AE491" s="65">
        <v>1345500</v>
      </c>
      <c r="AF491" s="70">
        <v>1300000</v>
      </c>
      <c r="AG491" s="58">
        <v>1319500</v>
      </c>
      <c r="AH491" s="5">
        <v>422775.07610399998</v>
      </c>
      <c r="AI491" s="5">
        <f t="shared" si="283"/>
        <v>43545.832838711998</v>
      </c>
      <c r="AJ491" s="5">
        <f t="shared" si="284"/>
        <v>466320.90894271201</v>
      </c>
      <c r="AK491" s="2">
        <v>427959.69756250666</v>
      </c>
      <c r="AL491" s="2">
        <f t="shared" si="285"/>
        <v>21825.944575687838</v>
      </c>
      <c r="AM491" s="2">
        <f t="shared" si="286"/>
        <v>449785.64213819447</v>
      </c>
      <c r="AN491" s="5">
        <v>456206.32148072479</v>
      </c>
      <c r="AO491" s="5">
        <f t="shared" si="287"/>
        <v>449785.64213819447</v>
      </c>
      <c r="AP491" s="48">
        <f t="shared" si="288"/>
        <v>889552.14542693866</v>
      </c>
      <c r="AQ491" s="5">
        <f t="shared" si="289"/>
        <v>310961.87661416741</v>
      </c>
      <c r="AR491" s="20">
        <f t="shared" si="290"/>
        <v>0.3495712738289467</v>
      </c>
      <c r="AS491" s="67">
        <v>1352000</v>
      </c>
      <c r="AT491" s="70">
        <v>1300000</v>
      </c>
      <c r="AU491" s="58">
        <v>1332500</v>
      </c>
      <c r="AV491" s="38">
        <v>482504.44009155966</v>
      </c>
      <c r="AW491" s="38">
        <f t="shared" si="291"/>
        <v>24607.726444669541</v>
      </c>
      <c r="AX491" s="38">
        <f t="shared" si="292"/>
        <v>507112.1665362292</v>
      </c>
      <c r="AY491" s="36">
        <v>536714.27546183264</v>
      </c>
      <c r="AZ491" s="5">
        <f t="shared" si="293"/>
        <v>507112.1665362292</v>
      </c>
      <c r="BA491" s="40">
        <f t="shared" si="294"/>
        <v>1005665.2883996123</v>
      </c>
      <c r="BB491" s="5">
        <f t="shared" si="296"/>
        <v>352530.29325132124</v>
      </c>
      <c r="BC491" s="20">
        <f t="shared" si="295"/>
        <v>0.35054435836433029</v>
      </c>
      <c r="BD491" s="72">
        <v>1352000</v>
      </c>
      <c r="BE491" s="70">
        <v>1300000</v>
      </c>
      <c r="BF491" s="58">
        <v>1332500</v>
      </c>
      <c r="BG491" s="38">
        <v>473043.98998710467</v>
      </c>
      <c r="BH491" s="38">
        <f t="shared" si="269"/>
        <v>24125.243489342338</v>
      </c>
      <c r="BI491" s="38">
        <f t="shared" si="270"/>
        <v>497169.233476447</v>
      </c>
      <c r="BJ491" s="36">
        <v>526190.93473901588</v>
      </c>
      <c r="BK491" s="36">
        <f t="shared" si="271"/>
        <v>497169.233476447</v>
      </c>
      <c r="BL491" s="40">
        <f t="shared" si="272"/>
        <v>1001572.0336430926</v>
      </c>
      <c r="BM491" s="5">
        <f t="shared" si="273"/>
        <v>356666.64044731786</v>
      </c>
      <c r="BN491" s="20">
        <f t="shared" si="274"/>
        <v>0.35610682853233</v>
      </c>
    </row>
    <row r="492" spans="1:66" s="4" customFormat="1" ht="15.75" customHeight="1">
      <c r="A492" s="12">
        <v>468</v>
      </c>
      <c r="B492" s="13" t="s">
        <v>517</v>
      </c>
      <c r="C492" s="61">
        <v>2173500</v>
      </c>
      <c r="D492" s="70">
        <v>2100000</v>
      </c>
      <c r="E492" s="58">
        <v>2163000</v>
      </c>
      <c r="F492" s="5">
        <v>784743.73805699998</v>
      </c>
      <c r="G492" s="5">
        <f t="shared" si="261"/>
        <v>80828.605019871</v>
      </c>
      <c r="H492" s="5">
        <f t="shared" si="262"/>
        <v>865572.34307687101</v>
      </c>
      <c r="I492" s="2">
        <v>794367.18539355346</v>
      </c>
      <c r="J492" s="2">
        <f t="shared" si="263"/>
        <v>40512.726455071221</v>
      </c>
      <c r="K492" s="2">
        <f t="shared" si="264"/>
        <v>834879.9118486247</v>
      </c>
      <c r="L492" s="5">
        <v>846797.80273108417</v>
      </c>
      <c r="M492" s="5">
        <f t="shared" si="265"/>
        <v>834879.9118486247</v>
      </c>
      <c r="N492" s="48">
        <f t="shared" si="266"/>
        <v>1497291.6762760964</v>
      </c>
      <c r="O492" s="5">
        <f t="shared" si="267"/>
        <v>468395.85056441044</v>
      </c>
      <c r="P492" s="20">
        <f t="shared" si="268"/>
        <v>0.3128287280200171</v>
      </c>
      <c r="Q492" s="63">
        <v>2173500</v>
      </c>
      <c r="R492" s="70">
        <v>2100000</v>
      </c>
      <c r="S492" s="58">
        <v>2142000</v>
      </c>
      <c r="T492" s="5">
        <v>800439.22615499992</v>
      </c>
      <c r="U492" s="5">
        <f t="shared" si="275"/>
        <v>82445.240293965006</v>
      </c>
      <c r="V492" s="5">
        <f t="shared" si="276"/>
        <v>882884.4664489649</v>
      </c>
      <c r="W492" s="2">
        <v>810255.33894129994</v>
      </c>
      <c r="X492" s="2">
        <f t="shared" si="277"/>
        <v>41323.022286006293</v>
      </c>
      <c r="Y492" s="2">
        <f t="shared" si="278"/>
        <v>851578.36122730619</v>
      </c>
      <c r="Z492" s="5">
        <v>863734.62207744259</v>
      </c>
      <c r="AA492" s="5">
        <f t="shared" si="279"/>
        <v>851578.36122730619</v>
      </c>
      <c r="AB492" s="48">
        <f t="shared" si="280"/>
        <v>1502282.9082922854</v>
      </c>
      <c r="AC492" s="5">
        <f t="shared" si="281"/>
        <v>460117.5977785674</v>
      </c>
      <c r="AD492" s="20">
        <f t="shared" si="282"/>
        <v>0.30627892738366064</v>
      </c>
      <c r="AE492" s="65">
        <v>2173500</v>
      </c>
      <c r="AF492" s="70">
        <v>2100000</v>
      </c>
      <c r="AG492" s="58">
        <v>2131500</v>
      </c>
      <c r="AH492" s="5">
        <v>816447.31820099999</v>
      </c>
      <c r="AI492" s="5">
        <f t="shared" si="283"/>
        <v>84094.073774703007</v>
      </c>
      <c r="AJ492" s="5">
        <f t="shared" si="284"/>
        <v>900541.39197570295</v>
      </c>
      <c r="AK492" s="2">
        <v>826459.8196944599</v>
      </c>
      <c r="AL492" s="2">
        <f t="shared" si="285"/>
        <v>42149.450804417451</v>
      </c>
      <c r="AM492" s="2">
        <f t="shared" si="286"/>
        <v>868609.27049887739</v>
      </c>
      <c r="AN492" s="5">
        <v>881008.64717375336</v>
      </c>
      <c r="AO492" s="5">
        <f t="shared" si="287"/>
        <v>868609.27049887739</v>
      </c>
      <c r="AP492" s="48">
        <f t="shared" si="288"/>
        <v>1509193.2182747221</v>
      </c>
      <c r="AQ492" s="5">
        <f t="shared" si="289"/>
        <v>452961.25339154946</v>
      </c>
      <c r="AR492" s="20">
        <f t="shared" si="290"/>
        <v>0.30013469972344908</v>
      </c>
      <c r="AS492" s="67">
        <v>2184000</v>
      </c>
      <c r="AT492" s="70">
        <v>2100000</v>
      </c>
      <c r="AU492" s="58">
        <v>2152500</v>
      </c>
      <c r="AV492" s="38">
        <v>931793.63978249487</v>
      </c>
      <c r="AW492" s="38">
        <f t="shared" si="291"/>
        <v>47521.475628907232</v>
      </c>
      <c r="AX492" s="38">
        <f t="shared" si="292"/>
        <v>979315.11541140208</v>
      </c>
      <c r="AY492" s="36">
        <v>1036481.546492931</v>
      </c>
      <c r="AZ492" s="5">
        <f t="shared" si="293"/>
        <v>979315.11541140208</v>
      </c>
      <c r="BA492" s="40">
        <f t="shared" si="294"/>
        <v>1690459.3323808666</v>
      </c>
      <c r="BB492" s="5">
        <f t="shared" si="296"/>
        <v>502854.89822070603</v>
      </c>
      <c r="BC492" s="20">
        <f t="shared" si="295"/>
        <v>0.29746642737183043</v>
      </c>
      <c r="BD492" s="72">
        <v>2184000</v>
      </c>
      <c r="BE492" s="70">
        <v>2100000</v>
      </c>
      <c r="BF492" s="58">
        <v>2152500</v>
      </c>
      <c r="BG492" s="38">
        <v>913522.26320258644</v>
      </c>
      <c r="BH492" s="38">
        <f t="shared" si="269"/>
        <v>46589.635423331907</v>
      </c>
      <c r="BI492" s="38">
        <f t="shared" si="270"/>
        <v>960111.89862591831</v>
      </c>
      <c r="BJ492" s="36">
        <v>1016157.363277301</v>
      </c>
      <c r="BK492" s="36">
        <f t="shared" si="271"/>
        <v>960111.89862591831</v>
      </c>
      <c r="BL492" s="40">
        <f t="shared" si="272"/>
        <v>1682553.8523806438</v>
      </c>
      <c r="BM492" s="5">
        <f t="shared" si="273"/>
        <v>510843.60451362381</v>
      </c>
      <c r="BN492" s="20">
        <f t="shared" si="274"/>
        <v>0.303612038206582</v>
      </c>
    </row>
    <row r="493" spans="1:66" s="4" customFormat="1" ht="15.75" customHeight="1">
      <c r="A493" s="12">
        <v>469</v>
      </c>
      <c r="B493" s="13" t="s">
        <v>518</v>
      </c>
      <c r="C493" s="61">
        <v>124200</v>
      </c>
      <c r="D493" s="70">
        <v>120000</v>
      </c>
      <c r="E493" s="58">
        <v>123600</v>
      </c>
      <c r="F493" s="5">
        <v>63596.107610999992</v>
      </c>
      <c r="G493" s="5">
        <f t="shared" si="261"/>
        <v>6550.3990839329999</v>
      </c>
      <c r="H493" s="5">
        <f t="shared" si="262"/>
        <v>70146.506694932992</v>
      </c>
      <c r="I493" s="2">
        <v>64375.898843059993</v>
      </c>
      <c r="J493" s="2">
        <f t="shared" si="263"/>
        <v>3283.1708409960593</v>
      </c>
      <c r="K493" s="2">
        <f t="shared" si="264"/>
        <v>67659.069684056056</v>
      </c>
      <c r="L493" s="5">
        <v>68624.901294398485</v>
      </c>
      <c r="M493" s="5">
        <f t="shared" si="265"/>
        <v>67659.069684056056</v>
      </c>
      <c r="N493" s="48">
        <f t="shared" si="266"/>
        <v>95705.079612231246</v>
      </c>
      <c r="O493" s="5">
        <f t="shared" si="267"/>
        <v>19831.523805437901</v>
      </c>
      <c r="P493" s="20">
        <f t="shared" si="268"/>
        <v>0.20721495542127322</v>
      </c>
      <c r="Q493" s="63">
        <v>124200</v>
      </c>
      <c r="R493" s="70">
        <v>120000</v>
      </c>
      <c r="S493" s="58">
        <v>122400</v>
      </c>
      <c r="T493" s="5">
        <v>64867.297716000001</v>
      </c>
      <c r="U493" s="5">
        <f t="shared" si="275"/>
        <v>6681.3316647480005</v>
      </c>
      <c r="V493" s="5">
        <f t="shared" si="276"/>
        <v>71548.629380747996</v>
      </c>
      <c r="W493" s="2">
        <v>65662.863101359995</v>
      </c>
      <c r="X493" s="2">
        <f t="shared" si="277"/>
        <v>3348.8060181693595</v>
      </c>
      <c r="Y493" s="2">
        <f t="shared" si="278"/>
        <v>69011.669119529353</v>
      </c>
      <c r="Z493" s="5">
        <v>69996.809054639059</v>
      </c>
      <c r="AA493" s="5">
        <f t="shared" si="279"/>
        <v>69011.669119529353</v>
      </c>
      <c r="AB493" s="48">
        <f t="shared" si="280"/>
        <v>96192.85125915274</v>
      </c>
      <c r="AC493" s="5">
        <f t="shared" si="281"/>
        <v>19219.998211594368</v>
      </c>
      <c r="AD493" s="20">
        <f t="shared" si="282"/>
        <v>0.19980692910135137</v>
      </c>
      <c r="AE493" s="65" t="s">
        <v>44</v>
      </c>
      <c r="AF493" s="70" t="s">
        <v>44</v>
      </c>
      <c r="AG493" s="58" t="s">
        <v>44</v>
      </c>
      <c r="AH493" s="5" t="s">
        <v>44</v>
      </c>
      <c r="AI493" s="5" t="s">
        <v>44</v>
      </c>
      <c r="AJ493" s="5" t="s">
        <v>44</v>
      </c>
      <c r="AK493" s="5" t="s">
        <v>44</v>
      </c>
      <c r="AL493" s="5" t="s">
        <v>44</v>
      </c>
      <c r="AM493" s="5" t="s">
        <v>44</v>
      </c>
      <c r="AN493" s="5" t="s">
        <v>44</v>
      </c>
      <c r="AO493" s="5" t="s">
        <v>44</v>
      </c>
      <c r="AP493" s="5" t="s">
        <v>44</v>
      </c>
      <c r="AQ493" s="5" t="s">
        <v>44</v>
      </c>
      <c r="AR493" s="5" t="s">
        <v>44</v>
      </c>
      <c r="AS493" s="67">
        <v>124800</v>
      </c>
      <c r="AT493" s="70">
        <v>120000</v>
      </c>
      <c r="AU493" s="58">
        <v>123000</v>
      </c>
      <c r="AV493" s="38">
        <v>75512.292566563992</v>
      </c>
      <c r="AW493" s="38">
        <f t="shared" si="291"/>
        <v>3851.1269208947633</v>
      </c>
      <c r="AX493" s="38">
        <f t="shared" si="292"/>
        <v>79363.419487458756</v>
      </c>
      <c r="AY493" s="36">
        <v>83996.170865566863</v>
      </c>
      <c r="AZ493" s="5">
        <f t="shared" si="293"/>
        <v>79363.419487458756</v>
      </c>
      <c r="BA493" s="40">
        <f t="shared" si="294"/>
        <v>106231.91807060511</v>
      </c>
      <c r="BB493" s="5">
        <f t="shared" si="296"/>
        <v>18998.89754844398</v>
      </c>
      <c r="BC493" s="42">
        <f t="shared" si="295"/>
        <v>0.17884358951155063</v>
      </c>
      <c r="BD493" s="72">
        <v>124800</v>
      </c>
      <c r="BE493" s="70">
        <v>120000</v>
      </c>
      <c r="BF493" s="58">
        <v>123000</v>
      </c>
      <c r="BG493" s="38">
        <v>74032.283669518991</v>
      </c>
      <c r="BH493" s="38">
        <f t="shared" si="269"/>
        <v>3775.6464671454683</v>
      </c>
      <c r="BI493" s="38">
        <f t="shared" si="270"/>
        <v>77807.930136664465</v>
      </c>
      <c r="BJ493" s="36">
        <v>82349.881553278174</v>
      </c>
      <c r="BK493" s="36">
        <f t="shared" si="271"/>
        <v>77807.930136664465</v>
      </c>
      <c r="BL493" s="40">
        <f t="shared" si="272"/>
        <v>105591.56233798852</v>
      </c>
      <c r="BM493" s="5">
        <f t="shared" si="273"/>
        <v>19645.994735549109</v>
      </c>
      <c r="BN493" s="20">
        <f t="shared" si="274"/>
        <v>0.18605648311807485</v>
      </c>
    </row>
    <row r="494" spans="1:66" s="4" customFormat="1" ht="15.75" customHeight="1">
      <c r="A494" s="15" t="s">
        <v>519</v>
      </c>
      <c r="B494" s="16"/>
      <c r="C494" s="61" t="s">
        <v>34</v>
      </c>
      <c r="D494" s="70" t="s">
        <v>34</v>
      </c>
      <c r="E494" s="58" t="s">
        <v>34</v>
      </c>
      <c r="F494" s="5" t="s">
        <v>34</v>
      </c>
      <c r="G494" s="5" t="s">
        <v>34</v>
      </c>
      <c r="H494" s="5" t="s">
        <v>34</v>
      </c>
      <c r="I494" s="5" t="s">
        <v>34</v>
      </c>
      <c r="J494" s="5" t="s">
        <v>34</v>
      </c>
      <c r="K494" s="5" t="s">
        <v>34</v>
      </c>
      <c r="L494" s="5" t="s">
        <v>34</v>
      </c>
      <c r="M494" s="5">
        <f t="shared" si="265"/>
        <v>0</v>
      </c>
      <c r="N494" s="48"/>
      <c r="O494" s="5" t="s">
        <v>34</v>
      </c>
      <c r="P494" s="5" t="s">
        <v>34</v>
      </c>
      <c r="Q494" s="63" t="s">
        <v>34</v>
      </c>
      <c r="R494" s="70" t="s">
        <v>34</v>
      </c>
      <c r="S494" s="58" t="s">
        <v>34</v>
      </c>
      <c r="T494" s="5" t="s">
        <v>34</v>
      </c>
      <c r="U494" s="5" t="s">
        <v>34</v>
      </c>
      <c r="V494" s="5" t="s">
        <v>34</v>
      </c>
      <c r="W494" s="5" t="s">
        <v>34</v>
      </c>
      <c r="X494" s="5" t="s">
        <v>34</v>
      </c>
      <c r="Y494" s="5" t="s">
        <v>34</v>
      </c>
      <c r="Z494" s="5" t="s">
        <v>34</v>
      </c>
      <c r="AA494" s="5">
        <f t="shared" si="279"/>
        <v>0</v>
      </c>
      <c r="AB494" s="48"/>
      <c r="AC494" s="5" t="s">
        <v>34</v>
      </c>
      <c r="AD494" s="5" t="s">
        <v>34</v>
      </c>
      <c r="AE494" s="65" t="s">
        <v>34</v>
      </c>
      <c r="AF494" s="70" t="s">
        <v>34</v>
      </c>
      <c r="AG494" s="58" t="s">
        <v>34</v>
      </c>
      <c r="AH494" s="5" t="s">
        <v>34</v>
      </c>
      <c r="AI494" s="5" t="s">
        <v>34</v>
      </c>
      <c r="AJ494" s="5" t="s">
        <v>34</v>
      </c>
      <c r="AK494" s="5" t="s">
        <v>34</v>
      </c>
      <c r="AL494" s="5" t="s">
        <v>34</v>
      </c>
      <c r="AM494" s="5" t="s">
        <v>34</v>
      </c>
      <c r="AN494" s="5" t="s">
        <v>34</v>
      </c>
      <c r="AO494" s="5">
        <f t="shared" si="287"/>
        <v>0</v>
      </c>
      <c r="AP494" s="48"/>
      <c r="AQ494" s="5" t="s">
        <v>34</v>
      </c>
      <c r="AR494" s="5" t="s">
        <v>34</v>
      </c>
      <c r="AS494" s="67" t="s">
        <v>34</v>
      </c>
      <c r="AT494" s="70" t="s">
        <v>34</v>
      </c>
      <c r="AU494" s="58" t="s">
        <v>34</v>
      </c>
      <c r="AV494" s="36" t="s">
        <v>34</v>
      </c>
      <c r="AW494" s="36" t="s">
        <v>34</v>
      </c>
      <c r="AX494" s="36" t="s">
        <v>34</v>
      </c>
      <c r="AY494" s="36" t="s">
        <v>34</v>
      </c>
      <c r="AZ494" s="5">
        <f t="shared" si="293"/>
        <v>0</v>
      </c>
      <c r="BA494" s="40"/>
      <c r="BB494" s="36" t="s">
        <v>34</v>
      </c>
      <c r="BC494" s="36" t="s">
        <v>34</v>
      </c>
      <c r="BD494" s="72" t="s">
        <v>34</v>
      </c>
      <c r="BE494" s="70" t="s">
        <v>34</v>
      </c>
      <c r="BF494" s="58" t="s">
        <v>34</v>
      </c>
      <c r="BG494" s="36" t="s">
        <v>34</v>
      </c>
      <c r="BH494" s="36" t="s">
        <v>34</v>
      </c>
      <c r="BI494" s="36" t="s">
        <v>34</v>
      </c>
      <c r="BJ494" s="36" t="s">
        <v>34</v>
      </c>
      <c r="BK494" s="36">
        <f t="shared" si="271"/>
        <v>0</v>
      </c>
      <c r="BL494" s="40"/>
      <c r="BM494" s="36" t="s">
        <v>34</v>
      </c>
      <c r="BN494" s="36" t="s">
        <v>34</v>
      </c>
    </row>
    <row r="495" spans="1:66" s="4" customFormat="1" ht="15.75" customHeight="1">
      <c r="A495" s="12">
        <v>470</v>
      </c>
      <c r="B495" s="13" t="s">
        <v>520</v>
      </c>
      <c r="C495" s="61">
        <v>621000</v>
      </c>
      <c r="D495" s="70">
        <v>600000</v>
      </c>
      <c r="E495" s="58">
        <v>618000</v>
      </c>
      <c r="F495" s="5">
        <v>514289.88188100007</v>
      </c>
      <c r="G495" s="5">
        <f t="shared" si="261"/>
        <v>52971.857833743008</v>
      </c>
      <c r="H495" s="5">
        <f t="shared" si="262"/>
        <v>567261.7397147431</v>
      </c>
      <c r="I495" s="2">
        <v>520596.74528059328</v>
      </c>
      <c r="J495" s="2">
        <f t="shared" si="263"/>
        <v>26550.434009310255</v>
      </c>
      <c r="K495" s="2">
        <f t="shared" si="264"/>
        <v>547147.17928990349</v>
      </c>
      <c r="L495" s="5">
        <v>554957.69225934823</v>
      </c>
      <c r="M495" s="5">
        <f t="shared" si="265"/>
        <v>547147.17928990349</v>
      </c>
      <c r="N495" s="48">
        <f t="shared" si="266"/>
        <v>584727.76854399918</v>
      </c>
      <c r="O495" s="5">
        <f t="shared" si="267"/>
        <v>26573.489502557357</v>
      </c>
      <c r="P495" s="20">
        <f t="shared" si="268"/>
        <v>4.5445916770340239E-2</v>
      </c>
      <c r="Q495" s="63" t="s">
        <v>44</v>
      </c>
      <c r="R495" s="70" t="s">
        <v>44</v>
      </c>
      <c r="S495" s="58" t="s">
        <v>44</v>
      </c>
      <c r="T495" s="5" t="s">
        <v>44</v>
      </c>
      <c r="U495" s="5" t="s">
        <v>44</v>
      </c>
      <c r="V495" s="5" t="s">
        <v>44</v>
      </c>
      <c r="W495" s="5" t="s">
        <v>44</v>
      </c>
      <c r="X495" s="5" t="s">
        <v>44</v>
      </c>
      <c r="Y495" s="5" t="s">
        <v>44</v>
      </c>
      <c r="Z495" s="5" t="s">
        <v>44</v>
      </c>
      <c r="AA495" s="5" t="s">
        <v>44</v>
      </c>
      <c r="AB495" s="5" t="s">
        <v>44</v>
      </c>
      <c r="AC495" s="5" t="s">
        <v>44</v>
      </c>
      <c r="AD495" s="5" t="s">
        <v>44</v>
      </c>
      <c r="AE495" s="65" t="s">
        <v>44</v>
      </c>
      <c r="AF495" s="70" t="s">
        <v>44</v>
      </c>
      <c r="AG495" s="58" t="s">
        <v>44</v>
      </c>
      <c r="AH495" s="5" t="s">
        <v>44</v>
      </c>
      <c r="AI495" s="5" t="s">
        <v>44</v>
      </c>
      <c r="AJ495" s="5" t="s">
        <v>44</v>
      </c>
      <c r="AK495" s="5" t="s">
        <v>44</v>
      </c>
      <c r="AL495" s="5" t="s">
        <v>44</v>
      </c>
      <c r="AM495" s="5" t="s">
        <v>44</v>
      </c>
      <c r="AN495" s="5" t="s">
        <v>44</v>
      </c>
      <c r="AO495" s="5" t="s">
        <v>44</v>
      </c>
      <c r="AP495" s="5" t="s">
        <v>44</v>
      </c>
      <c r="AQ495" s="5" t="s">
        <v>44</v>
      </c>
      <c r="AR495" s="5" t="s">
        <v>44</v>
      </c>
      <c r="AS495" s="68" t="s">
        <v>44</v>
      </c>
      <c r="AT495" s="74" t="s">
        <v>44</v>
      </c>
      <c r="AU495" s="68" t="s">
        <v>44</v>
      </c>
      <c r="AV495" s="41" t="s">
        <v>44</v>
      </c>
      <c r="AW495" s="41" t="s">
        <v>44</v>
      </c>
      <c r="AX495" s="41" t="s">
        <v>44</v>
      </c>
      <c r="AY495" s="41" t="s">
        <v>44</v>
      </c>
      <c r="AZ495" s="41" t="s">
        <v>44</v>
      </c>
      <c r="BA495" s="41" t="s">
        <v>44</v>
      </c>
      <c r="BB495" s="41" t="s">
        <v>44</v>
      </c>
      <c r="BC495" s="41" t="s">
        <v>44</v>
      </c>
      <c r="BD495" s="72">
        <v>624000</v>
      </c>
      <c r="BE495" s="70">
        <v>600000</v>
      </c>
      <c r="BF495" s="58">
        <v>615000</v>
      </c>
      <c r="BG495" s="38">
        <v>598686.25707268226</v>
      </c>
      <c r="BH495" s="38">
        <f t="shared" si="269"/>
        <v>30532.999110706794</v>
      </c>
      <c r="BI495" s="38">
        <f t="shared" si="270"/>
        <v>629219.25618338911</v>
      </c>
      <c r="BJ495" s="36">
        <v>665949.23071121797</v>
      </c>
      <c r="BK495" s="36">
        <f t="shared" si="271"/>
        <v>600000</v>
      </c>
      <c r="BL495" s="40">
        <f t="shared" si="272"/>
        <v>626833.69737892144</v>
      </c>
      <c r="BM495" s="5">
        <f t="shared" si="273"/>
        <v>18974.289380943035</v>
      </c>
      <c r="BN495" s="20">
        <f t="shared" si="274"/>
        <v>3.0270053221904347E-2</v>
      </c>
    </row>
    <row r="496" spans="1:66" s="4" customFormat="1" ht="15.75" customHeight="1">
      <c r="A496" s="12">
        <v>471</v>
      </c>
      <c r="B496" s="13" t="s">
        <v>521</v>
      </c>
      <c r="C496" s="61">
        <v>414000</v>
      </c>
      <c r="D496" s="70">
        <v>400000</v>
      </c>
      <c r="E496" s="58">
        <v>412000</v>
      </c>
      <c r="F496" s="5">
        <v>193540.42467899999</v>
      </c>
      <c r="G496" s="5">
        <f t="shared" si="261"/>
        <v>19934.663741937002</v>
      </c>
      <c r="H496" s="5">
        <f t="shared" si="262"/>
        <v>213475.08842093698</v>
      </c>
      <c r="I496" s="2">
        <v>195913.91072367333</v>
      </c>
      <c r="J496" s="2">
        <f t="shared" si="263"/>
        <v>9991.6094469073396</v>
      </c>
      <c r="K496" s="2">
        <f t="shared" si="264"/>
        <v>205905.52017058065</v>
      </c>
      <c r="L496" s="5">
        <v>208844.81657316798</v>
      </c>
      <c r="M496" s="5">
        <f t="shared" si="265"/>
        <v>205905.52017058065</v>
      </c>
      <c r="N496" s="48">
        <f t="shared" si="266"/>
        <v>309037.57086078095</v>
      </c>
      <c r="O496" s="5">
        <f t="shared" si="267"/>
        <v>72925.37240071538</v>
      </c>
      <c r="P496" s="20">
        <f t="shared" si="268"/>
        <v>0.23597574947794195</v>
      </c>
      <c r="Q496" s="63" t="s">
        <v>44</v>
      </c>
      <c r="R496" s="70" t="s">
        <v>44</v>
      </c>
      <c r="S496" s="58" t="s">
        <v>44</v>
      </c>
      <c r="T496" s="5" t="s">
        <v>44</v>
      </c>
      <c r="U496" s="5" t="s">
        <v>44</v>
      </c>
      <c r="V496" s="5" t="s">
        <v>44</v>
      </c>
      <c r="W496" s="5" t="s">
        <v>44</v>
      </c>
      <c r="X496" s="5" t="s">
        <v>44</v>
      </c>
      <c r="Y496" s="5" t="s">
        <v>44</v>
      </c>
      <c r="Z496" s="5" t="s">
        <v>44</v>
      </c>
      <c r="AA496" s="5" t="s">
        <v>44</v>
      </c>
      <c r="AB496" s="5" t="s">
        <v>44</v>
      </c>
      <c r="AC496" s="5" t="s">
        <v>44</v>
      </c>
      <c r="AD496" s="5" t="s">
        <v>44</v>
      </c>
      <c r="AE496" s="65" t="s">
        <v>44</v>
      </c>
      <c r="AF496" s="70" t="s">
        <v>44</v>
      </c>
      <c r="AG496" s="58" t="s">
        <v>44</v>
      </c>
      <c r="AH496" s="5" t="s">
        <v>44</v>
      </c>
      <c r="AI496" s="5" t="s">
        <v>44</v>
      </c>
      <c r="AJ496" s="5" t="s">
        <v>44</v>
      </c>
      <c r="AK496" s="5" t="s">
        <v>44</v>
      </c>
      <c r="AL496" s="5" t="s">
        <v>44</v>
      </c>
      <c r="AM496" s="5" t="s">
        <v>44</v>
      </c>
      <c r="AN496" s="5" t="s">
        <v>44</v>
      </c>
      <c r="AO496" s="5" t="s">
        <v>44</v>
      </c>
      <c r="AP496" s="5" t="s">
        <v>44</v>
      </c>
      <c r="AQ496" s="5" t="s">
        <v>44</v>
      </c>
      <c r="AR496" s="5" t="s">
        <v>44</v>
      </c>
      <c r="AS496" s="68" t="s">
        <v>44</v>
      </c>
      <c r="AT496" s="74" t="s">
        <v>44</v>
      </c>
      <c r="AU496" s="68" t="s">
        <v>44</v>
      </c>
      <c r="AV496" s="41" t="s">
        <v>44</v>
      </c>
      <c r="AW496" s="41" t="s">
        <v>44</v>
      </c>
      <c r="AX496" s="41" t="s">
        <v>44</v>
      </c>
      <c r="AY496" s="41" t="s">
        <v>44</v>
      </c>
      <c r="AZ496" s="41" t="s">
        <v>44</v>
      </c>
      <c r="BA496" s="41" t="s">
        <v>44</v>
      </c>
      <c r="BB496" s="41" t="s">
        <v>44</v>
      </c>
      <c r="BC496" s="41" t="s">
        <v>44</v>
      </c>
      <c r="BD496" s="72">
        <v>416000</v>
      </c>
      <c r="BE496" s="70">
        <v>400000</v>
      </c>
      <c r="BF496" s="58">
        <v>410000</v>
      </c>
      <c r="BG496" s="38">
        <v>225300.99733222436</v>
      </c>
      <c r="BH496" s="38">
        <f t="shared" si="269"/>
        <v>11490.350863943442</v>
      </c>
      <c r="BI496" s="38">
        <f t="shared" si="270"/>
        <v>236791.34819616779</v>
      </c>
      <c r="BJ496" s="36">
        <v>250613.77988780159</v>
      </c>
      <c r="BK496" s="36">
        <f t="shared" si="271"/>
        <v>236791.34819616779</v>
      </c>
      <c r="BL496" s="40">
        <f t="shared" si="272"/>
        <v>342681.02561679389</v>
      </c>
      <c r="BM496" s="5">
        <f t="shared" si="273"/>
        <v>74875.308961781207</v>
      </c>
      <c r="BN496" s="20">
        <f t="shared" si="274"/>
        <v>0.21849855511262298</v>
      </c>
    </row>
    <row r="497" spans="1:66" s="4" customFormat="1" ht="15.75" customHeight="1">
      <c r="A497" s="12">
        <v>472</v>
      </c>
      <c r="B497" s="13" t="s">
        <v>522</v>
      </c>
      <c r="C497" s="61">
        <v>621000</v>
      </c>
      <c r="D497" s="70">
        <v>600000</v>
      </c>
      <c r="E497" s="58">
        <v>618000</v>
      </c>
      <c r="F497" s="5">
        <v>653480.74674000009</v>
      </c>
      <c r="G497" s="5">
        <f t="shared" si="261"/>
        <v>67308.516914220017</v>
      </c>
      <c r="H497" s="5">
        <f t="shared" si="262"/>
        <v>720789.26365422015</v>
      </c>
      <c r="I497" s="2">
        <v>661494.71778040007</v>
      </c>
      <c r="J497" s="2">
        <f t="shared" si="263"/>
        <v>33736.230606800404</v>
      </c>
      <c r="K497" s="2">
        <f t="shared" si="264"/>
        <v>695230.94838720048</v>
      </c>
      <c r="L497" s="5">
        <v>705155.35363805981</v>
      </c>
      <c r="M497" s="5">
        <f t="shared" si="265"/>
        <v>600000</v>
      </c>
      <c r="N497" s="48">
        <f t="shared" si="266"/>
        <v>660029.26094658009</v>
      </c>
      <c r="O497" s="5">
        <f t="shared" si="267"/>
        <v>42447.097484943573</v>
      </c>
      <c r="P497" s="20">
        <f t="shared" si="268"/>
        <v>6.4310932857837427E-2</v>
      </c>
      <c r="Q497" s="63" t="s">
        <v>44</v>
      </c>
      <c r="R497" s="70" t="s">
        <v>44</v>
      </c>
      <c r="S497" s="58" t="s">
        <v>44</v>
      </c>
      <c r="T497" s="5" t="s">
        <v>44</v>
      </c>
      <c r="U497" s="5" t="s">
        <v>44</v>
      </c>
      <c r="V497" s="5" t="s">
        <v>44</v>
      </c>
      <c r="W497" s="5" t="s">
        <v>44</v>
      </c>
      <c r="X497" s="5" t="s">
        <v>44</v>
      </c>
      <c r="Y497" s="5" t="s">
        <v>44</v>
      </c>
      <c r="Z497" s="5" t="s">
        <v>44</v>
      </c>
      <c r="AA497" s="5" t="s">
        <v>44</v>
      </c>
      <c r="AB497" s="5" t="s">
        <v>44</v>
      </c>
      <c r="AC497" s="5" t="s">
        <v>44</v>
      </c>
      <c r="AD497" s="5" t="s">
        <v>44</v>
      </c>
      <c r="AE497" s="65" t="s">
        <v>44</v>
      </c>
      <c r="AF497" s="70" t="s">
        <v>44</v>
      </c>
      <c r="AG497" s="58" t="s">
        <v>44</v>
      </c>
      <c r="AH497" s="5" t="s">
        <v>44</v>
      </c>
      <c r="AI497" s="5" t="s">
        <v>44</v>
      </c>
      <c r="AJ497" s="5" t="s">
        <v>44</v>
      </c>
      <c r="AK497" s="5" t="s">
        <v>44</v>
      </c>
      <c r="AL497" s="5" t="s">
        <v>44</v>
      </c>
      <c r="AM497" s="5" t="s">
        <v>44</v>
      </c>
      <c r="AN497" s="5" t="s">
        <v>44</v>
      </c>
      <c r="AO497" s="5" t="s">
        <v>44</v>
      </c>
      <c r="AP497" s="5" t="s">
        <v>44</v>
      </c>
      <c r="AQ497" s="5" t="s">
        <v>44</v>
      </c>
      <c r="AR497" s="5" t="s">
        <v>44</v>
      </c>
      <c r="AS497" s="68" t="s">
        <v>44</v>
      </c>
      <c r="AT497" s="74" t="s">
        <v>44</v>
      </c>
      <c r="AU497" s="68" t="s">
        <v>44</v>
      </c>
      <c r="AV497" s="41" t="s">
        <v>44</v>
      </c>
      <c r="AW497" s="41" t="s">
        <v>44</v>
      </c>
      <c r="AX497" s="41" t="s">
        <v>44</v>
      </c>
      <c r="AY497" s="41" t="s">
        <v>44</v>
      </c>
      <c r="AZ497" s="41" t="s">
        <v>44</v>
      </c>
      <c r="BA497" s="41" t="s">
        <v>44</v>
      </c>
      <c r="BB497" s="41" t="s">
        <v>44</v>
      </c>
      <c r="BC497" s="41" t="s">
        <v>44</v>
      </c>
      <c r="BD497" s="72">
        <v>624000</v>
      </c>
      <c r="BE497" s="70">
        <v>600000</v>
      </c>
      <c r="BF497" s="58">
        <v>615000</v>
      </c>
      <c r="BG497" s="38">
        <v>760718.92544746003</v>
      </c>
      <c r="BH497" s="38">
        <f t="shared" si="269"/>
        <v>38796.665197820461</v>
      </c>
      <c r="BI497" s="38">
        <f t="shared" si="270"/>
        <v>799515.59064528043</v>
      </c>
      <c r="BJ497" s="36">
        <v>846186.4243656717</v>
      </c>
      <c r="BK497" s="36">
        <f t="shared" si="271"/>
        <v>600000</v>
      </c>
      <c r="BL497" s="40">
        <f t="shared" si="272"/>
        <v>696940.4030021904</v>
      </c>
      <c r="BM497" s="5">
        <f t="shared" si="273"/>
        <v>68547.216333805583</v>
      </c>
      <c r="BN497" s="20">
        <f t="shared" si="274"/>
        <v>9.8354487756093179E-2</v>
      </c>
    </row>
    <row r="498" spans="1:66" s="4" customFormat="1" ht="15.75" customHeight="1">
      <c r="A498" s="12">
        <v>473</v>
      </c>
      <c r="B498" s="13" t="s">
        <v>523</v>
      </c>
      <c r="C498" s="61">
        <v>227700</v>
      </c>
      <c r="D498" s="70">
        <v>220000</v>
      </c>
      <c r="E498" s="58">
        <v>226600</v>
      </c>
      <c r="F498" s="5">
        <v>48143.975750999998</v>
      </c>
      <c r="G498" s="5">
        <f t="shared" si="261"/>
        <v>4958.829502353</v>
      </c>
      <c r="H498" s="5">
        <f t="shared" si="262"/>
        <v>53102.805253352999</v>
      </c>
      <c r="I498" s="2">
        <v>48734.283267459985</v>
      </c>
      <c r="J498" s="2">
        <f t="shared" si="263"/>
        <v>2485.4484466404592</v>
      </c>
      <c r="K498" s="2">
        <f t="shared" si="264"/>
        <v>51219.731714100446</v>
      </c>
      <c r="L498" s="5">
        <v>51950.892165962148</v>
      </c>
      <c r="M498" s="5">
        <f t="shared" si="265"/>
        <v>51219.731714100446</v>
      </c>
      <c r="N498" s="48">
        <f t="shared" si="266"/>
        <v>138428.90485556927</v>
      </c>
      <c r="O498" s="5">
        <f t="shared" si="267"/>
        <v>61666.197710004351</v>
      </c>
      <c r="P498" s="20">
        <f t="shared" si="268"/>
        <v>0.44547197548332984</v>
      </c>
      <c r="Q498" s="63" t="s">
        <v>44</v>
      </c>
      <c r="R498" s="70" t="s">
        <v>44</v>
      </c>
      <c r="S498" s="58" t="s">
        <v>44</v>
      </c>
      <c r="T498" s="5" t="s">
        <v>44</v>
      </c>
      <c r="U498" s="5" t="s">
        <v>44</v>
      </c>
      <c r="V498" s="5" t="s">
        <v>44</v>
      </c>
      <c r="W498" s="5" t="s">
        <v>44</v>
      </c>
      <c r="X498" s="5" t="s">
        <v>44</v>
      </c>
      <c r="Y498" s="5" t="s">
        <v>44</v>
      </c>
      <c r="Z498" s="5" t="s">
        <v>44</v>
      </c>
      <c r="AA498" s="5" t="s">
        <v>44</v>
      </c>
      <c r="AB498" s="5" t="s">
        <v>44</v>
      </c>
      <c r="AC498" s="5" t="s">
        <v>44</v>
      </c>
      <c r="AD498" s="5" t="s">
        <v>44</v>
      </c>
      <c r="AE498" s="65" t="s">
        <v>44</v>
      </c>
      <c r="AF498" s="70" t="s">
        <v>44</v>
      </c>
      <c r="AG498" s="58" t="s">
        <v>44</v>
      </c>
      <c r="AH498" s="5" t="s">
        <v>44</v>
      </c>
      <c r="AI498" s="5" t="s">
        <v>44</v>
      </c>
      <c r="AJ498" s="5" t="s">
        <v>44</v>
      </c>
      <c r="AK498" s="5" t="s">
        <v>44</v>
      </c>
      <c r="AL498" s="5" t="s">
        <v>44</v>
      </c>
      <c r="AM498" s="5" t="s">
        <v>44</v>
      </c>
      <c r="AN498" s="5" t="s">
        <v>44</v>
      </c>
      <c r="AO498" s="5" t="s">
        <v>44</v>
      </c>
      <c r="AP498" s="5" t="s">
        <v>44</v>
      </c>
      <c r="AQ498" s="5" t="s">
        <v>44</v>
      </c>
      <c r="AR498" s="5" t="s">
        <v>44</v>
      </c>
      <c r="AS498" s="68" t="s">
        <v>44</v>
      </c>
      <c r="AT498" s="74" t="s">
        <v>44</v>
      </c>
      <c r="AU498" s="68" t="s">
        <v>44</v>
      </c>
      <c r="AV498" s="41" t="s">
        <v>44</v>
      </c>
      <c r="AW498" s="41" t="s">
        <v>44</v>
      </c>
      <c r="AX498" s="41" t="s">
        <v>44</v>
      </c>
      <c r="AY498" s="41" t="s">
        <v>44</v>
      </c>
      <c r="AZ498" s="41" t="s">
        <v>44</v>
      </c>
      <c r="BA498" s="41" t="s">
        <v>44</v>
      </c>
      <c r="BB498" s="41" t="s">
        <v>44</v>
      </c>
      <c r="BC498" s="41" t="s">
        <v>44</v>
      </c>
      <c r="BD498" s="72">
        <v>228800</v>
      </c>
      <c r="BE498" s="70">
        <v>220000</v>
      </c>
      <c r="BF498" s="58">
        <v>225500</v>
      </c>
      <c r="BG498" s="38">
        <v>56044.425757578982</v>
      </c>
      <c r="BH498" s="38">
        <f t="shared" si="269"/>
        <v>2858.2657136365278</v>
      </c>
      <c r="BI498" s="38">
        <f t="shared" si="270"/>
        <v>58902.691471215512</v>
      </c>
      <c r="BJ498" s="36">
        <v>62341.070599154576</v>
      </c>
      <c r="BK498" s="36">
        <f t="shared" si="271"/>
        <v>58902.691471215512</v>
      </c>
      <c r="BL498" s="40">
        <f t="shared" si="272"/>
        <v>159108.75241407403</v>
      </c>
      <c r="BM498" s="5">
        <f t="shared" si="273"/>
        <v>70856.385208687687</v>
      </c>
      <c r="BN498" s="20">
        <f t="shared" si="274"/>
        <v>0.44533304506270555</v>
      </c>
    </row>
    <row r="499" spans="1:66" s="4" customFormat="1" ht="15.75" customHeight="1">
      <c r="A499" s="12">
        <v>474</v>
      </c>
      <c r="B499" s="13" t="s">
        <v>524</v>
      </c>
      <c r="C499" s="61">
        <v>207000</v>
      </c>
      <c r="D499" s="70">
        <v>200000</v>
      </c>
      <c r="E499" s="58">
        <v>206000</v>
      </c>
      <c r="F499" s="5">
        <v>283730.620689</v>
      </c>
      <c r="G499" s="5">
        <f t="shared" si="261"/>
        <v>29224.253930967003</v>
      </c>
      <c r="H499" s="5">
        <f t="shared" si="262"/>
        <v>312954.87461996701</v>
      </c>
      <c r="I499" s="2">
        <v>287210.03544160665</v>
      </c>
      <c r="J499" s="2">
        <f t="shared" si="263"/>
        <v>14647.711807521939</v>
      </c>
      <c r="K499" s="2">
        <f t="shared" si="264"/>
        <v>301857.74724912859</v>
      </c>
      <c r="L499" s="5">
        <v>306166.75941085903</v>
      </c>
      <c r="M499" s="5">
        <f t="shared" si="265"/>
        <v>200000</v>
      </c>
      <c r="N499" s="48">
        <f t="shared" si="266"/>
        <v>255663.23021332579</v>
      </c>
      <c r="O499" s="5">
        <f t="shared" si="267"/>
        <v>39359.847546590594</v>
      </c>
      <c r="P499" s="20">
        <f t="shared" si="268"/>
        <v>0.15395192931634588</v>
      </c>
      <c r="Q499" s="63" t="s">
        <v>44</v>
      </c>
      <c r="R499" s="70" t="s">
        <v>44</v>
      </c>
      <c r="S499" s="58" t="s">
        <v>44</v>
      </c>
      <c r="T499" s="5" t="s">
        <v>44</v>
      </c>
      <c r="U499" s="5" t="s">
        <v>44</v>
      </c>
      <c r="V499" s="5" t="s">
        <v>44</v>
      </c>
      <c r="W499" s="5" t="s">
        <v>44</v>
      </c>
      <c r="X499" s="5" t="s">
        <v>44</v>
      </c>
      <c r="Y499" s="5" t="s">
        <v>44</v>
      </c>
      <c r="Z499" s="5" t="s">
        <v>44</v>
      </c>
      <c r="AA499" s="5" t="s">
        <v>44</v>
      </c>
      <c r="AB499" s="5" t="s">
        <v>44</v>
      </c>
      <c r="AC499" s="5" t="s">
        <v>44</v>
      </c>
      <c r="AD499" s="5" t="s">
        <v>44</v>
      </c>
      <c r="AE499" s="65" t="s">
        <v>44</v>
      </c>
      <c r="AF499" s="70" t="s">
        <v>44</v>
      </c>
      <c r="AG499" s="58" t="s">
        <v>44</v>
      </c>
      <c r="AH499" s="5" t="s">
        <v>44</v>
      </c>
      <c r="AI499" s="5" t="s">
        <v>44</v>
      </c>
      <c r="AJ499" s="5" t="s">
        <v>44</v>
      </c>
      <c r="AK499" s="5" t="s">
        <v>44</v>
      </c>
      <c r="AL499" s="5" t="s">
        <v>44</v>
      </c>
      <c r="AM499" s="5" t="s">
        <v>44</v>
      </c>
      <c r="AN499" s="5" t="s">
        <v>44</v>
      </c>
      <c r="AO499" s="5" t="s">
        <v>44</v>
      </c>
      <c r="AP499" s="5" t="s">
        <v>44</v>
      </c>
      <c r="AQ499" s="5" t="s">
        <v>44</v>
      </c>
      <c r="AR499" s="5" t="s">
        <v>44</v>
      </c>
      <c r="AS499" s="68" t="s">
        <v>44</v>
      </c>
      <c r="AT499" s="74" t="s">
        <v>44</v>
      </c>
      <c r="AU499" s="68" t="s">
        <v>44</v>
      </c>
      <c r="AV499" s="41" t="s">
        <v>44</v>
      </c>
      <c r="AW499" s="41" t="s">
        <v>44</v>
      </c>
      <c r="AX499" s="41" t="s">
        <v>44</v>
      </c>
      <c r="AY499" s="41" t="s">
        <v>44</v>
      </c>
      <c r="AZ499" s="41" t="s">
        <v>44</v>
      </c>
      <c r="BA499" s="41" t="s">
        <v>44</v>
      </c>
      <c r="BB499" s="41" t="s">
        <v>44</v>
      </c>
      <c r="BC499" s="41" t="s">
        <v>44</v>
      </c>
      <c r="BD499" s="72">
        <v>208000</v>
      </c>
      <c r="BE499" s="70">
        <v>200000</v>
      </c>
      <c r="BF499" s="58">
        <v>205000</v>
      </c>
      <c r="BG499" s="38">
        <v>330291.54075784766</v>
      </c>
      <c r="BH499" s="38">
        <f t="shared" si="269"/>
        <v>16844.868578650228</v>
      </c>
      <c r="BI499" s="38">
        <f t="shared" si="270"/>
        <v>347136.40933649789</v>
      </c>
      <c r="BJ499" s="36">
        <v>367400.11129303084</v>
      </c>
      <c r="BK499" s="36">
        <f t="shared" si="271"/>
        <v>200000</v>
      </c>
      <c r="BL499" s="40">
        <f t="shared" si="272"/>
        <v>265507.30412590574</v>
      </c>
      <c r="BM499" s="5">
        <f t="shared" si="273"/>
        <v>46320.65896467759</v>
      </c>
      <c r="BN499" s="20">
        <f t="shared" si="274"/>
        <v>0.1744609592461982</v>
      </c>
    </row>
    <row r="500" spans="1:66" s="4" customFormat="1" ht="15.75" customHeight="1">
      <c r="A500" s="12">
        <v>475</v>
      </c>
      <c r="B500" s="13" t="s">
        <v>525</v>
      </c>
      <c r="C500" s="61">
        <v>517500</v>
      </c>
      <c r="D500" s="70">
        <v>500000</v>
      </c>
      <c r="E500" s="58">
        <v>515000</v>
      </c>
      <c r="F500" s="5">
        <v>476736.84874799993</v>
      </c>
      <c r="G500" s="5">
        <f t="shared" si="261"/>
        <v>49103.895421043999</v>
      </c>
      <c r="H500" s="5">
        <f t="shared" si="262"/>
        <v>525840.74416904396</v>
      </c>
      <c r="I500" s="2">
        <v>482583.37874674657</v>
      </c>
      <c r="J500" s="2">
        <f t="shared" si="263"/>
        <v>24611.752316084072</v>
      </c>
      <c r="K500" s="2">
        <f t="shared" si="264"/>
        <v>507195.13106283062</v>
      </c>
      <c r="L500" s="5">
        <v>514435.32949416811</v>
      </c>
      <c r="M500" s="5">
        <f t="shared" si="265"/>
        <v>500000</v>
      </c>
      <c r="N500" s="48">
        <f t="shared" si="266"/>
        <v>513328.53412100713</v>
      </c>
      <c r="O500" s="5">
        <f t="shared" si="267"/>
        <v>9424.6968602404249</v>
      </c>
      <c r="P500" s="20">
        <f t="shared" si="268"/>
        <v>1.8359970727866722E-2</v>
      </c>
      <c r="Q500" s="63" t="s">
        <v>44</v>
      </c>
      <c r="R500" s="70" t="s">
        <v>44</v>
      </c>
      <c r="S500" s="58" t="s">
        <v>44</v>
      </c>
      <c r="T500" s="5" t="s">
        <v>44</v>
      </c>
      <c r="U500" s="5" t="s">
        <v>44</v>
      </c>
      <c r="V500" s="5" t="s">
        <v>44</v>
      </c>
      <c r="W500" s="5" t="s">
        <v>44</v>
      </c>
      <c r="X500" s="5" t="s">
        <v>44</v>
      </c>
      <c r="Y500" s="5" t="s">
        <v>44</v>
      </c>
      <c r="Z500" s="5" t="s">
        <v>44</v>
      </c>
      <c r="AA500" s="5" t="s">
        <v>44</v>
      </c>
      <c r="AB500" s="5" t="s">
        <v>44</v>
      </c>
      <c r="AC500" s="5" t="s">
        <v>44</v>
      </c>
      <c r="AD500" s="5" t="s">
        <v>44</v>
      </c>
      <c r="AE500" s="65" t="s">
        <v>44</v>
      </c>
      <c r="AF500" s="70" t="s">
        <v>44</v>
      </c>
      <c r="AG500" s="58" t="s">
        <v>44</v>
      </c>
      <c r="AH500" s="5" t="s">
        <v>44</v>
      </c>
      <c r="AI500" s="5" t="s">
        <v>44</v>
      </c>
      <c r="AJ500" s="5" t="s">
        <v>44</v>
      </c>
      <c r="AK500" s="5" t="s">
        <v>44</v>
      </c>
      <c r="AL500" s="5" t="s">
        <v>44</v>
      </c>
      <c r="AM500" s="5" t="s">
        <v>44</v>
      </c>
      <c r="AN500" s="5" t="s">
        <v>44</v>
      </c>
      <c r="AO500" s="5" t="s">
        <v>44</v>
      </c>
      <c r="AP500" s="5" t="s">
        <v>44</v>
      </c>
      <c r="AQ500" s="5" t="s">
        <v>44</v>
      </c>
      <c r="AR500" s="5" t="s">
        <v>44</v>
      </c>
      <c r="AS500" s="68" t="s">
        <v>44</v>
      </c>
      <c r="AT500" s="74" t="s">
        <v>44</v>
      </c>
      <c r="AU500" s="68" t="s">
        <v>44</v>
      </c>
      <c r="AV500" s="41" t="s">
        <v>44</v>
      </c>
      <c r="AW500" s="41" t="s">
        <v>44</v>
      </c>
      <c r="AX500" s="41" t="s">
        <v>44</v>
      </c>
      <c r="AY500" s="41" t="s">
        <v>44</v>
      </c>
      <c r="AZ500" s="41" t="s">
        <v>44</v>
      </c>
      <c r="BA500" s="41" t="s">
        <v>44</v>
      </c>
      <c r="BB500" s="41" t="s">
        <v>44</v>
      </c>
      <c r="BC500" s="41" t="s">
        <v>44</v>
      </c>
      <c r="BD500" s="72">
        <v>520000</v>
      </c>
      <c r="BE500" s="70">
        <v>500000</v>
      </c>
      <c r="BF500" s="58">
        <v>512500</v>
      </c>
      <c r="BG500" s="38">
        <v>554970.88555875851</v>
      </c>
      <c r="BH500" s="38">
        <f t="shared" si="269"/>
        <v>28303.515163496682</v>
      </c>
      <c r="BI500" s="38">
        <f t="shared" si="270"/>
        <v>583274.40072225523</v>
      </c>
      <c r="BJ500" s="36">
        <v>617322.39539300173</v>
      </c>
      <c r="BK500" s="36">
        <f t="shared" si="271"/>
        <v>500000</v>
      </c>
      <c r="BL500" s="40">
        <f t="shared" si="272"/>
        <v>546619.35922305135</v>
      </c>
      <c r="BM500" s="5">
        <f t="shared" si="273"/>
        <v>32964.865041191224</v>
      </c>
      <c r="BN500" s="20">
        <f t="shared" si="274"/>
        <v>6.0306801222786019E-2</v>
      </c>
    </row>
    <row r="501" spans="1:66" s="4" customFormat="1" ht="15.75" customHeight="1">
      <c r="A501" s="12">
        <v>476</v>
      </c>
      <c r="B501" s="13" t="s">
        <v>526</v>
      </c>
      <c r="C501" s="61">
        <v>621000</v>
      </c>
      <c r="D501" s="70">
        <v>600000</v>
      </c>
      <c r="E501" s="58">
        <v>618000</v>
      </c>
      <c r="F501" s="5">
        <v>570030.33141899994</v>
      </c>
      <c r="G501" s="5">
        <f t="shared" si="261"/>
        <v>58713.124136156999</v>
      </c>
      <c r="H501" s="5">
        <f t="shared" si="262"/>
        <v>628743.45555515692</v>
      </c>
      <c r="I501" s="2">
        <v>577020.81543740653</v>
      </c>
      <c r="J501" s="2">
        <f t="shared" si="263"/>
        <v>29428.061587307733</v>
      </c>
      <c r="K501" s="2">
        <f t="shared" si="264"/>
        <v>606448.87702471425</v>
      </c>
      <c r="L501" s="5">
        <v>615105.92031872168</v>
      </c>
      <c r="M501" s="5">
        <f t="shared" si="265"/>
        <v>600000</v>
      </c>
      <c r="N501" s="48">
        <f t="shared" si="266"/>
        <v>614883.04214976553</v>
      </c>
      <c r="O501" s="5">
        <f t="shared" si="267"/>
        <v>10523.900028784421</v>
      </c>
      <c r="P501" s="20">
        <f t="shared" si="268"/>
        <v>1.7115287473192568E-2</v>
      </c>
      <c r="Q501" s="63" t="s">
        <v>44</v>
      </c>
      <c r="R501" s="70" t="s">
        <v>44</v>
      </c>
      <c r="S501" s="58" t="s">
        <v>44</v>
      </c>
      <c r="T501" s="5" t="s">
        <v>44</v>
      </c>
      <c r="U501" s="5" t="s">
        <v>44</v>
      </c>
      <c r="V501" s="5" t="s">
        <v>44</v>
      </c>
      <c r="W501" s="5" t="s">
        <v>44</v>
      </c>
      <c r="X501" s="5" t="s">
        <v>44</v>
      </c>
      <c r="Y501" s="5" t="s">
        <v>44</v>
      </c>
      <c r="Z501" s="5" t="s">
        <v>44</v>
      </c>
      <c r="AA501" s="5" t="s">
        <v>44</v>
      </c>
      <c r="AB501" s="5" t="s">
        <v>44</v>
      </c>
      <c r="AC501" s="5" t="s">
        <v>44</v>
      </c>
      <c r="AD501" s="5" t="s">
        <v>44</v>
      </c>
      <c r="AE501" s="65" t="s">
        <v>44</v>
      </c>
      <c r="AF501" s="70" t="s">
        <v>44</v>
      </c>
      <c r="AG501" s="58" t="s">
        <v>44</v>
      </c>
      <c r="AH501" s="5" t="s">
        <v>44</v>
      </c>
      <c r="AI501" s="5" t="s">
        <v>44</v>
      </c>
      <c r="AJ501" s="5" t="s">
        <v>44</v>
      </c>
      <c r="AK501" s="5" t="s">
        <v>44</v>
      </c>
      <c r="AL501" s="5" t="s">
        <v>44</v>
      </c>
      <c r="AM501" s="5" t="s">
        <v>44</v>
      </c>
      <c r="AN501" s="5" t="s">
        <v>44</v>
      </c>
      <c r="AO501" s="5" t="s">
        <v>44</v>
      </c>
      <c r="AP501" s="5" t="s">
        <v>44</v>
      </c>
      <c r="AQ501" s="5" t="s">
        <v>44</v>
      </c>
      <c r="AR501" s="5" t="s">
        <v>44</v>
      </c>
      <c r="AS501" s="68" t="s">
        <v>44</v>
      </c>
      <c r="AT501" s="74" t="s">
        <v>44</v>
      </c>
      <c r="AU501" s="68" t="s">
        <v>44</v>
      </c>
      <c r="AV501" s="41" t="s">
        <v>44</v>
      </c>
      <c r="AW501" s="41" t="s">
        <v>44</v>
      </c>
      <c r="AX501" s="41" t="s">
        <v>44</v>
      </c>
      <c r="AY501" s="41" t="s">
        <v>44</v>
      </c>
      <c r="AZ501" s="41" t="s">
        <v>44</v>
      </c>
      <c r="BA501" s="41" t="s">
        <v>44</v>
      </c>
      <c r="BB501" s="41" t="s">
        <v>44</v>
      </c>
      <c r="BC501" s="41" t="s">
        <v>44</v>
      </c>
      <c r="BD501" s="72">
        <v>624000</v>
      </c>
      <c r="BE501" s="70">
        <v>600000</v>
      </c>
      <c r="BF501" s="58">
        <v>615000</v>
      </c>
      <c r="BG501" s="38">
        <v>663573.93775301753</v>
      </c>
      <c r="BH501" s="38">
        <f t="shared" si="269"/>
        <v>33842.270825403895</v>
      </c>
      <c r="BI501" s="38">
        <f t="shared" si="270"/>
        <v>697416.20857842139</v>
      </c>
      <c r="BJ501" s="36">
        <v>738127.10438246594</v>
      </c>
      <c r="BK501" s="36">
        <f t="shared" si="271"/>
        <v>600000</v>
      </c>
      <c r="BL501" s="40">
        <f t="shared" si="272"/>
        <v>654908.66259217751</v>
      </c>
      <c r="BM501" s="5">
        <f t="shared" si="273"/>
        <v>38826.287664812829</v>
      </c>
      <c r="BN501" s="20">
        <f t="shared" si="274"/>
        <v>5.9285042147916439E-2</v>
      </c>
    </row>
    <row r="502" spans="1:66" s="4" customFormat="1" ht="15.75" customHeight="1">
      <c r="A502" s="12">
        <v>477</v>
      </c>
      <c r="B502" s="13" t="s">
        <v>527</v>
      </c>
      <c r="C502" s="61">
        <v>1035000</v>
      </c>
      <c r="D502" s="70">
        <v>1000000</v>
      </c>
      <c r="E502" s="58">
        <v>1030000</v>
      </c>
      <c r="F502" s="5">
        <v>973908.69671699998</v>
      </c>
      <c r="G502" s="5">
        <f t="shared" si="261"/>
        <v>100312.595761851</v>
      </c>
      <c r="H502" s="5">
        <f t="shared" si="262"/>
        <v>1074221.292478851</v>
      </c>
      <c r="I502" s="2">
        <v>985852.17756382015</v>
      </c>
      <c r="J502" s="2">
        <f t="shared" si="263"/>
        <v>50278.461055754822</v>
      </c>
      <c r="K502" s="2">
        <f t="shared" si="264"/>
        <v>1036130.638619575</v>
      </c>
      <c r="L502" s="5">
        <v>1050921.378839565</v>
      </c>
      <c r="M502" s="5">
        <f t="shared" si="265"/>
        <v>1000000</v>
      </c>
      <c r="N502" s="48">
        <f t="shared" si="266"/>
        <v>1037712.2183229985</v>
      </c>
      <c r="O502" s="5">
        <f t="shared" si="267"/>
        <v>26666.565309779806</v>
      </c>
      <c r="P502" s="20">
        <f t="shared" si="268"/>
        <v>2.5697457193743445E-2</v>
      </c>
      <c r="Q502" s="63" t="s">
        <v>44</v>
      </c>
      <c r="R502" s="70" t="s">
        <v>44</v>
      </c>
      <c r="S502" s="58" t="s">
        <v>44</v>
      </c>
      <c r="T502" s="5" t="s">
        <v>44</v>
      </c>
      <c r="U502" s="5" t="s">
        <v>44</v>
      </c>
      <c r="V502" s="5" t="s">
        <v>44</v>
      </c>
      <c r="W502" s="5" t="s">
        <v>44</v>
      </c>
      <c r="X502" s="5" t="s">
        <v>44</v>
      </c>
      <c r="Y502" s="5" t="s">
        <v>44</v>
      </c>
      <c r="Z502" s="5" t="s">
        <v>44</v>
      </c>
      <c r="AA502" s="5" t="s">
        <v>44</v>
      </c>
      <c r="AB502" s="5" t="s">
        <v>44</v>
      </c>
      <c r="AC502" s="5" t="s">
        <v>44</v>
      </c>
      <c r="AD502" s="5" t="s">
        <v>44</v>
      </c>
      <c r="AE502" s="65" t="s">
        <v>44</v>
      </c>
      <c r="AF502" s="70" t="s">
        <v>44</v>
      </c>
      <c r="AG502" s="58" t="s">
        <v>44</v>
      </c>
      <c r="AH502" s="5" t="s">
        <v>44</v>
      </c>
      <c r="AI502" s="5" t="s">
        <v>44</v>
      </c>
      <c r="AJ502" s="5" t="s">
        <v>44</v>
      </c>
      <c r="AK502" s="5" t="s">
        <v>44</v>
      </c>
      <c r="AL502" s="5" t="s">
        <v>44</v>
      </c>
      <c r="AM502" s="5" t="s">
        <v>44</v>
      </c>
      <c r="AN502" s="5" t="s">
        <v>44</v>
      </c>
      <c r="AO502" s="5" t="s">
        <v>44</v>
      </c>
      <c r="AP502" s="5" t="s">
        <v>44</v>
      </c>
      <c r="AQ502" s="5" t="s">
        <v>44</v>
      </c>
      <c r="AR502" s="5" t="s">
        <v>44</v>
      </c>
      <c r="AS502" s="68" t="s">
        <v>44</v>
      </c>
      <c r="AT502" s="74" t="s">
        <v>44</v>
      </c>
      <c r="AU502" s="68" t="s">
        <v>44</v>
      </c>
      <c r="AV502" s="41" t="s">
        <v>44</v>
      </c>
      <c r="AW502" s="41" t="s">
        <v>44</v>
      </c>
      <c r="AX502" s="41" t="s">
        <v>44</v>
      </c>
      <c r="AY502" s="41" t="s">
        <v>44</v>
      </c>
      <c r="AZ502" s="41" t="s">
        <v>44</v>
      </c>
      <c r="BA502" s="41" t="s">
        <v>44</v>
      </c>
      <c r="BB502" s="41" t="s">
        <v>44</v>
      </c>
      <c r="BC502" s="41" t="s">
        <v>44</v>
      </c>
      <c r="BD502" s="72">
        <v>1040000</v>
      </c>
      <c r="BE502" s="70">
        <v>1000000</v>
      </c>
      <c r="BF502" s="58">
        <v>1025000</v>
      </c>
      <c r="BG502" s="38">
        <v>1133730.0041983931</v>
      </c>
      <c r="BH502" s="38">
        <f t="shared" si="269"/>
        <v>57820.230214118041</v>
      </c>
      <c r="BI502" s="38">
        <f t="shared" si="270"/>
        <v>1191550.2344125111</v>
      </c>
      <c r="BJ502" s="36">
        <v>1261105.6546074781</v>
      </c>
      <c r="BK502" s="36">
        <f t="shared" si="271"/>
        <v>1000000</v>
      </c>
      <c r="BL502" s="40">
        <f t="shared" si="272"/>
        <v>1103531.1778039979</v>
      </c>
      <c r="BM502" s="5">
        <f t="shared" si="273"/>
        <v>73207.597889437078</v>
      </c>
      <c r="BN502" s="20">
        <f t="shared" si="274"/>
        <v>6.633940151570393E-2</v>
      </c>
    </row>
    <row r="503" spans="1:66" s="4" customFormat="1" ht="15.75" customHeight="1">
      <c r="A503" s="12">
        <v>478</v>
      </c>
      <c r="B503" s="13" t="s">
        <v>528</v>
      </c>
      <c r="C503" s="61">
        <v>155250</v>
      </c>
      <c r="D503" s="70">
        <v>150000</v>
      </c>
      <c r="E503" s="58">
        <v>154500</v>
      </c>
      <c r="F503" s="5">
        <v>149782.79673</v>
      </c>
      <c r="G503" s="5">
        <f t="shared" si="261"/>
        <v>15427.628063190001</v>
      </c>
      <c r="H503" s="5">
        <f t="shared" si="262"/>
        <v>165210.42479319</v>
      </c>
      <c r="I503" s="2">
        <v>151619.5315558</v>
      </c>
      <c r="J503" s="2">
        <f t="shared" si="263"/>
        <v>7732.5961093458</v>
      </c>
      <c r="K503" s="2">
        <f t="shared" si="264"/>
        <v>159352.12766514579</v>
      </c>
      <c r="L503" s="5">
        <v>161626.87549707748</v>
      </c>
      <c r="M503" s="5">
        <f t="shared" si="265"/>
        <v>150000</v>
      </c>
      <c r="N503" s="48">
        <f t="shared" si="266"/>
        <v>157656.57132590222</v>
      </c>
      <c r="O503" s="5">
        <f t="shared" si="267"/>
        <v>5414.0135051839325</v>
      </c>
      <c r="P503" s="20">
        <f t="shared" si="268"/>
        <v>3.4340550854631176E-2</v>
      </c>
      <c r="Q503" s="63" t="s">
        <v>44</v>
      </c>
      <c r="R503" s="70" t="s">
        <v>44</v>
      </c>
      <c r="S503" s="58" t="s">
        <v>44</v>
      </c>
      <c r="T503" s="5" t="s">
        <v>44</v>
      </c>
      <c r="U503" s="5" t="s">
        <v>44</v>
      </c>
      <c r="V503" s="5" t="s">
        <v>44</v>
      </c>
      <c r="W503" s="5" t="s">
        <v>44</v>
      </c>
      <c r="X503" s="5" t="s">
        <v>44</v>
      </c>
      <c r="Y503" s="5" t="s">
        <v>44</v>
      </c>
      <c r="Z503" s="5" t="s">
        <v>44</v>
      </c>
      <c r="AA503" s="5" t="s">
        <v>44</v>
      </c>
      <c r="AB503" s="5" t="s">
        <v>44</v>
      </c>
      <c r="AC503" s="5" t="s">
        <v>44</v>
      </c>
      <c r="AD503" s="5" t="s">
        <v>44</v>
      </c>
      <c r="AE503" s="65" t="s">
        <v>44</v>
      </c>
      <c r="AF503" s="70" t="s">
        <v>44</v>
      </c>
      <c r="AG503" s="58" t="s">
        <v>44</v>
      </c>
      <c r="AH503" s="5" t="s">
        <v>44</v>
      </c>
      <c r="AI503" s="5" t="s">
        <v>44</v>
      </c>
      <c r="AJ503" s="5" t="s">
        <v>44</v>
      </c>
      <c r="AK503" s="5" t="s">
        <v>44</v>
      </c>
      <c r="AL503" s="5" t="s">
        <v>44</v>
      </c>
      <c r="AM503" s="5" t="s">
        <v>44</v>
      </c>
      <c r="AN503" s="5" t="s">
        <v>44</v>
      </c>
      <c r="AO503" s="5" t="s">
        <v>44</v>
      </c>
      <c r="AP503" s="5" t="s">
        <v>44</v>
      </c>
      <c r="AQ503" s="5" t="s">
        <v>44</v>
      </c>
      <c r="AR503" s="5" t="s">
        <v>44</v>
      </c>
      <c r="AS503" s="68" t="s">
        <v>44</v>
      </c>
      <c r="AT503" s="74" t="s">
        <v>44</v>
      </c>
      <c r="AU503" s="68" t="s">
        <v>44</v>
      </c>
      <c r="AV503" s="41" t="s">
        <v>44</v>
      </c>
      <c r="AW503" s="41" t="s">
        <v>44</v>
      </c>
      <c r="AX503" s="41" t="s">
        <v>44</v>
      </c>
      <c r="AY503" s="41" t="s">
        <v>44</v>
      </c>
      <c r="AZ503" s="41" t="s">
        <v>44</v>
      </c>
      <c r="BA503" s="41" t="s">
        <v>44</v>
      </c>
      <c r="BB503" s="41" t="s">
        <v>44</v>
      </c>
      <c r="BC503" s="41" t="s">
        <v>44</v>
      </c>
      <c r="BD503" s="72">
        <v>156000</v>
      </c>
      <c r="BE503" s="70">
        <v>150000</v>
      </c>
      <c r="BF503" s="58">
        <v>153750</v>
      </c>
      <c r="BG503" s="38">
        <v>174362.46128916999</v>
      </c>
      <c r="BH503" s="38">
        <f t="shared" si="269"/>
        <v>8892.4855257476684</v>
      </c>
      <c r="BI503" s="38">
        <f t="shared" si="270"/>
        <v>183254.94681491767</v>
      </c>
      <c r="BJ503" s="36">
        <v>193952.25059649296</v>
      </c>
      <c r="BK503" s="36">
        <f t="shared" si="271"/>
        <v>150000</v>
      </c>
      <c r="BL503" s="40">
        <f t="shared" si="272"/>
        <v>167391.43948228212</v>
      </c>
      <c r="BM503" s="5">
        <f t="shared" si="273"/>
        <v>12297.604792517146</v>
      </c>
      <c r="BN503" s="20">
        <f t="shared" si="274"/>
        <v>7.346615113981865E-2</v>
      </c>
    </row>
    <row r="504" spans="1:66" s="4" customFormat="1" ht="15.75" customHeight="1">
      <c r="A504" s="12">
        <v>479</v>
      </c>
      <c r="B504" s="13" t="s">
        <v>529</v>
      </c>
      <c r="C504" s="61">
        <v>310500</v>
      </c>
      <c r="D504" s="70">
        <v>300000</v>
      </c>
      <c r="E504" s="58">
        <v>309000</v>
      </c>
      <c r="F504" s="5">
        <v>251420.62845599998</v>
      </c>
      <c r="G504" s="5">
        <f t="shared" si="261"/>
        <v>25896.324730968001</v>
      </c>
      <c r="H504" s="5">
        <f t="shared" si="262"/>
        <v>277316.95318696799</v>
      </c>
      <c r="I504" s="2">
        <v>254503.8108550933</v>
      </c>
      <c r="J504" s="2">
        <f t="shared" si="263"/>
        <v>12979.694353609757</v>
      </c>
      <c r="K504" s="2">
        <f t="shared" si="264"/>
        <v>267483.50520870305</v>
      </c>
      <c r="L504" s="5">
        <v>271301.82588296203</v>
      </c>
      <c r="M504" s="5">
        <f t="shared" si="265"/>
        <v>267483.50520870305</v>
      </c>
      <c r="N504" s="48">
        <f t="shared" si="266"/>
        <v>289267.04737977218</v>
      </c>
      <c r="O504" s="5">
        <f t="shared" si="267"/>
        <v>15403.29038742611</v>
      </c>
      <c r="P504" s="20">
        <f t="shared" si="268"/>
        <v>5.3249378133291059E-2</v>
      </c>
      <c r="Q504" s="63" t="s">
        <v>44</v>
      </c>
      <c r="R504" s="70" t="s">
        <v>44</v>
      </c>
      <c r="S504" s="58" t="s">
        <v>44</v>
      </c>
      <c r="T504" s="5" t="s">
        <v>44</v>
      </c>
      <c r="U504" s="5" t="s">
        <v>44</v>
      </c>
      <c r="V504" s="5" t="s">
        <v>44</v>
      </c>
      <c r="W504" s="5" t="s">
        <v>44</v>
      </c>
      <c r="X504" s="5" t="s">
        <v>44</v>
      </c>
      <c r="Y504" s="5" t="s">
        <v>44</v>
      </c>
      <c r="Z504" s="5" t="s">
        <v>44</v>
      </c>
      <c r="AA504" s="5" t="s">
        <v>44</v>
      </c>
      <c r="AB504" s="5" t="s">
        <v>44</v>
      </c>
      <c r="AC504" s="5" t="s">
        <v>44</v>
      </c>
      <c r="AD504" s="5" t="s">
        <v>44</v>
      </c>
      <c r="AE504" s="65" t="s">
        <v>44</v>
      </c>
      <c r="AF504" s="70" t="s">
        <v>44</v>
      </c>
      <c r="AG504" s="58" t="s">
        <v>44</v>
      </c>
      <c r="AH504" s="5" t="s">
        <v>44</v>
      </c>
      <c r="AI504" s="5" t="s">
        <v>44</v>
      </c>
      <c r="AJ504" s="5" t="s">
        <v>44</v>
      </c>
      <c r="AK504" s="5" t="s">
        <v>44</v>
      </c>
      <c r="AL504" s="5" t="s">
        <v>44</v>
      </c>
      <c r="AM504" s="5" t="s">
        <v>44</v>
      </c>
      <c r="AN504" s="5" t="s">
        <v>44</v>
      </c>
      <c r="AO504" s="5" t="s">
        <v>44</v>
      </c>
      <c r="AP504" s="5" t="s">
        <v>44</v>
      </c>
      <c r="AQ504" s="5" t="s">
        <v>44</v>
      </c>
      <c r="AR504" s="5" t="s">
        <v>44</v>
      </c>
      <c r="AS504" s="68" t="s">
        <v>44</v>
      </c>
      <c r="AT504" s="74" t="s">
        <v>44</v>
      </c>
      <c r="AU504" s="68" t="s">
        <v>44</v>
      </c>
      <c r="AV504" s="41" t="s">
        <v>44</v>
      </c>
      <c r="AW504" s="41" t="s">
        <v>44</v>
      </c>
      <c r="AX504" s="41" t="s">
        <v>44</v>
      </c>
      <c r="AY504" s="41" t="s">
        <v>44</v>
      </c>
      <c r="AZ504" s="41" t="s">
        <v>44</v>
      </c>
      <c r="BA504" s="41" t="s">
        <v>44</v>
      </c>
      <c r="BB504" s="41" t="s">
        <v>44</v>
      </c>
      <c r="BC504" s="41" t="s">
        <v>44</v>
      </c>
      <c r="BD504" s="72">
        <v>312000</v>
      </c>
      <c r="BE504" s="70">
        <v>300000</v>
      </c>
      <c r="BF504" s="58">
        <v>307500</v>
      </c>
      <c r="BG504" s="38">
        <v>292679.38248335727</v>
      </c>
      <c r="BH504" s="38">
        <f t="shared" si="269"/>
        <v>14926.64850665122</v>
      </c>
      <c r="BI504" s="38">
        <f t="shared" si="270"/>
        <v>307606.0309900085</v>
      </c>
      <c r="BJ504" s="36">
        <v>325562.1910595544</v>
      </c>
      <c r="BK504" s="36">
        <f t="shared" si="271"/>
        <v>300000</v>
      </c>
      <c r="BL504" s="40">
        <f t="shared" si="272"/>
        <v>310533.64440991258</v>
      </c>
      <c r="BM504" s="5">
        <f t="shared" si="273"/>
        <v>7448.4113928569541</v>
      </c>
      <c r="BN504" s="20">
        <f t="shared" si="274"/>
        <v>2.3985843488909867E-2</v>
      </c>
    </row>
    <row r="505" spans="1:66" s="4" customFormat="1" ht="15.75" customHeight="1">
      <c r="A505" s="12">
        <v>480</v>
      </c>
      <c r="B505" s="13" t="s">
        <v>530</v>
      </c>
      <c r="C505" s="61">
        <v>72450</v>
      </c>
      <c r="D505" s="70">
        <v>70000</v>
      </c>
      <c r="E505" s="58">
        <v>72100</v>
      </c>
      <c r="F505" s="5">
        <v>48143.975750999998</v>
      </c>
      <c r="G505" s="5">
        <f t="shared" si="261"/>
        <v>4958.829502353</v>
      </c>
      <c r="H505" s="5">
        <f t="shared" si="262"/>
        <v>53102.805253352999</v>
      </c>
      <c r="I505" s="2">
        <v>48734.283267459985</v>
      </c>
      <c r="J505" s="2">
        <f t="shared" si="263"/>
        <v>2485.4484466404592</v>
      </c>
      <c r="K505" s="2">
        <f t="shared" si="264"/>
        <v>51219.731714100446</v>
      </c>
      <c r="L505" s="5">
        <v>51950.892165962148</v>
      </c>
      <c r="M505" s="5">
        <f t="shared" si="265"/>
        <v>51219.731714100446</v>
      </c>
      <c r="N505" s="48">
        <f t="shared" si="266"/>
        <v>61803.904855569264</v>
      </c>
      <c r="O505" s="5">
        <f t="shared" si="267"/>
        <v>7484.1406015851244</v>
      </c>
      <c r="P505" s="20">
        <f t="shared" si="268"/>
        <v>0.12109494730268187</v>
      </c>
      <c r="Q505" s="63" t="s">
        <v>44</v>
      </c>
      <c r="R505" s="70" t="s">
        <v>44</v>
      </c>
      <c r="S505" s="58" t="s">
        <v>44</v>
      </c>
      <c r="T505" s="5" t="s">
        <v>44</v>
      </c>
      <c r="U505" s="5" t="s">
        <v>44</v>
      </c>
      <c r="V505" s="5" t="s">
        <v>44</v>
      </c>
      <c r="W505" s="5" t="s">
        <v>44</v>
      </c>
      <c r="X505" s="5" t="s">
        <v>44</v>
      </c>
      <c r="Y505" s="5" t="s">
        <v>44</v>
      </c>
      <c r="Z505" s="5" t="s">
        <v>44</v>
      </c>
      <c r="AA505" s="5" t="s">
        <v>44</v>
      </c>
      <c r="AB505" s="5" t="s">
        <v>44</v>
      </c>
      <c r="AC505" s="5" t="s">
        <v>44</v>
      </c>
      <c r="AD505" s="5" t="s">
        <v>44</v>
      </c>
      <c r="AE505" s="65" t="s">
        <v>44</v>
      </c>
      <c r="AF505" s="70" t="s">
        <v>44</v>
      </c>
      <c r="AG505" s="58" t="s">
        <v>44</v>
      </c>
      <c r="AH505" s="5" t="s">
        <v>44</v>
      </c>
      <c r="AI505" s="5" t="s">
        <v>44</v>
      </c>
      <c r="AJ505" s="5" t="s">
        <v>44</v>
      </c>
      <c r="AK505" s="5" t="s">
        <v>44</v>
      </c>
      <c r="AL505" s="5" t="s">
        <v>44</v>
      </c>
      <c r="AM505" s="5" t="s">
        <v>44</v>
      </c>
      <c r="AN505" s="5" t="s">
        <v>44</v>
      </c>
      <c r="AO505" s="5" t="s">
        <v>44</v>
      </c>
      <c r="AP505" s="5" t="s">
        <v>44</v>
      </c>
      <c r="AQ505" s="5" t="s">
        <v>44</v>
      </c>
      <c r="AR505" s="5" t="s">
        <v>44</v>
      </c>
      <c r="AS505" s="68" t="s">
        <v>44</v>
      </c>
      <c r="AT505" s="74" t="s">
        <v>44</v>
      </c>
      <c r="AU505" s="68" t="s">
        <v>44</v>
      </c>
      <c r="AV505" s="41" t="s">
        <v>44</v>
      </c>
      <c r="AW505" s="41" t="s">
        <v>44</v>
      </c>
      <c r="AX505" s="41" t="s">
        <v>44</v>
      </c>
      <c r="AY505" s="41" t="s">
        <v>44</v>
      </c>
      <c r="AZ505" s="41" t="s">
        <v>44</v>
      </c>
      <c r="BA505" s="41" t="s">
        <v>44</v>
      </c>
      <c r="BB505" s="41" t="s">
        <v>44</v>
      </c>
      <c r="BC505" s="41" t="s">
        <v>44</v>
      </c>
      <c r="BD505" s="72">
        <v>72800</v>
      </c>
      <c r="BE505" s="70">
        <v>70000</v>
      </c>
      <c r="BF505" s="58">
        <v>71750</v>
      </c>
      <c r="BG505" s="38">
        <v>56044.425757578982</v>
      </c>
      <c r="BH505" s="38">
        <f t="shared" si="269"/>
        <v>2858.2657136365278</v>
      </c>
      <c r="BI505" s="38">
        <f t="shared" si="270"/>
        <v>58902.691471215512</v>
      </c>
      <c r="BJ505" s="36">
        <v>62341.070599154576</v>
      </c>
      <c r="BK505" s="36">
        <f t="shared" si="271"/>
        <v>58902.691471215512</v>
      </c>
      <c r="BL505" s="40">
        <f t="shared" si="272"/>
        <v>67158.752414074013</v>
      </c>
      <c r="BM505" s="5">
        <f t="shared" si="273"/>
        <v>5837.9166785846473</v>
      </c>
      <c r="BN505" s="20">
        <f t="shared" si="274"/>
        <v>8.692711625419107E-2</v>
      </c>
    </row>
    <row r="506" spans="1:66" s="4" customFormat="1" ht="15.75" customHeight="1">
      <c r="A506" s="12">
        <v>481</v>
      </c>
      <c r="B506" s="13" t="s">
        <v>531</v>
      </c>
      <c r="C506" s="61">
        <v>931500</v>
      </c>
      <c r="D506" s="70">
        <v>900000</v>
      </c>
      <c r="E506" s="58">
        <v>927000</v>
      </c>
      <c r="F506" s="5">
        <v>866824.03797300009</v>
      </c>
      <c r="G506" s="5">
        <f t="shared" si="261"/>
        <v>89282.875911219016</v>
      </c>
      <c r="H506" s="5">
        <f t="shared" si="262"/>
        <v>956106.91388421913</v>
      </c>
      <c r="I506" s="2">
        <v>877454.28457357991</v>
      </c>
      <c r="J506" s="2">
        <f t="shared" si="263"/>
        <v>44750.168513252574</v>
      </c>
      <c r="K506" s="2">
        <f t="shared" si="264"/>
        <v>922204.45308683254</v>
      </c>
      <c r="L506" s="5">
        <v>935368.89971828985</v>
      </c>
      <c r="M506" s="5">
        <f t="shared" si="265"/>
        <v>900000</v>
      </c>
      <c r="N506" s="48">
        <f t="shared" si="266"/>
        <v>928696.71111489029</v>
      </c>
      <c r="O506" s="5">
        <f t="shared" si="267"/>
        <v>20291.639027090296</v>
      </c>
      <c r="P506" s="20">
        <f t="shared" si="268"/>
        <v>2.1849586398050666E-2</v>
      </c>
      <c r="Q506" s="63" t="s">
        <v>44</v>
      </c>
      <c r="R506" s="70" t="s">
        <v>44</v>
      </c>
      <c r="S506" s="58" t="s">
        <v>44</v>
      </c>
      <c r="T506" s="5" t="s">
        <v>44</v>
      </c>
      <c r="U506" s="5" t="s">
        <v>44</v>
      </c>
      <c r="V506" s="5" t="s">
        <v>44</v>
      </c>
      <c r="W506" s="5" t="s">
        <v>44</v>
      </c>
      <c r="X506" s="5" t="s">
        <v>44</v>
      </c>
      <c r="Y506" s="5" t="s">
        <v>44</v>
      </c>
      <c r="Z506" s="5" t="s">
        <v>44</v>
      </c>
      <c r="AA506" s="5" t="s">
        <v>44</v>
      </c>
      <c r="AB506" s="5" t="s">
        <v>44</v>
      </c>
      <c r="AC506" s="5" t="s">
        <v>44</v>
      </c>
      <c r="AD506" s="5" t="s">
        <v>44</v>
      </c>
      <c r="AE506" s="65" t="s">
        <v>44</v>
      </c>
      <c r="AF506" s="70" t="s">
        <v>44</v>
      </c>
      <c r="AG506" s="58" t="s">
        <v>44</v>
      </c>
      <c r="AH506" s="5" t="s">
        <v>44</v>
      </c>
      <c r="AI506" s="5" t="s">
        <v>44</v>
      </c>
      <c r="AJ506" s="5" t="s">
        <v>44</v>
      </c>
      <c r="AK506" s="5" t="s">
        <v>44</v>
      </c>
      <c r="AL506" s="5" t="s">
        <v>44</v>
      </c>
      <c r="AM506" s="5" t="s">
        <v>44</v>
      </c>
      <c r="AN506" s="5" t="s">
        <v>44</v>
      </c>
      <c r="AO506" s="5" t="s">
        <v>44</v>
      </c>
      <c r="AP506" s="5" t="s">
        <v>44</v>
      </c>
      <c r="AQ506" s="5" t="s">
        <v>44</v>
      </c>
      <c r="AR506" s="5" t="s">
        <v>44</v>
      </c>
      <c r="AS506" s="68" t="s">
        <v>44</v>
      </c>
      <c r="AT506" s="74" t="s">
        <v>44</v>
      </c>
      <c r="AU506" s="68" t="s">
        <v>44</v>
      </c>
      <c r="AV506" s="41" t="s">
        <v>44</v>
      </c>
      <c r="AW506" s="41" t="s">
        <v>44</v>
      </c>
      <c r="AX506" s="41" t="s">
        <v>44</v>
      </c>
      <c r="AY506" s="41" t="s">
        <v>44</v>
      </c>
      <c r="AZ506" s="41" t="s">
        <v>44</v>
      </c>
      <c r="BA506" s="41" t="s">
        <v>44</v>
      </c>
      <c r="BB506" s="41" t="s">
        <v>44</v>
      </c>
      <c r="BC506" s="41" t="s">
        <v>44</v>
      </c>
      <c r="BD506" s="72">
        <v>936000</v>
      </c>
      <c r="BE506" s="70">
        <v>900000</v>
      </c>
      <c r="BF506" s="58">
        <v>922500</v>
      </c>
      <c r="BG506" s="38">
        <v>1009072.4272596169</v>
      </c>
      <c r="BH506" s="38">
        <f t="shared" si="269"/>
        <v>51462.693790240461</v>
      </c>
      <c r="BI506" s="38">
        <f t="shared" si="270"/>
        <v>1060535.1210498575</v>
      </c>
      <c r="BJ506" s="36">
        <v>1122442.679661948</v>
      </c>
      <c r="BK506" s="36">
        <f t="shared" si="271"/>
        <v>900000</v>
      </c>
      <c r="BL506" s="40">
        <f t="shared" si="272"/>
        <v>988295.56014236098</v>
      </c>
      <c r="BM506" s="5">
        <f t="shared" si="273"/>
        <v>62434.389325328091</v>
      </c>
      <c r="BN506" s="20">
        <f t="shared" si="274"/>
        <v>6.3173803306709797E-2</v>
      </c>
    </row>
    <row r="507" spans="1:66" s="4" customFormat="1" ht="15.75" customHeight="1">
      <c r="A507" s="12">
        <v>482</v>
      </c>
      <c r="B507" s="13" t="s">
        <v>532</v>
      </c>
      <c r="C507" s="61">
        <v>310500</v>
      </c>
      <c r="D507" s="70">
        <v>300000</v>
      </c>
      <c r="E507" s="58">
        <v>309000</v>
      </c>
      <c r="F507" s="5">
        <v>155131.68770099999</v>
      </c>
      <c r="G507" s="5">
        <f t="shared" si="261"/>
        <v>15978.563833202999</v>
      </c>
      <c r="H507" s="5">
        <f t="shared" si="262"/>
        <v>171110.25153420298</v>
      </c>
      <c r="I507" s="2">
        <v>157034.27533112664</v>
      </c>
      <c r="J507" s="2">
        <f t="shared" si="263"/>
        <v>8008.7480418874584</v>
      </c>
      <c r="K507" s="2">
        <f t="shared" si="264"/>
        <v>165043.02337301409</v>
      </c>
      <c r="L507" s="5">
        <v>167399.008605807</v>
      </c>
      <c r="M507" s="5">
        <f t="shared" si="265"/>
        <v>165043.02337301409</v>
      </c>
      <c r="N507" s="48">
        <f t="shared" si="266"/>
        <v>237175.380585504</v>
      </c>
      <c r="O507" s="5">
        <f t="shared" si="267"/>
        <v>51005.278927922125</v>
      </c>
      <c r="P507" s="20">
        <f t="shared" si="268"/>
        <v>0.21505300761827695</v>
      </c>
      <c r="Q507" s="63" t="s">
        <v>44</v>
      </c>
      <c r="R507" s="70" t="s">
        <v>44</v>
      </c>
      <c r="S507" s="58" t="s">
        <v>44</v>
      </c>
      <c r="T507" s="5" t="s">
        <v>44</v>
      </c>
      <c r="U507" s="5" t="s">
        <v>44</v>
      </c>
      <c r="V507" s="5" t="s">
        <v>44</v>
      </c>
      <c r="W507" s="5" t="s">
        <v>44</v>
      </c>
      <c r="X507" s="5" t="s">
        <v>44</v>
      </c>
      <c r="Y507" s="5" t="s">
        <v>44</v>
      </c>
      <c r="Z507" s="5" t="s">
        <v>44</v>
      </c>
      <c r="AA507" s="5" t="s">
        <v>44</v>
      </c>
      <c r="AB507" s="5" t="s">
        <v>44</v>
      </c>
      <c r="AC507" s="5" t="s">
        <v>44</v>
      </c>
      <c r="AD507" s="5" t="s">
        <v>44</v>
      </c>
      <c r="AE507" s="65" t="s">
        <v>44</v>
      </c>
      <c r="AF507" s="70" t="s">
        <v>44</v>
      </c>
      <c r="AG507" s="58" t="s">
        <v>44</v>
      </c>
      <c r="AH507" s="5" t="s">
        <v>44</v>
      </c>
      <c r="AI507" s="5" t="s">
        <v>44</v>
      </c>
      <c r="AJ507" s="5" t="s">
        <v>44</v>
      </c>
      <c r="AK507" s="5" t="s">
        <v>44</v>
      </c>
      <c r="AL507" s="5" t="s">
        <v>44</v>
      </c>
      <c r="AM507" s="5" t="s">
        <v>44</v>
      </c>
      <c r="AN507" s="5" t="s">
        <v>44</v>
      </c>
      <c r="AO507" s="5" t="s">
        <v>44</v>
      </c>
      <c r="AP507" s="5" t="s">
        <v>44</v>
      </c>
      <c r="AQ507" s="5" t="s">
        <v>44</v>
      </c>
      <c r="AR507" s="5" t="s">
        <v>44</v>
      </c>
      <c r="AS507" s="68" t="s">
        <v>44</v>
      </c>
      <c r="AT507" s="74" t="s">
        <v>44</v>
      </c>
      <c r="AU507" s="68" t="s">
        <v>44</v>
      </c>
      <c r="AV507" s="41" t="s">
        <v>44</v>
      </c>
      <c r="AW507" s="41" t="s">
        <v>44</v>
      </c>
      <c r="AX507" s="41" t="s">
        <v>44</v>
      </c>
      <c r="AY507" s="41" t="s">
        <v>44</v>
      </c>
      <c r="AZ507" s="41" t="s">
        <v>44</v>
      </c>
      <c r="BA507" s="41" t="s">
        <v>44</v>
      </c>
      <c r="BB507" s="41" t="s">
        <v>44</v>
      </c>
      <c r="BC507" s="41" t="s">
        <v>44</v>
      </c>
      <c r="BD507" s="72">
        <v>312000</v>
      </c>
      <c r="BE507" s="70">
        <v>300000</v>
      </c>
      <c r="BF507" s="58">
        <v>307500</v>
      </c>
      <c r="BG507" s="38">
        <v>180589.41663079563</v>
      </c>
      <c r="BH507" s="38">
        <f t="shared" si="269"/>
        <v>9210.0602481705773</v>
      </c>
      <c r="BI507" s="38">
        <f t="shared" si="270"/>
        <v>189799.4768789662</v>
      </c>
      <c r="BJ507" s="36">
        <v>200878.81032696841</v>
      </c>
      <c r="BK507" s="36">
        <f t="shared" si="271"/>
        <v>189799.4768789662</v>
      </c>
      <c r="BL507" s="40">
        <f t="shared" si="272"/>
        <v>262035.65744118689</v>
      </c>
      <c r="BM507" s="5">
        <f t="shared" si="273"/>
        <v>51078.693122562239</v>
      </c>
      <c r="BN507" s="20">
        <f t="shared" si="274"/>
        <v>0.19493031452800158</v>
      </c>
    </row>
    <row r="508" spans="1:66" s="4" customFormat="1" ht="15.75" customHeight="1">
      <c r="A508" s="12">
        <v>483</v>
      </c>
      <c r="B508" s="13" t="s">
        <v>533</v>
      </c>
      <c r="C508" s="61" t="s">
        <v>44</v>
      </c>
      <c r="D508" s="70" t="s">
        <v>44</v>
      </c>
      <c r="E508" s="58" t="s">
        <v>44</v>
      </c>
      <c r="F508" s="5" t="s">
        <v>44</v>
      </c>
      <c r="G508" s="5" t="s">
        <v>44</v>
      </c>
      <c r="H508" s="5" t="s">
        <v>44</v>
      </c>
      <c r="I508" s="5" t="s">
        <v>44</v>
      </c>
      <c r="J508" s="5" t="s">
        <v>44</v>
      </c>
      <c r="K508" s="5" t="s">
        <v>44</v>
      </c>
      <c r="L508" s="5" t="s">
        <v>44</v>
      </c>
      <c r="M508" s="5" t="s">
        <v>44</v>
      </c>
      <c r="N508" s="5" t="s">
        <v>44</v>
      </c>
      <c r="O508" s="5" t="s">
        <v>44</v>
      </c>
      <c r="P508" s="5" t="s">
        <v>44</v>
      </c>
      <c r="Q508" s="63" t="s">
        <v>44</v>
      </c>
      <c r="R508" s="70" t="s">
        <v>44</v>
      </c>
      <c r="S508" s="58" t="s">
        <v>44</v>
      </c>
      <c r="T508" s="5" t="s">
        <v>44</v>
      </c>
      <c r="U508" s="5" t="s">
        <v>44</v>
      </c>
      <c r="V508" s="5" t="s">
        <v>44</v>
      </c>
      <c r="W508" s="5" t="s">
        <v>44</v>
      </c>
      <c r="X508" s="5" t="s">
        <v>44</v>
      </c>
      <c r="Y508" s="5" t="s">
        <v>44</v>
      </c>
      <c r="Z508" s="5" t="s">
        <v>44</v>
      </c>
      <c r="AA508" s="5" t="s">
        <v>44</v>
      </c>
      <c r="AB508" s="5" t="s">
        <v>44</v>
      </c>
      <c r="AC508" s="5" t="s">
        <v>44</v>
      </c>
      <c r="AD508" s="5" t="s">
        <v>44</v>
      </c>
      <c r="AE508" s="65" t="s">
        <v>44</v>
      </c>
      <c r="AF508" s="70" t="s">
        <v>44</v>
      </c>
      <c r="AG508" s="58" t="s">
        <v>44</v>
      </c>
      <c r="AH508" s="5" t="s">
        <v>44</v>
      </c>
      <c r="AI508" s="5" t="s">
        <v>44</v>
      </c>
      <c r="AJ508" s="5" t="s">
        <v>44</v>
      </c>
      <c r="AK508" s="5" t="s">
        <v>44</v>
      </c>
      <c r="AL508" s="5" t="s">
        <v>44</v>
      </c>
      <c r="AM508" s="5" t="s">
        <v>44</v>
      </c>
      <c r="AN508" s="5" t="s">
        <v>44</v>
      </c>
      <c r="AO508" s="5" t="s">
        <v>44</v>
      </c>
      <c r="AP508" s="5" t="s">
        <v>44</v>
      </c>
      <c r="AQ508" s="5" t="s">
        <v>44</v>
      </c>
      <c r="AR508" s="5" t="s">
        <v>44</v>
      </c>
      <c r="AS508" s="68" t="s">
        <v>44</v>
      </c>
      <c r="AT508" s="74" t="s">
        <v>44</v>
      </c>
      <c r="AU508" s="68" t="s">
        <v>44</v>
      </c>
      <c r="AV508" s="41" t="s">
        <v>44</v>
      </c>
      <c r="AW508" s="41" t="s">
        <v>44</v>
      </c>
      <c r="AX508" s="41" t="s">
        <v>44</v>
      </c>
      <c r="AY508" s="41" t="s">
        <v>44</v>
      </c>
      <c r="AZ508" s="41" t="s">
        <v>44</v>
      </c>
      <c r="BA508" s="41" t="s">
        <v>44</v>
      </c>
      <c r="BB508" s="41" t="s">
        <v>44</v>
      </c>
      <c r="BC508" s="41" t="s">
        <v>44</v>
      </c>
      <c r="BD508" s="72" t="s">
        <v>44</v>
      </c>
      <c r="BE508" s="70" t="s">
        <v>44</v>
      </c>
      <c r="BF508" s="58" t="s">
        <v>44</v>
      </c>
      <c r="BG508" s="41" t="s">
        <v>44</v>
      </c>
      <c r="BH508" s="41" t="s">
        <v>44</v>
      </c>
      <c r="BI508" s="41" t="s">
        <v>44</v>
      </c>
      <c r="BJ508" s="41" t="s">
        <v>44</v>
      </c>
      <c r="BK508" s="41" t="s">
        <v>44</v>
      </c>
      <c r="BL508" s="41" t="s">
        <v>44</v>
      </c>
      <c r="BM508" s="41" t="s">
        <v>44</v>
      </c>
      <c r="BN508" s="41" t="s">
        <v>44</v>
      </c>
    </row>
    <row r="509" spans="1:66" s="4" customFormat="1" ht="15.75" customHeight="1">
      <c r="A509" s="12">
        <v>484</v>
      </c>
      <c r="B509" s="13" t="s">
        <v>534</v>
      </c>
      <c r="C509" s="61">
        <v>362250</v>
      </c>
      <c r="D509" s="70">
        <v>350000</v>
      </c>
      <c r="E509" s="58">
        <v>360500</v>
      </c>
      <c r="F509" s="5">
        <v>91581.085727999976</v>
      </c>
      <c r="G509" s="5">
        <f t="shared" si="261"/>
        <v>9432.851829983998</v>
      </c>
      <c r="H509" s="5">
        <f t="shared" si="262"/>
        <v>101013.93755798397</v>
      </c>
      <c r="I509" s="2">
        <v>92704.256650879979</v>
      </c>
      <c r="J509" s="2">
        <f t="shared" si="263"/>
        <v>4727.9170891948788</v>
      </c>
      <c r="K509" s="2">
        <f t="shared" si="264"/>
        <v>97432.173740074853</v>
      </c>
      <c r="L509" s="5">
        <v>98823.015702608012</v>
      </c>
      <c r="M509" s="5">
        <f t="shared" si="265"/>
        <v>97432.173740074853</v>
      </c>
      <c r="N509" s="48">
        <f t="shared" si="266"/>
        <v>228336.52116677779</v>
      </c>
      <c r="O509" s="5">
        <f t="shared" si="267"/>
        <v>92563.351752221395</v>
      </c>
      <c r="P509" s="20">
        <f t="shared" si="268"/>
        <v>0.40538128232501536</v>
      </c>
      <c r="Q509" s="63" t="s">
        <v>44</v>
      </c>
      <c r="R509" s="70" t="s">
        <v>44</v>
      </c>
      <c r="S509" s="58" t="s">
        <v>44</v>
      </c>
      <c r="T509" s="5" t="s">
        <v>44</v>
      </c>
      <c r="U509" s="5" t="s">
        <v>44</v>
      </c>
      <c r="V509" s="5" t="s">
        <v>44</v>
      </c>
      <c r="W509" s="5" t="s">
        <v>44</v>
      </c>
      <c r="X509" s="5" t="s">
        <v>44</v>
      </c>
      <c r="Y509" s="5" t="s">
        <v>44</v>
      </c>
      <c r="Z509" s="5" t="s">
        <v>44</v>
      </c>
      <c r="AA509" s="5" t="s">
        <v>44</v>
      </c>
      <c r="AB509" s="5" t="s">
        <v>44</v>
      </c>
      <c r="AC509" s="5" t="s">
        <v>44</v>
      </c>
      <c r="AD509" s="5" t="s">
        <v>44</v>
      </c>
      <c r="AE509" s="65" t="s">
        <v>44</v>
      </c>
      <c r="AF509" s="70" t="s">
        <v>44</v>
      </c>
      <c r="AG509" s="58" t="s">
        <v>44</v>
      </c>
      <c r="AH509" s="5" t="s">
        <v>44</v>
      </c>
      <c r="AI509" s="5" t="s">
        <v>44</v>
      </c>
      <c r="AJ509" s="5" t="s">
        <v>44</v>
      </c>
      <c r="AK509" s="5" t="s">
        <v>44</v>
      </c>
      <c r="AL509" s="5" t="s">
        <v>44</v>
      </c>
      <c r="AM509" s="5" t="s">
        <v>44</v>
      </c>
      <c r="AN509" s="5" t="s">
        <v>44</v>
      </c>
      <c r="AO509" s="5" t="s">
        <v>44</v>
      </c>
      <c r="AP509" s="5" t="s">
        <v>44</v>
      </c>
      <c r="AQ509" s="5" t="s">
        <v>44</v>
      </c>
      <c r="AR509" s="5" t="s">
        <v>44</v>
      </c>
      <c r="AS509" s="68" t="s">
        <v>44</v>
      </c>
      <c r="AT509" s="74" t="s">
        <v>44</v>
      </c>
      <c r="AU509" s="68" t="s">
        <v>44</v>
      </c>
      <c r="AV509" s="41" t="s">
        <v>44</v>
      </c>
      <c r="AW509" s="41" t="s">
        <v>44</v>
      </c>
      <c r="AX509" s="41" t="s">
        <v>44</v>
      </c>
      <c r="AY509" s="41" t="s">
        <v>44</v>
      </c>
      <c r="AZ509" s="41" t="s">
        <v>44</v>
      </c>
      <c r="BA509" s="41" t="s">
        <v>44</v>
      </c>
      <c r="BB509" s="41" t="s">
        <v>44</v>
      </c>
      <c r="BC509" s="41" t="s">
        <v>44</v>
      </c>
      <c r="BD509" s="72">
        <v>364000</v>
      </c>
      <c r="BE509" s="70">
        <v>350000</v>
      </c>
      <c r="BF509" s="58">
        <v>358750</v>
      </c>
      <c r="BG509" s="38">
        <v>106609.89514851198</v>
      </c>
      <c r="BH509" s="38">
        <f t="shared" si="269"/>
        <v>5437.1046525741103</v>
      </c>
      <c r="BI509" s="38">
        <f t="shared" si="270"/>
        <v>112046.99980108609</v>
      </c>
      <c r="BJ509" s="36">
        <v>118587.61884312962</v>
      </c>
      <c r="BK509" s="36">
        <f t="shared" si="271"/>
        <v>112046.99980108609</v>
      </c>
      <c r="BL509" s="40">
        <f t="shared" si="272"/>
        <v>260676.92372884313</v>
      </c>
      <c r="BM509" s="5">
        <f t="shared" si="273"/>
        <v>105097.22709655763</v>
      </c>
      <c r="BN509" s="20">
        <f t="shared" si="274"/>
        <v>0.4031704287176569</v>
      </c>
    </row>
    <row r="510" spans="1:66" s="4" customFormat="1" ht="15.75" customHeight="1">
      <c r="A510" s="12">
        <v>485</v>
      </c>
      <c r="B510" s="13" t="s">
        <v>535</v>
      </c>
      <c r="C510" s="61">
        <v>931500</v>
      </c>
      <c r="D510" s="70">
        <v>900000</v>
      </c>
      <c r="E510" s="58">
        <v>927000</v>
      </c>
      <c r="F510" s="5">
        <v>867349.33131600008</v>
      </c>
      <c r="G510" s="5">
        <f t="shared" si="261"/>
        <v>89336.981125548016</v>
      </c>
      <c r="H510" s="5">
        <f t="shared" si="262"/>
        <v>956686.3124415481</v>
      </c>
      <c r="I510" s="2">
        <v>877985.80442402675</v>
      </c>
      <c r="J510" s="2">
        <f t="shared" si="263"/>
        <v>44777.27602562536</v>
      </c>
      <c r="K510" s="2">
        <f t="shared" si="264"/>
        <v>922763.08044965216</v>
      </c>
      <c r="L510" s="5">
        <v>935935.50147342577</v>
      </c>
      <c r="M510" s="5">
        <f t="shared" si="265"/>
        <v>900000</v>
      </c>
      <c r="N510" s="48">
        <f t="shared" si="266"/>
        <v>928980.81572743773</v>
      </c>
      <c r="O510" s="5">
        <f t="shared" si="267"/>
        <v>20492.531325188967</v>
      </c>
      <c r="P510" s="20">
        <f t="shared" si="268"/>
        <v>2.2059154482261624E-2</v>
      </c>
      <c r="Q510" s="63" t="s">
        <v>44</v>
      </c>
      <c r="R510" s="70" t="s">
        <v>44</v>
      </c>
      <c r="S510" s="58" t="s">
        <v>44</v>
      </c>
      <c r="T510" s="5" t="s">
        <v>44</v>
      </c>
      <c r="U510" s="5" t="s">
        <v>44</v>
      </c>
      <c r="V510" s="5" t="s">
        <v>44</v>
      </c>
      <c r="W510" s="5" t="s">
        <v>44</v>
      </c>
      <c r="X510" s="5" t="s">
        <v>44</v>
      </c>
      <c r="Y510" s="5" t="s">
        <v>44</v>
      </c>
      <c r="Z510" s="5" t="s">
        <v>44</v>
      </c>
      <c r="AA510" s="5" t="s">
        <v>44</v>
      </c>
      <c r="AB510" s="5" t="s">
        <v>44</v>
      </c>
      <c r="AC510" s="5" t="s">
        <v>44</v>
      </c>
      <c r="AD510" s="5" t="s">
        <v>44</v>
      </c>
      <c r="AE510" s="65" t="s">
        <v>44</v>
      </c>
      <c r="AF510" s="70" t="s">
        <v>44</v>
      </c>
      <c r="AG510" s="58" t="s">
        <v>44</v>
      </c>
      <c r="AH510" s="5" t="s">
        <v>44</v>
      </c>
      <c r="AI510" s="5" t="s">
        <v>44</v>
      </c>
      <c r="AJ510" s="5" t="s">
        <v>44</v>
      </c>
      <c r="AK510" s="5" t="s">
        <v>44</v>
      </c>
      <c r="AL510" s="5" t="s">
        <v>44</v>
      </c>
      <c r="AM510" s="5" t="s">
        <v>44</v>
      </c>
      <c r="AN510" s="5" t="s">
        <v>44</v>
      </c>
      <c r="AO510" s="5" t="s">
        <v>44</v>
      </c>
      <c r="AP510" s="5" t="s">
        <v>44</v>
      </c>
      <c r="AQ510" s="5" t="s">
        <v>44</v>
      </c>
      <c r="AR510" s="5" t="s">
        <v>44</v>
      </c>
      <c r="AS510" s="68" t="s">
        <v>44</v>
      </c>
      <c r="AT510" s="74" t="s">
        <v>44</v>
      </c>
      <c r="AU510" s="68" t="s">
        <v>44</v>
      </c>
      <c r="AV510" s="41" t="s">
        <v>44</v>
      </c>
      <c r="AW510" s="41" t="s">
        <v>44</v>
      </c>
      <c r="AX510" s="41" t="s">
        <v>44</v>
      </c>
      <c r="AY510" s="41" t="s">
        <v>44</v>
      </c>
      <c r="AZ510" s="41" t="s">
        <v>44</v>
      </c>
      <c r="BA510" s="41" t="s">
        <v>44</v>
      </c>
      <c r="BB510" s="41" t="s">
        <v>44</v>
      </c>
      <c r="BC510" s="41" t="s">
        <v>44</v>
      </c>
      <c r="BD510" s="72">
        <v>936000</v>
      </c>
      <c r="BE510" s="70">
        <v>900000</v>
      </c>
      <c r="BF510" s="58">
        <v>922500</v>
      </c>
      <c r="BG510" s="38">
        <v>1009683.6750876307</v>
      </c>
      <c r="BH510" s="38">
        <f t="shared" si="269"/>
        <v>51493.867429469166</v>
      </c>
      <c r="BI510" s="38">
        <f t="shared" si="270"/>
        <v>1061177.5425171</v>
      </c>
      <c r="BJ510" s="36">
        <v>1123122.6017681109</v>
      </c>
      <c r="BK510" s="36">
        <f t="shared" si="271"/>
        <v>900000</v>
      </c>
      <c r="BL510" s="40">
        <f t="shared" si="272"/>
        <v>988560.02885704231</v>
      </c>
      <c r="BM510" s="5">
        <f t="shared" si="273"/>
        <v>62621.396946890956</v>
      </c>
      <c r="BN510" s="20">
        <f t="shared" si="274"/>
        <v>6.3346074207848393E-2</v>
      </c>
    </row>
    <row r="511" spans="1:66" s="4" customFormat="1" ht="15.75" customHeight="1">
      <c r="A511" s="12">
        <v>486</v>
      </c>
      <c r="B511" s="13" t="s">
        <v>536</v>
      </c>
      <c r="C511" s="61">
        <v>362250</v>
      </c>
      <c r="D511" s="70">
        <v>350000</v>
      </c>
      <c r="E511" s="58">
        <v>360500</v>
      </c>
      <c r="F511" s="5">
        <v>332517.61088999995</v>
      </c>
      <c r="G511" s="5">
        <f t="shared" si="261"/>
        <v>34249.31392167</v>
      </c>
      <c r="H511" s="5">
        <f t="shared" si="262"/>
        <v>366766.92481166997</v>
      </c>
      <c r="I511" s="2">
        <v>336595.39492273331</v>
      </c>
      <c r="J511" s="2">
        <f t="shared" si="263"/>
        <v>17166.365141059399</v>
      </c>
      <c r="K511" s="2">
        <f t="shared" si="264"/>
        <v>353761.7600637927</v>
      </c>
      <c r="L511" s="5">
        <v>358811.70077381848</v>
      </c>
      <c r="M511" s="5">
        <f t="shared" si="265"/>
        <v>350000</v>
      </c>
      <c r="N511" s="48">
        <f t="shared" si="266"/>
        <v>358681.73094154685</v>
      </c>
      <c r="O511" s="5">
        <f t="shared" si="267"/>
        <v>6138.9108212048459</v>
      </c>
      <c r="P511" s="20">
        <f t="shared" si="268"/>
        <v>1.7115203512289515E-2</v>
      </c>
      <c r="Q511" s="63" t="s">
        <v>44</v>
      </c>
      <c r="R511" s="70" t="s">
        <v>44</v>
      </c>
      <c r="S511" s="58" t="s">
        <v>44</v>
      </c>
      <c r="T511" s="5" t="s">
        <v>44</v>
      </c>
      <c r="U511" s="5" t="s">
        <v>44</v>
      </c>
      <c r="V511" s="5" t="s">
        <v>44</v>
      </c>
      <c r="W511" s="5" t="s">
        <v>44</v>
      </c>
      <c r="X511" s="5" t="s">
        <v>44</v>
      </c>
      <c r="Y511" s="5" t="s">
        <v>44</v>
      </c>
      <c r="Z511" s="5" t="s">
        <v>44</v>
      </c>
      <c r="AA511" s="5" t="s">
        <v>44</v>
      </c>
      <c r="AB511" s="5" t="s">
        <v>44</v>
      </c>
      <c r="AC511" s="5" t="s">
        <v>44</v>
      </c>
      <c r="AD511" s="5" t="s">
        <v>44</v>
      </c>
      <c r="AE511" s="65" t="s">
        <v>44</v>
      </c>
      <c r="AF511" s="70" t="s">
        <v>44</v>
      </c>
      <c r="AG511" s="58" t="s">
        <v>44</v>
      </c>
      <c r="AH511" s="5" t="s">
        <v>44</v>
      </c>
      <c r="AI511" s="5" t="s">
        <v>44</v>
      </c>
      <c r="AJ511" s="5" t="s">
        <v>44</v>
      </c>
      <c r="AK511" s="5" t="s">
        <v>44</v>
      </c>
      <c r="AL511" s="5" t="s">
        <v>44</v>
      </c>
      <c r="AM511" s="5" t="s">
        <v>44</v>
      </c>
      <c r="AN511" s="5" t="s">
        <v>44</v>
      </c>
      <c r="AO511" s="5" t="s">
        <v>44</v>
      </c>
      <c r="AP511" s="5" t="s">
        <v>44</v>
      </c>
      <c r="AQ511" s="5" t="s">
        <v>44</v>
      </c>
      <c r="AR511" s="5" t="s">
        <v>44</v>
      </c>
      <c r="AS511" s="68" t="s">
        <v>44</v>
      </c>
      <c r="AT511" s="74" t="s">
        <v>44</v>
      </c>
      <c r="AU511" s="68" t="s">
        <v>44</v>
      </c>
      <c r="AV511" s="41" t="s">
        <v>44</v>
      </c>
      <c r="AW511" s="41" t="s">
        <v>44</v>
      </c>
      <c r="AX511" s="41" t="s">
        <v>44</v>
      </c>
      <c r="AY511" s="41" t="s">
        <v>44</v>
      </c>
      <c r="AZ511" s="41" t="s">
        <v>44</v>
      </c>
      <c r="BA511" s="41" t="s">
        <v>44</v>
      </c>
      <c r="BB511" s="41" t="s">
        <v>44</v>
      </c>
      <c r="BC511" s="41" t="s">
        <v>44</v>
      </c>
      <c r="BD511" s="72">
        <v>364000</v>
      </c>
      <c r="BE511" s="70">
        <v>350000</v>
      </c>
      <c r="BF511" s="58">
        <v>358750</v>
      </c>
      <c r="BG511" s="38">
        <v>387084.70416114328</v>
      </c>
      <c r="BH511" s="38">
        <f t="shared" si="269"/>
        <v>19741.319912218307</v>
      </c>
      <c r="BI511" s="38">
        <f t="shared" si="270"/>
        <v>406826.02407336159</v>
      </c>
      <c r="BJ511" s="36">
        <v>430574.04092858214</v>
      </c>
      <c r="BK511" s="36">
        <f t="shared" si="271"/>
        <v>350000</v>
      </c>
      <c r="BL511" s="40">
        <f t="shared" si="272"/>
        <v>382030.01300038875</v>
      </c>
      <c r="BM511" s="5">
        <f t="shared" si="273"/>
        <v>22648.639394068159</v>
      </c>
      <c r="BN511" s="20">
        <f t="shared" si="274"/>
        <v>5.9284974016020862E-2</v>
      </c>
    </row>
    <row r="512" spans="1:66" s="4" customFormat="1" ht="15.75" customHeight="1">
      <c r="A512" s="12">
        <v>487</v>
      </c>
      <c r="B512" s="13" t="s">
        <v>537</v>
      </c>
      <c r="C512" s="61">
        <v>258750</v>
      </c>
      <c r="D512" s="70">
        <v>250000</v>
      </c>
      <c r="E512" s="58">
        <v>257500</v>
      </c>
      <c r="F512" s="5">
        <v>48143.975750999998</v>
      </c>
      <c r="G512" s="5">
        <f t="shared" si="261"/>
        <v>4958.829502353</v>
      </c>
      <c r="H512" s="5">
        <f t="shared" si="262"/>
        <v>53102.805253352999</v>
      </c>
      <c r="I512" s="2">
        <v>48734.283267459985</v>
      </c>
      <c r="J512" s="2">
        <f t="shared" si="263"/>
        <v>2485.4484466404592</v>
      </c>
      <c r="K512" s="2">
        <f t="shared" si="264"/>
        <v>51219.731714100446</v>
      </c>
      <c r="L512" s="5">
        <v>51950.892165962148</v>
      </c>
      <c r="M512" s="5">
        <f t="shared" si="265"/>
        <v>51219.731714100446</v>
      </c>
      <c r="N512" s="48">
        <f t="shared" si="266"/>
        <v>153753.90485556927</v>
      </c>
      <c r="O512" s="5">
        <f t="shared" si="267"/>
        <v>72502.609131688179</v>
      </c>
      <c r="P512" s="20">
        <f t="shared" si="268"/>
        <v>0.47154970925645401</v>
      </c>
      <c r="Q512" s="63" t="s">
        <v>44</v>
      </c>
      <c r="R512" s="70" t="s">
        <v>44</v>
      </c>
      <c r="S512" s="58" t="s">
        <v>44</v>
      </c>
      <c r="T512" s="5" t="s">
        <v>44</v>
      </c>
      <c r="U512" s="5" t="s">
        <v>44</v>
      </c>
      <c r="V512" s="5" t="s">
        <v>44</v>
      </c>
      <c r="W512" s="5" t="s">
        <v>44</v>
      </c>
      <c r="X512" s="5" t="s">
        <v>44</v>
      </c>
      <c r="Y512" s="5" t="s">
        <v>44</v>
      </c>
      <c r="Z512" s="5" t="s">
        <v>44</v>
      </c>
      <c r="AA512" s="5" t="s">
        <v>44</v>
      </c>
      <c r="AB512" s="5" t="s">
        <v>44</v>
      </c>
      <c r="AC512" s="5" t="s">
        <v>44</v>
      </c>
      <c r="AD512" s="5" t="s">
        <v>44</v>
      </c>
      <c r="AE512" s="65" t="s">
        <v>44</v>
      </c>
      <c r="AF512" s="70" t="s">
        <v>44</v>
      </c>
      <c r="AG512" s="58" t="s">
        <v>44</v>
      </c>
      <c r="AH512" s="5" t="s">
        <v>44</v>
      </c>
      <c r="AI512" s="5" t="s">
        <v>44</v>
      </c>
      <c r="AJ512" s="5" t="s">
        <v>44</v>
      </c>
      <c r="AK512" s="5" t="s">
        <v>44</v>
      </c>
      <c r="AL512" s="5" t="s">
        <v>44</v>
      </c>
      <c r="AM512" s="5" t="s">
        <v>44</v>
      </c>
      <c r="AN512" s="5" t="s">
        <v>44</v>
      </c>
      <c r="AO512" s="5" t="s">
        <v>44</v>
      </c>
      <c r="AP512" s="5" t="s">
        <v>44</v>
      </c>
      <c r="AQ512" s="5" t="s">
        <v>44</v>
      </c>
      <c r="AR512" s="5" t="s">
        <v>44</v>
      </c>
      <c r="AS512" s="68" t="s">
        <v>44</v>
      </c>
      <c r="AT512" s="74" t="s">
        <v>44</v>
      </c>
      <c r="AU512" s="68" t="s">
        <v>44</v>
      </c>
      <c r="AV512" s="41" t="s">
        <v>44</v>
      </c>
      <c r="AW512" s="41" t="s">
        <v>44</v>
      </c>
      <c r="AX512" s="41" t="s">
        <v>44</v>
      </c>
      <c r="AY512" s="41" t="s">
        <v>44</v>
      </c>
      <c r="AZ512" s="41" t="s">
        <v>44</v>
      </c>
      <c r="BA512" s="41" t="s">
        <v>44</v>
      </c>
      <c r="BB512" s="41" t="s">
        <v>44</v>
      </c>
      <c r="BC512" s="41" t="s">
        <v>44</v>
      </c>
      <c r="BD512" s="72">
        <v>260000</v>
      </c>
      <c r="BE512" s="70">
        <v>250000</v>
      </c>
      <c r="BF512" s="58">
        <v>256250</v>
      </c>
      <c r="BG512" s="38">
        <v>56044.425757578982</v>
      </c>
      <c r="BH512" s="38">
        <f t="shared" si="269"/>
        <v>2858.2657136365278</v>
      </c>
      <c r="BI512" s="38">
        <f t="shared" si="270"/>
        <v>58902.691471215512</v>
      </c>
      <c r="BJ512" s="36">
        <v>62341.070599154576</v>
      </c>
      <c r="BK512" s="36">
        <f t="shared" si="271"/>
        <v>58902.691471215512</v>
      </c>
      <c r="BL512" s="40">
        <f t="shared" si="272"/>
        <v>177498.75241407403</v>
      </c>
      <c r="BM512" s="5">
        <f t="shared" si="273"/>
        <v>83860.078914708327</v>
      </c>
      <c r="BN512" s="20">
        <f t="shared" si="274"/>
        <v>0.47245446953383202</v>
      </c>
    </row>
    <row r="513" spans="1:66" s="4" customFormat="1" ht="15.75" customHeight="1">
      <c r="A513" s="12">
        <v>488</v>
      </c>
      <c r="B513" s="13" t="s">
        <v>538</v>
      </c>
      <c r="C513" s="61">
        <v>207000</v>
      </c>
      <c r="D513" s="70">
        <v>200000</v>
      </c>
      <c r="E513" s="58">
        <v>206000</v>
      </c>
      <c r="F513" s="5">
        <v>70290.382661999989</v>
      </c>
      <c r="G513" s="5">
        <f t="shared" si="261"/>
        <v>7239.9094141859996</v>
      </c>
      <c r="H513" s="5">
        <f t="shared" si="262"/>
        <v>77530.292076185986</v>
      </c>
      <c r="I513" s="2">
        <v>71152.241055186663</v>
      </c>
      <c r="J513" s="2">
        <f t="shared" si="263"/>
        <v>3628.7642938145195</v>
      </c>
      <c r="K513" s="2">
        <f t="shared" si="264"/>
        <v>74781.005349001178</v>
      </c>
      <c r="L513" s="5">
        <v>75848.502421552141</v>
      </c>
      <c r="M513" s="5">
        <f t="shared" si="265"/>
        <v>74781.005349001178</v>
      </c>
      <c r="N513" s="48">
        <f t="shared" si="266"/>
        <v>140193.29997445655</v>
      </c>
      <c r="O513" s="5">
        <f t="shared" si="267"/>
        <v>46253.47710263187</v>
      </c>
      <c r="P513" s="20">
        <f t="shared" si="268"/>
        <v>0.32992644520857511</v>
      </c>
      <c r="Q513" s="63" t="s">
        <v>44</v>
      </c>
      <c r="R513" s="70" t="s">
        <v>44</v>
      </c>
      <c r="S513" s="58" t="s">
        <v>44</v>
      </c>
      <c r="T513" s="5" t="s">
        <v>44</v>
      </c>
      <c r="U513" s="5" t="s">
        <v>44</v>
      </c>
      <c r="V513" s="5" t="s">
        <v>44</v>
      </c>
      <c r="W513" s="5" t="s">
        <v>44</v>
      </c>
      <c r="X513" s="5" t="s">
        <v>44</v>
      </c>
      <c r="Y513" s="5" t="s">
        <v>44</v>
      </c>
      <c r="Z513" s="5" t="s">
        <v>44</v>
      </c>
      <c r="AA513" s="5" t="s">
        <v>44</v>
      </c>
      <c r="AB513" s="5" t="s">
        <v>44</v>
      </c>
      <c r="AC513" s="5" t="s">
        <v>44</v>
      </c>
      <c r="AD513" s="5" t="s">
        <v>44</v>
      </c>
      <c r="AE513" s="65" t="s">
        <v>44</v>
      </c>
      <c r="AF513" s="70" t="s">
        <v>44</v>
      </c>
      <c r="AG513" s="58" t="s">
        <v>44</v>
      </c>
      <c r="AH513" s="5" t="s">
        <v>44</v>
      </c>
      <c r="AI513" s="5" t="s">
        <v>44</v>
      </c>
      <c r="AJ513" s="5" t="s">
        <v>44</v>
      </c>
      <c r="AK513" s="5" t="s">
        <v>44</v>
      </c>
      <c r="AL513" s="5" t="s">
        <v>44</v>
      </c>
      <c r="AM513" s="5" t="s">
        <v>44</v>
      </c>
      <c r="AN513" s="5" t="s">
        <v>44</v>
      </c>
      <c r="AO513" s="5" t="s">
        <v>44</v>
      </c>
      <c r="AP513" s="5" t="s">
        <v>44</v>
      </c>
      <c r="AQ513" s="5" t="s">
        <v>44</v>
      </c>
      <c r="AR513" s="5" t="s">
        <v>44</v>
      </c>
      <c r="AS513" s="68" t="s">
        <v>44</v>
      </c>
      <c r="AT513" s="74" t="s">
        <v>44</v>
      </c>
      <c r="AU513" s="68" t="s">
        <v>44</v>
      </c>
      <c r="AV513" s="41" t="s">
        <v>44</v>
      </c>
      <c r="AW513" s="41" t="s">
        <v>44</v>
      </c>
      <c r="AX513" s="41" t="s">
        <v>44</v>
      </c>
      <c r="AY513" s="41" t="s">
        <v>44</v>
      </c>
      <c r="AZ513" s="41" t="s">
        <v>44</v>
      </c>
      <c r="BA513" s="41" t="s">
        <v>44</v>
      </c>
      <c r="BB513" s="41" t="s">
        <v>44</v>
      </c>
      <c r="BC513" s="41" t="s">
        <v>44</v>
      </c>
      <c r="BD513" s="72">
        <v>208000</v>
      </c>
      <c r="BE513" s="70">
        <v>200000</v>
      </c>
      <c r="BF513" s="58">
        <v>205000</v>
      </c>
      <c r="BG513" s="38">
        <v>81825.077213464669</v>
      </c>
      <c r="BH513" s="38">
        <f t="shared" si="269"/>
        <v>4173.0789378866975</v>
      </c>
      <c r="BI513" s="38">
        <f t="shared" si="270"/>
        <v>85998.156151351373</v>
      </c>
      <c r="BJ513" s="36">
        <v>91018.202905862578</v>
      </c>
      <c r="BK513" s="36">
        <f t="shared" si="271"/>
        <v>85998.156151351373</v>
      </c>
      <c r="BL513" s="40">
        <f t="shared" si="272"/>
        <v>158003.27181144277</v>
      </c>
      <c r="BM513" s="5">
        <f t="shared" si="273"/>
        <v>50915.305563372283</v>
      </c>
      <c r="BN513" s="20">
        <f t="shared" si="274"/>
        <v>0.32224209650628854</v>
      </c>
    </row>
    <row r="514" spans="1:66" s="4" customFormat="1" ht="15.75" customHeight="1">
      <c r="A514" s="12">
        <v>489</v>
      </c>
      <c r="B514" s="13" t="s">
        <v>539</v>
      </c>
      <c r="C514" s="61">
        <v>62100</v>
      </c>
      <c r="D514" s="70">
        <v>60000</v>
      </c>
      <c r="E514" s="58">
        <v>61800</v>
      </c>
      <c r="F514" s="5">
        <v>91079.534457000002</v>
      </c>
      <c r="G514" s="5">
        <f t="shared" si="261"/>
        <v>9381.1920490710017</v>
      </c>
      <c r="H514" s="5">
        <f t="shared" si="262"/>
        <v>100460.72650607101</v>
      </c>
      <c r="I514" s="2">
        <v>92196.31920422001</v>
      </c>
      <c r="J514" s="2">
        <f t="shared" si="263"/>
        <v>4702.0122794152203</v>
      </c>
      <c r="K514" s="2">
        <f t="shared" si="264"/>
        <v>96898.331483635237</v>
      </c>
      <c r="L514" s="5">
        <v>98281.552860656142</v>
      </c>
      <c r="M514" s="5">
        <f t="shared" si="265"/>
        <v>60000</v>
      </c>
      <c r="N514" s="48">
        <f t="shared" si="266"/>
        <v>79923.435141727052</v>
      </c>
      <c r="O514" s="5">
        <f t="shared" si="267"/>
        <v>14087.99609324568</v>
      </c>
      <c r="P514" s="20">
        <f t="shared" si="268"/>
        <v>0.17626865096906363</v>
      </c>
      <c r="Q514" s="63" t="s">
        <v>44</v>
      </c>
      <c r="R514" s="70" t="s">
        <v>44</v>
      </c>
      <c r="S514" s="58" t="s">
        <v>44</v>
      </c>
      <c r="T514" s="5" t="s">
        <v>44</v>
      </c>
      <c r="U514" s="5" t="s">
        <v>44</v>
      </c>
      <c r="V514" s="5" t="s">
        <v>44</v>
      </c>
      <c r="W514" s="5" t="s">
        <v>44</v>
      </c>
      <c r="X514" s="5" t="s">
        <v>44</v>
      </c>
      <c r="Y514" s="5" t="s">
        <v>44</v>
      </c>
      <c r="Z514" s="5" t="s">
        <v>44</v>
      </c>
      <c r="AA514" s="5" t="s">
        <v>44</v>
      </c>
      <c r="AB514" s="5" t="s">
        <v>44</v>
      </c>
      <c r="AC514" s="5" t="s">
        <v>44</v>
      </c>
      <c r="AD514" s="5" t="s">
        <v>44</v>
      </c>
      <c r="AE514" s="65" t="s">
        <v>44</v>
      </c>
      <c r="AF514" s="70" t="s">
        <v>44</v>
      </c>
      <c r="AG514" s="58" t="s">
        <v>44</v>
      </c>
      <c r="AH514" s="5" t="s">
        <v>44</v>
      </c>
      <c r="AI514" s="5" t="s">
        <v>44</v>
      </c>
      <c r="AJ514" s="5" t="s">
        <v>44</v>
      </c>
      <c r="AK514" s="5" t="s">
        <v>44</v>
      </c>
      <c r="AL514" s="5" t="s">
        <v>44</v>
      </c>
      <c r="AM514" s="5" t="s">
        <v>44</v>
      </c>
      <c r="AN514" s="5" t="s">
        <v>44</v>
      </c>
      <c r="AO514" s="5" t="s">
        <v>44</v>
      </c>
      <c r="AP514" s="5" t="s">
        <v>44</v>
      </c>
      <c r="AQ514" s="5" t="s">
        <v>44</v>
      </c>
      <c r="AR514" s="5" t="s">
        <v>44</v>
      </c>
      <c r="AS514" s="68" t="s">
        <v>44</v>
      </c>
      <c r="AT514" s="74" t="s">
        <v>44</v>
      </c>
      <c r="AU514" s="68" t="s">
        <v>44</v>
      </c>
      <c r="AV514" s="41" t="s">
        <v>44</v>
      </c>
      <c r="AW514" s="41" t="s">
        <v>44</v>
      </c>
      <c r="AX514" s="41" t="s">
        <v>44</v>
      </c>
      <c r="AY514" s="41" t="s">
        <v>44</v>
      </c>
      <c r="AZ514" s="41" t="s">
        <v>44</v>
      </c>
      <c r="BA514" s="41" t="s">
        <v>44</v>
      </c>
      <c r="BB514" s="41" t="s">
        <v>44</v>
      </c>
      <c r="BC514" s="41" t="s">
        <v>44</v>
      </c>
      <c r="BD514" s="72">
        <v>62400</v>
      </c>
      <c r="BE514" s="70">
        <v>60000</v>
      </c>
      <c r="BF514" s="58">
        <v>61500</v>
      </c>
      <c r="BG514" s="38">
        <v>106025.76708485301</v>
      </c>
      <c r="BH514" s="38">
        <f t="shared" si="269"/>
        <v>5407.314121327503</v>
      </c>
      <c r="BI514" s="38">
        <f t="shared" si="270"/>
        <v>111433.08120618052</v>
      </c>
      <c r="BJ514" s="36">
        <v>117937.86343278736</v>
      </c>
      <c r="BK514" s="36">
        <f t="shared" si="271"/>
        <v>60000</v>
      </c>
      <c r="BL514" s="40">
        <f t="shared" si="272"/>
        <v>82654.18892779357</v>
      </c>
      <c r="BM514" s="5">
        <f t="shared" si="273"/>
        <v>16018.930613123992</v>
      </c>
      <c r="BN514" s="20">
        <f t="shared" si="274"/>
        <v>0.19380663969878256</v>
      </c>
    </row>
    <row r="515" spans="1:66" s="4" customFormat="1" ht="15.75" customHeight="1">
      <c r="A515" s="15" t="s">
        <v>540</v>
      </c>
      <c r="B515" s="16"/>
      <c r="C515" s="61" t="s">
        <v>34</v>
      </c>
      <c r="D515" s="70" t="s">
        <v>34</v>
      </c>
      <c r="E515" s="58" t="s">
        <v>34</v>
      </c>
      <c r="F515" s="5" t="s">
        <v>34</v>
      </c>
      <c r="G515" s="5" t="s">
        <v>34</v>
      </c>
      <c r="H515" s="5" t="s">
        <v>34</v>
      </c>
      <c r="I515" s="5" t="s">
        <v>34</v>
      </c>
      <c r="J515" s="5" t="s">
        <v>34</v>
      </c>
      <c r="K515" s="5" t="s">
        <v>34</v>
      </c>
      <c r="L515" s="5" t="s">
        <v>34</v>
      </c>
      <c r="M515" s="5">
        <f t="shared" si="265"/>
        <v>0</v>
      </c>
      <c r="N515" s="48"/>
      <c r="O515" s="5" t="s">
        <v>34</v>
      </c>
      <c r="P515" s="5" t="s">
        <v>34</v>
      </c>
      <c r="Q515" s="63" t="s">
        <v>34</v>
      </c>
      <c r="R515" s="70" t="s">
        <v>34</v>
      </c>
      <c r="S515" s="58" t="s">
        <v>34</v>
      </c>
      <c r="T515" s="5" t="s">
        <v>34</v>
      </c>
      <c r="U515" s="5" t="s">
        <v>34</v>
      </c>
      <c r="V515" s="5" t="s">
        <v>34</v>
      </c>
      <c r="W515" s="5" t="s">
        <v>34</v>
      </c>
      <c r="X515" s="5" t="s">
        <v>34</v>
      </c>
      <c r="Y515" s="5" t="s">
        <v>34</v>
      </c>
      <c r="Z515" s="5" t="s">
        <v>34</v>
      </c>
      <c r="AA515" s="5">
        <f t="shared" si="279"/>
        <v>0</v>
      </c>
      <c r="AB515" s="48"/>
      <c r="AC515" s="5" t="s">
        <v>34</v>
      </c>
      <c r="AD515" s="5" t="s">
        <v>34</v>
      </c>
      <c r="AE515" s="65" t="s">
        <v>34</v>
      </c>
      <c r="AF515" s="70" t="s">
        <v>34</v>
      </c>
      <c r="AG515" s="58" t="s">
        <v>34</v>
      </c>
      <c r="AH515" s="5" t="s">
        <v>34</v>
      </c>
      <c r="AI515" s="5" t="s">
        <v>34</v>
      </c>
      <c r="AJ515" s="5" t="s">
        <v>34</v>
      </c>
      <c r="AK515" s="5" t="s">
        <v>34</v>
      </c>
      <c r="AL515" s="5" t="s">
        <v>34</v>
      </c>
      <c r="AM515" s="5" t="s">
        <v>34</v>
      </c>
      <c r="AN515" s="5" t="s">
        <v>34</v>
      </c>
      <c r="AO515" s="5">
        <f t="shared" si="287"/>
        <v>0</v>
      </c>
      <c r="AP515" s="48"/>
      <c r="AQ515" s="5" t="s">
        <v>34</v>
      </c>
      <c r="AR515" s="5" t="s">
        <v>34</v>
      </c>
      <c r="AS515" s="67" t="s">
        <v>34</v>
      </c>
      <c r="AT515" s="70" t="s">
        <v>34</v>
      </c>
      <c r="AU515" s="58" t="s">
        <v>34</v>
      </c>
      <c r="AV515" s="36" t="s">
        <v>34</v>
      </c>
      <c r="AW515" s="36" t="s">
        <v>34</v>
      </c>
      <c r="AX515" s="36" t="s">
        <v>34</v>
      </c>
      <c r="AY515" s="36" t="s">
        <v>34</v>
      </c>
      <c r="AZ515" s="5">
        <f t="shared" si="293"/>
        <v>0</v>
      </c>
      <c r="BA515" s="40"/>
      <c r="BB515" s="36" t="s">
        <v>34</v>
      </c>
      <c r="BC515" s="36" t="s">
        <v>34</v>
      </c>
      <c r="BD515" s="72" t="s">
        <v>34</v>
      </c>
      <c r="BE515" s="70" t="s">
        <v>34</v>
      </c>
      <c r="BF515" s="58" t="s">
        <v>34</v>
      </c>
      <c r="BG515" s="36" t="s">
        <v>34</v>
      </c>
      <c r="BH515" s="36" t="s">
        <v>34</v>
      </c>
      <c r="BI515" s="36" t="s">
        <v>34</v>
      </c>
      <c r="BJ515" s="36" t="s">
        <v>34</v>
      </c>
      <c r="BK515" s="36">
        <f t="shared" si="271"/>
        <v>0</v>
      </c>
      <c r="BL515" s="40"/>
      <c r="BM515" s="36" t="s">
        <v>34</v>
      </c>
      <c r="BN515" s="36" t="s">
        <v>34</v>
      </c>
    </row>
    <row r="516" spans="1:66" s="4" customFormat="1" ht="30" customHeight="1">
      <c r="A516" s="12">
        <v>490</v>
      </c>
      <c r="B516" s="17" t="s">
        <v>541</v>
      </c>
      <c r="C516" s="61" t="s">
        <v>44</v>
      </c>
      <c r="D516" s="70" t="s">
        <v>44</v>
      </c>
      <c r="E516" s="58" t="s">
        <v>44</v>
      </c>
      <c r="F516" s="5" t="s">
        <v>44</v>
      </c>
      <c r="G516" s="5" t="s">
        <v>44</v>
      </c>
      <c r="H516" s="5" t="s">
        <v>44</v>
      </c>
      <c r="I516" s="5" t="s">
        <v>44</v>
      </c>
      <c r="J516" s="5" t="s">
        <v>44</v>
      </c>
      <c r="K516" s="5" t="s">
        <v>44</v>
      </c>
      <c r="L516" s="5" t="s">
        <v>44</v>
      </c>
      <c r="M516" s="5" t="s">
        <v>44</v>
      </c>
      <c r="N516" s="5" t="s">
        <v>44</v>
      </c>
      <c r="O516" s="5" t="s">
        <v>44</v>
      </c>
      <c r="P516" s="5" t="s">
        <v>44</v>
      </c>
      <c r="Q516" s="63" t="s">
        <v>44</v>
      </c>
      <c r="R516" s="70" t="s">
        <v>44</v>
      </c>
      <c r="S516" s="58" t="s">
        <v>44</v>
      </c>
      <c r="T516" s="5" t="s">
        <v>44</v>
      </c>
      <c r="U516" s="5" t="s">
        <v>44</v>
      </c>
      <c r="V516" s="5" t="s">
        <v>44</v>
      </c>
      <c r="W516" s="5" t="s">
        <v>44</v>
      </c>
      <c r="X516" s="5" t="s">
        <v>44</v>
      </c>
      <c r="Y516" s="5" t="s">
        <v>44</v>
      </c>
      <c r="Z516" s="5" t="s">
        <v>44</v>
      </c>
      <c r="AA516" s="5" t="s">
        <v>44</v>
      </c>
      <c r="AB516" s="5" t="s">
        <v>44</v>
      </c>
      <c r="AC516" s="5" t="s">
        <v>44</v>
      </c>
      <c r="AD516" s="5" t="s">
        <v>44</v>
      </c>
      <c r="AE516" s="65" t="s">
        <v>44</v>
      </c>
      <c r="AF516" s="70" t="s">
        <v>44</v>
      </c>
      <c r="AG516" s="58" t="s">
        <v>44</v>
      </c>
      <c r="AH516" s="5" t="s">
        <v>44</v>
      </c>
      <c r="AI516" s="5" t="s">
        <v>44</v>
      </c>
      <c r="AJ516" s="5" t="s">
        <v>44</v>
      </c>
      <c r="AK516" s="5" t="s">
        <v>44</v>
      </c>
      <c r="AL516" s="5" t="s">
        <v>44</v>
      </c>
      <c r="AM516" s="5" t="s">
        <v>44</v>
      </c>
      <c r="AN516" s="5" t="s">
        <v>44</v>
      </c>
      <c r="AO516" s="5" t="s">
        <v>44</v>
      </c>
      <c r="AP516" s="5" t="s">
        <v>44</v>
      </c>
      <c r="AQ516" s="5" t="s">
        <v>44</v>
      </c>
      <c r="AR516" s="5" t="s">
        <v>44</v>
      </c>
      <c r="AS516" s="68" t="s">
        <v>44</v>
      </c>
      <c r="AT516" s="74" t="s">
        <v>44</v>
      </c>
      <c r="AU516" s="68" t="s">
        <v>44</v>
      </c>
      <c r="AV516" s="41" t="s">
        <v>44</v>
      </c>
      <c r="AW516" s="41" t="s">
        <v>44</v>
      </c>
      <c r="AX516" s="41" t="s">
        <v>44</v>
      </c>
      <c r="AY516" s="41" t="s">
        <v>44</v>
      </c>
      <c r="AZ516" s="41" t="s">
        <v>44</v>
      </c>
      <c r="BA516" s="41" t="s">
        <v>44</v>
      </c>
      <c r="BB516" s="41" t="s">
        <v>44</v>
      </c>
      <c r="BC516" s="41" t="s">
        <v>44</v>
      </c>
      <c r="BD516" s="68" t="s">
        <v>44</v>
      </c>
      <c r="BE516" s="74" t="s">
        <v>44</v>
      </c>
      <c r="BF516" s="68" t="s">
        <v>44</v>
      </c>
      <c r="BG516" s="41" t="s">
        <v>44</v>
      </c>
      <c r="BH516" s="41" t="s">
        <v>44</v>
      </c>
      <c r="BI516" s="41" t="s">
        <v>44</v>
      </c>
      <c r="BJ516" s="41" t="s">
        <v>44</v>
      </c>
      <c r="BK516" s="41" t="s">
        <v>44</v>
      </c>
      <c r="BL516" s="41" t="s">
        <v>44</v>
      </c>
      <c r="BM516" s="41" t="s">
        <v>44</v>
      </c>
      <c r="BN516" s="41" t="s">
        <v>44</v>
      </c>
    </row>
    <row r="517" spans="1:66" s="4" customFormat="1" ht="15.75" customHeight="1">
      <c r="A517" s="15" t="s">
        <v>542</v>
      </c>
      <c r="B517" s="16"/>
      <c r="C517" s="61" t="s">
        <v>34</v>
      </c>
      <c r="D517" s="70" t="s">
        <v>34</v>
      </c>
      <c r="E517" s="58" t="s">
        <v>34</v>
      </c>
      <c r="F517" s="5" t="s">
        <v>34</v>
      </c>
      <c r="G517" s="5" t="s">
        <v>34</v>
      </c>
      <c r="H517" s="5" t="s">
        <v>34</v>
      </c>
      <c r="I517" s="5" t="s">
        <v>34</v>
      </c>
      <c r="J517" s="5" t="s">
        <v>34</v>
      </c>
      <c r="K517" s="5" t="s">
        <v>34</v>
      </c>
      <c r="L517" s="5" t="s">
        <v>34</v>
      </c>
      <c r="M517" s="5">
        <f t="shared" si="265"/>
        <v>0</v>
      </c>
      <c r="N517" s="48"/>
      <c r="O517" s="5" t="s">
        <v>34</v>
      </c>
      <c r="P517" s="5" t="s">
        <v>34</v>
      </c>
      <c r="Q517" s="63" t="s">
        <v>34</v>
      </c>
      <c r="R517" s="70" t="s">
        <v>34</v>
      </c>
      <c r="S517" s="58" t="s">
        <v>34</v>
      </c>
      <c r="T517" s="5" t="s">
        <v>34</v>
      </c>
      <c r="U517" s="5" t="s">
        <v>34</v>
      </c>
      <c r="V517" s="5" t="s">
        <v>34</v>
      </c>
      <c r="W517" s="5" t="s">
        <v>34</v>
      </c>
      <c r="X517" s="5" t="s">
        <v>34</v>
      </c>
      <c r="Y517" s="5" t="s">
        <v>34</v>
      </c>
      <c r="Z517" s="5" t="s">
        <v>34</v>
      </c>
      <c r="AA517" s="5">
        <f t="shared" si="279"/>
        <v>0</v>
      </c>
      <c r="AB517" s="48"/>
      <c r="AC517" s="5" t="s">
        <v>34</v>
      </c>
      <c r="AD517" s="5" t="s">
        <v>34</v>
      </c>
      <c r="AE517" s="65" t="s">
        <v>34</v>
      </c>
      <c r="AF517" s="70" t="s">
        <v>34</v>
      </c>
      <c r="AG517" s="58" t="s">
        <v>34</v>
      </c>
      <c r="AH517" s="5" t="s">
        <v>34</v>
      </c>
      <c r="AI517" s="5" t="s">
        <v>34</v>
      </c>
      <c r="AJ517" s="5" t="s">
        <v>34</v>
      </c>
      <c r="AK517" s="5" t="s">
        <v>34</v>
      </c>
      <c r="AL517" s="5" t="s">
        <v>34</v>
      </c>
      <c r="AM517" s="5" t="s">
        <v>34</v>
      </c>
      <c r="AN517" s="5" t="s">
        <v>34</v>
      </c>
      <c r="AO517" s="5">
        <f t="shared" si="287"/>
        <v>0</v>
      </c>
      <c r="AP517" s="48"/>
      <c r="AQ517" s="5" t="s">
        <v>34</v>
      </c>
      <c r="AR517" s="5" t="s">
        <v>34</v>
      </c>
      <c r="AS517" s="67" t="s">
        <v>34</v>
      </c>
      <c r="AT517" s="70" t="s">
        <v>34</v>
      </c>
      <c r="AU517" s="58" t="s">
        <v>34</v>
      </c>
      <c r="AV517" s="36" t="s">
        <v>34</v>
      </c>
      <c r="AW517" s="36" t="s">
        <v>34</v>
      </c>
      <c r="AX517" s="36" t="s">
        <v>34</v>
      </c>
      <c r="AY517" s="36" t="s">
        <v>34</v>
      </c>
      <c r="AZ517" s="5">
        <f t="shared" si="293"/>
        <v>0</v>
      </c>
      <c r="BA517" s="40"/>
      <c r="BB517" s="36" t="s">
        <v>34</v>
      </c>
      <c r="BC517" s="36" t="s">
        <v>34</v>
      </c>
      <c r="BD517" s="72" t="s">
        <v>34</v>
      </c>
      <c r="BE517" s="70" t="s">
        <v>34</v>
      </c>
      <c r="BF517" s="58" t="s">
        <v>34</v>
      </c>
      <c r="BG517" s="36" t="s">
        <v>34</v>
      </c>
      <c r="BH517" s="36" t="s">
        <v>34</v>
      </c>
      <c r="BI517" s="36" t="s">
        <v>34</v>
      </c>
      <c r="BJ517" s="36" t="s">
        <v>34</v>
      </c>
      <c r="BK517" s="36">
        <f t="shared" si="271"/>
        <v>0</v>
      </c>
      <c r="BL517" s="40"/>
      <c r="BM517" s="36" t="s">
        <v>34</v>
      </c>
      <c r="BN517" s="36" t="s">
        <v>34</v>
      </c>
    </row>
    <row r="518" spans="1:66" s="4" customFormat="1" ht="15.75" customHeight="1">
      <c r="A518" s="12">
        <v>491</v>
      </c>
      <c r="B518" s="14" t="s">
        <v>543</v>
      </c>
      <c r="C518" s="61" t="s">
        <v>44</v>
      </c>
      <c r="D518" s="70" t="s">
        <v>44</v>
      </c>
      <c r="E518" s="58" t="s">
        <v>44</v>
      </c>
      <c r="F518" s="5" t="s">
        <v>44</v>
      </c>
      <c r="G518" s="5" t="s">
        <v>44</v>
      </c>
      <c r="H518" s="5" t="s">
        <v>44</v>
      </c>
      <c r="I518" s="5" t="s">
        <v>44</v>
      </c>
      <c r="J518" s="5" t="s">
        <v>44</v>
      </c>
      <c r="K518" s="5" t="s">
        <v>44</v>
      </c>
      <c r="L518" s="5" t="s">
        <v>44</v>
      </c>
      <c r="M518" s="5" t="s">
        <v>44</v>
      </c>
      <c r="N518" s="5" t="s">
        <v>44</v>
      </c>
      <c r="O518" s="5" t="s">
        <v>44</v>
      </c>
      <c r="P518" s="5" t="s">
        <v>44</v>
      </c>
      <c r="Q518" s="63" t="s">
        <v>44</v>
      </c>
      <c r="R518" s="70" t="s">
        <v>44</v>
      </c>
      <c r="S518" s="58" t="s">
        <v>44</v>
      </c>
      <c r="T518" s="5" t="s">
        <v>44</v>
      </c>
      <c r="U518" s="5" t="s">
        <v>44</v>
      </c>
      <c r="V518" s="5" t="s">
        <v>44</v>
      </c>
      <c r="W518" s="5" t="s">
        <v>44</v>
      </c>
      <c r="X518" s="5" t="s">
        <v>44</v>
      </c>
      <c r="Y518" s="5" t="s">
        <v>44</v>
      </c>
      <c r="Z518" s="5" t="s">
        <v>44</v>
      </c>
      <c r="AA518" s="5" t="s">
        <v>44</v>
      </c>
      <c r="AB518" s="5" t="s">
        <v>44</v>
      </c>
      <c r="AC518" s="5" t="s">
        <v>44</v>
      </c>
      <c r="AD518" s="5" t="s">
        <v>44</v>
      </c>
      <c r="AE518" s="65">
        <v>1449000</v>
      </c>
      <c r="AF518" s="70">
        <v>1400000</v>
      </c>
      <c r="AG518" s="58">
        <v>1421000</v>
      </c>
      <c r="AH518" s="5">
        <v>1335614.217372</v>
      </c>
      <c r="AI518" s="5">
        <f t="shared" si="283"/>
        <v>137568.264389316</v>
      </c>
      <c r="AJ518" s="5">
        <f t="shared" si="284"/>
        <v>1473182.4817613161</v>
      </c>
      <c r="AK518" s="2">
        <v>1351993.42097512</v>
      </c>
      <c r="AL518" s="2">
        <f t="shared" si="285"/>
        <v>68951.664469731113</v>
      </c>
      <c r="AM518" s="2">
        <f t="shared" si="286"/>
        <v>1420945.0854448511</v>
      </c>
      <c r="AN518" s="5">
        <v>1441229.0427397408</v>
      </c>
      <c r="AO518" s="5">
        <f t="shared" si="287"/>
        <v>1400000</v>
      </c>
      <c r="AP518" s="48">
        <f t="shared" si="288"/>
        <v>1434226.1016576514</v>
      </c>
      <c r="AQ518" s="5">
        <f t="shared" si="289"/>
        <v>24201.508575705415</v>
      </c>
      <c r="AR518" s="20">
        <f t="shared" si="290"/>
        <v>1.6874263094036408E-2</v>
      </c>
      <c r="AS518" s="68" t="s">
        <v>44</v>
      </c>
      <c r="AT518" s="74" t="s">
        <v>44</v>
      </c>
      <c r="AU518" s="68" t="s">
        <v>44</v>
      </c>
      <c r="AV518" s="41" t="s">
        <v>44</v>
      </c>
      <c r="AW518" s="41" t="s">
        <v>44</v>
      </c>
      <c r="AX518" s="41" t="s">
        <v>44</v>
      </c>
      <c r="AY518" s="41" t="s">
        <v>44</v>
      </c>
      <c r="AZ518" s="41" t="s">
        <v>44</v>
      </c>
      <c r="BA518" s="41" t="s">
        <v>44</v>
      </c>
      <c r="BB518" s="41" t="s">
        <v>44</v>
      </c>
      <c r="BC518" s="41" t="s">
        <v>44</v>
      </c>
      <c r="BD518" s="68" t="s">
        <v>44</v>
      </c>
      <c r="BE518" s="74" t="s">
        <v>44</v>
      </c>
      <c r="BF518" s="68" t="s">
        <v>44</v>
      </c>
      <c r="BG518" s="41" t="s">
        <v>44</v>
      </c>
      <c r="BH518" s="41" t="s">
        <v>44</v>
      </c>
      <c r="BI518" s="41" t="s">
        <v>44</v>
      </c>
      <c r="BJ518" s="41" t="s">
        <v>44</v>
      </c>
      <c r="BK518" s="41" t="s">
        <v>44</v>
      </c>
      <c r="BL518" s="41" t="s">
        <v>44</v>
      </c>
      <c r="BM518" s="41" t="s">
        <v>44</v>
      </c>
      <c r="BN518" s="41" t="s">
        <v>44</v>
      </c>
    </row>
    <row r="519" spans="1:66" s="4" customFormat="1" ht="15.75" customHeight="1">
      <c r="A519" s="12">
        <v>492</v>
      </c>
      <c r="B519" s="14" t="s">
        <v>544</v>
      </c>
      <c r="C519" s="61" t="s">
        <v>44</v>
      </c>
      <c r="D519" s="70" t="s">
        <v>44</v>
      </c>
      <c r="E519" s="58" t="s">
        <v>44</v>
      </c>
      <c r="F519" s="5" t="s">
        <v>44</v>
      </c>
      <c r="G519" s="5" t="s">
        <v>44</v>
      </c>
      <c r="H519" s="5" t="s">
        <v>44</v>
      </c>
      <c r="I519" s="5" t="s">
        <v>44</v>
      </c>
      <c r="J519" s="5" t="s">
        <v>44</v>
      </c>
      <c r="K519" s="5" t="s">
        <v>44</v>
      </c>
      <c r="L519" s="5" t="s">
        <v>44</v>
      </c>
      <c r="M519" s="5" t="s">
        <v>44</v>
      </c>
      <c r="N519" s="5" t="s">
        <v>44</v>
      </c>
      <c r="O519" s="5" t="s">
        <v>44</v>
      </c>
      <c r="P519" s="5" t="s">
        <v>44</v>
      </c>
      <c r="Q519" s="63" t="s">
        <v>44</v>
      </c>
      <c r="R519" s="70" t="s">
        <v>44</v>
      </c>
      <c r="S519" s="58" t="s">
        <v>44</v>
      </c>
      <c r="T519" s="5" t="s">
        <v>44</v>
      </c>
      <c r="U519" s="5" t="s">
        <v>44</v>
      </c>
      <c r="V519" s="5" t="s">
        <v>44</v>
      </c>
      <c r="W519" s="5" t="s">
        <v>44</v>
      </c>
      <c r="X519" s="5" t="s">
        <v>44</v>
      </c>
      <c r="Y519" s="5" t="s">
        <v>44</v>
      </c>
      <c r="Z519" s="5" t="s">
        <v>44</v>
      </c>
      <c r="AA519" s="5" t="s">
        <v>44</v>
      </c>
      <c r="AB519" s="5" t="s">
        <v>44</v>
      </c>
      <c r="AC519" s="5" t="s">
        <v>44</v>
      </c>
      <c r="AD519" s="5" t="s">
        <v>44</v>
      </c>
      <c r="AE519" s="65">
        <v>1035000</v>
      </c>
      <c r="AF519" s="70">
        <v>1000000</v>
      </c>
      <c r="AG519" s="58">
        <v>1015000</v>
      </c>
      <c r="AH519" s="5">
        <v>928041.98137200018</v>
      </c>
      <c r="AI519" s="5">
        <f t="shared" si="283"/>
        <v>95588.324081316023</v>
      </c>
      <c r="AJ519" s="5">
        <f t="shared" si="284"/>
        <v>1023630.3054533162</v>
      </c>
      <c r="AK519" s="2">
        <v>939422.98708178673</v>
      </c>
      <c r="AL519" s="2">
        <f t="shared" si="285"/>
        <v>47910.572341171122</v>
      </c>
      <c r="AM519" s="2">
        <f t="shared" si="286"/>
        <v>987333.55942295783</v>
      </c>
      <c r="AN519" s="5">
        <v>1001427.722498146</v>
      </c>
      <c r="AO519" s="5">
        <f t="shared" si="287"/>
        <v>987333.55942295783</v>
      </c>
      <c r="AP519" s="48">
        <f t="shared" si="288"/>
        <v>1010398.5978957367</v>
      </c>
      <c r="AQ519" s="5">
        <f t="shared" si="289"/>
        <v>16309.445112430543</v>
      </c>
      <c r="AR519" s="20">
        <f t="shared" si="290"/>
        <v>1.6141595155017743E-2</v>
      </c>
      <c r="AS519" s="68" t="s">
        <v>44</v>
      </c>
      <c r="AT519" s="74" t="s">
        <v>44</v>
      </c>
      <c r="AU519" s="68" t="s">
        <v>44</v>
      </c>
      <c r="AV519" s="41" t="s">
        <v>44</v>
      </c>
      <c r="AW519" s="41" t="s">
        <v>44</v>
      </c>
      <c r="AX519" s="41" t="s">
        <v>44</v>
      </c>
      <c r="AY519" s="41" t="s">
        <v>44</v>
      </c>
      <c r="AZ519" s="41" t="s">
        <v>44</v>
      </c>
      <c r="BA519" s="41" t="s">
        <v>44</v>
      </c>
      <c r="BB519" s="41" t="s">
        <v>44</v>
      </c>
      <c r="BC519" s="41" t="s">
        <v>44</v>
      </c>
      <c r="BD519" s="68" t="s">
        <v>44</v>
      </c>
      <c r="BE519" s="74" t="s">
        <v>44</v>
      </c>
      <c r="BF519" s="68" t="s">
        <v>44</v>
      </c>
      <c r="BG519" s="41" t="s">
        <v>44</v>
      </c>
      <c r="BH519" s="41" t="s">
        <v>44</v>
      </c>
      <c r="BI519" s="41" t="s">
        <v>44</v>
      </c>
      <c r="BJ519" s="41" t="s">
        <v>44</v>
      </c>
      <c r="BK519" s="41" t="s">
        <v>44</v>
      </c>
      <c r="BL519" s="41" t="s">
        <v>44</v>
      </c>
      <c r="BM519" s="41" t="s">
        <v>44</v>
      </c>
      <c r="BN519" s="41" t="s">
        <v>44</v>
      </c>
    </row>
    <row r="520" spans="1:66" s="4" customFormat="1" ht="15.75" customHeight="1">
      <c r="A520" s="12">
        <v>493</v>
      </c>
      <c r="B520" s="14" t="s">
        <v>545</v>
      </c>
      <c r="C520" s="61" t="s">
        <v>44</v>
      </c>
      <c r="D520" s="70" t="s">
        <v>44</v>
      </c>
      <c r="E520" s="58" t="s">
        <v>44</v>
      </c>
      <c r="F520" s="5" t="s">
        <v>44</v>
      </c>
      <c r="G520" s="5" t="s">
        <v>44</v>
      </c>
      <c r="H520" s="5" t="s">
        <v>44</v>
      </c>
      <c r="I520" s="5" t="s">
        <v>44</v>
      </c>
      <c r="J520" s="5" t="s">
        <v>44</v>
      </c>
      <c r="K520" s="5" t="s">
        <v>44</v>
      </c>
      <c r="L520" s="5" t="s">
        <v>44</v>
      </c>
      <c r="M520" s="5" t="s">
        <v>44</v>
      </c>
      <c r="N520" s="5" t="s">
        <v>44</v>
      </c>
      <c r="O520" s="5" t="s">
        <v>44</v>
      </c>
      <c r="P520" s="5" t="s">
        <v>44</v>
      </c>
      <c r="Q520" s="63" t="s">
        <v>44</v>
      </c>
      <c r="R520" s="70" t="s">
        <v>44</v>
      </c>
      <c r="S520" s="58" t="s">
        <v>44</v>
      </c>
      <c r="T520" s="5" t="s">
        <v>44</v>
      </c>
      <c r="U520" s="5" t="s">
        <v>44</v>
      </c>
      <c r="V520" s="5" t="s">
        <v>44</v>
      </c>
      <c r="W520" s="5" t="s">
        <v>44</v>
      </c>
      <c r="X520" s="5" t="s">
        <v>44</v>
      </c>
      <c r="Y520" s="5" t="s">
        <v>44</v>
      </c>
      <c r="Z520" s="5" t="s">
        <v>44</v>
      </c>
      <c r="AA520" s="5" t="s">
        <v>44</v>
      </c>
      <c r="AB520" s="5" t="s">
        <v>44</v>
      </c>
      <c r="AC520" s="5" t="s">
        <v>44</v>
      </c>
      <c r="AD520" s="5" t="s">
        <v>44</v>
      </c>
      <c r="AE520" s="65" t="s">
        <v>44</v>
      </c>
      <c r="AF520" s="70" t="s">
        <v>44</v>
      </c>
      <c r="AG520" s="58" t="s">
        <v>44</v>
      </c>
      <c r="AH520" s="5" t="s">
        <v>44</v>
      </c>
      <c r="AI520" s="5" t="s">
        <v>44</v>
      </c>
      <c r="AJ520" s="5" t="s">
        <v>44</v>
      </c>
      <c r="AK520" s="5" t="s">
        <v>44</v>
      </c>
      <c r="AL520" s="5" t="s">
        <v>44</v>
      </c>
      <c r="AM520" s="5" t="s">
        <v>44</v>
      </c>
      <c r="AN520" s="5" t="s">
        <v>44</v>
      </c>
      <c r="AO520" s="5" t="s">
        <v>44</v>
      </c>
      <c r="AP520" s="5" t="s">
        <v>44</v>
      </c>
      <c r="AQ520" s="5" t="s">
        <v>44</v>
      </c>
      <c r="AR520" s="5" t="s">
        <v>44</v>
      </c>
      <c r="AS520" s="68" t="s">
        <v>44</v>
      </c>
      <c r="AT520" s="74" t="s">
        <v>44</v>
      </c>
      <c r="AU520" s="68" t="s">
        <v>44</v>
      </c>
      <c r="AV520" s="41" t="s">
        <v>44</v>
      </c>
      <c r="AW520" s="41" t="s">
        <v>44</v>
      </c>
      <c r="AX520" s="41" t="s">
        <v>44</v>
      </c>
      <c r="AY520" s="41" t="s">
        <v>44</v>
      </c>
      <c r="AZ520" s="41" t="s">
        <v>44</v>
      </c>
      <c r="BA520" s="41" t="s">
        <v>44</v>
      </c>
      <c r="BB520" s="41" t="s">
        <v>44</v>
      </c>
      <c r="BC520" s="41" t="s">
        <v>44</v>
      </c>
      <c r="BD520" s="68" t="s">
        <v>44</v>
      </c>
      <c r="BE520" s="74" t="s">
        <v>44</v>
      </c>
      <c r="BF520" s="68" t="s">
        <v>44</v>
      </c>
      <c r="BG520" s="41" t="s">
        <v>44</v>
      </c>
      <c r="BH520" s="41" t="s">
        <v>44</v>
      </c>
      <c r="BI520" s="41" t="s">
        <v>44</v>
      </c>
      <c r="BJ520" s="41" t="s">
        <v>44</v>
      </c>
      <c r="BK520" s="41" t="s">
        <v>44</v>
      </c>
      <c r="BL520" s="41" t="s">
        <v>44</v>
      </c>
      <c r="BM520" s="41" t="s">
        <v>44</v>
      </c>
      <c r="BN520" s="41" t="s">
        <v>44</v>
      </c>
    </row>
    <row r="521" spans="1:66" s="4" customFormat="1" ht="15.75" customHeight="1">
      <c r="A521" s="12">
        <v>494</v>
      </c>
      <c r="B521" s="14" t="s">
        <v>546</v>
      </c>
      <c r="C521" s="61" t="s">
        <v>44</v>
      </c>
      <c r="D521" s="70" t="s">
        <v>44</v>
      </c>
      <c r="E521" s="58" t="s">
        <v>44</v>
      </c>
      <c r="F521" s="5" t="s">
        <v>44</v>
      </c>
      <c r="G521" s="5" t="s">
        <v>44</v>
      </c>
      <c r="H521" s="5" t="s">
        <v>44</v>
      </c>
      <c r="I521" s="5" t="s">
        <v>44</v>
      </c>
      <c r="J521" s="5" t="s">
        <v>44</v>
      </c>
      <c r="K521" s="5" t="s">
        <v>44</v>
      </c>
      <c r="L521" s="5" t="s">
        <v>44</v>
      </c>
      <c r="M521" s="5" t="s">
        <v>44</v>
      </c>
      <c r="N521" s="5" t="s">
        <v>44</v>
      </c>
      <c r="O521" s="5" t="s">
        <v>44</v>
      </c>
      <c r="P521" s="5" t="s">
        <v>44</v>
      </c>
      <c r="Q521" s="63" t="s">
        <v>44</v>
      </c>
      <c r="R521" s="70" t="s">
        <v>44</v>
      </c>
      <c r="S521" s="58" t="s">
        <v>44</v>
      </c>
      <c r="T521" s="5" t="s">
        <v>44</v>
      </c>
      <c r="U521" s="5" t="s">
        <v>44</v>
      </c>
      <c r="V521" s="5" t="s">
        <v>44</v>
      </c>
      <c r="W521" s="5" t="s">
        <v>44</v>
      </c>
      <c r="X521" s="5" t="s">
        <v>44</v>
      </c>
      <c r="Y521" s="5" t="s">
        <v>44</v>
      </c>
      <c r="Z521" s="5" t="s">
        <v>44</v>
      </c>
      <c r="AA521" s="5" t="s">
        <v>44</v>
      </c>
      <c r="AB521" s="5" t="s">
        <v>44</v>
      </c>
      <c r="AC521" s="5" t="s">
        <v>44</v>
      </c>
      <c r="AD521" s="5" t="s">
        <v>44</v>
      </c>
      <c r="AE521" s="65">
        <v>258750</v>
      </c>
      <c r="AF521" s="70">
        <v>250000</v>
      </c>
      <c r="AG521" s="58">
        <v>253750</v>
      </c>
      <c r="AH521" s="5">
        <v>147948.72166799998</v>
      </c>
      <c r="AI521" s="5">
        <f t="shared" si="283"/>
        <v>15238.718331803999</v>
      </c>
      <c r="AJ521" s="5">
        <f t="shared" si="284"/>
        <v>163187.43999980399</v>
      </c>
      <c r="AK521" s="2">
        <v>149762.91919661331</v>
      </c>
      <c r="AL521" s="2">
        <f t="shared" si="285"/>
        <v>7637.9088790272781</v>
      </c>
      <c r="AM521" s="2">
        <f t="shared" si="286"/>
        <v>157400.82807564057</v>
      </c>
      <c r="AN521" s="5">
        <v>159647.72115234737</v>
      </c>
      <c r="AO521" s="5">
        <f t="shared" si="287"/>
        <v>157400.82807564057</v>
      </c>
      <c r="AP521" s="48">
        <f t="shared" si="288"/>
        <v>207122.66487129862</v>
      </c>
      <c r="AQ521" s="5">
        <f t="shared" si="289"/>
        <v>35158.647971260645</v>
      </c>
      <c r="AR521" s="20">
        <f t="shared" si="290"/>
        <v>0.16974795101785428</v>
      </c>
      <c r="AS521" s="68" t="s">
        <v>44</v>
      </c>
      <c r="AT521" s="74" t="s">
        <v>44</v>
      </c>
      <c r="AU521" s="68" t="s">
        <v>44</v>
      </c>
      <c r="AV521" s="41" t="s">
        <v>44</v>
      </c>
      <c r="AW521" s="41" t="s">
        <v>44</v>
      </c>
      <c r="AX521" s="41" t="s">
        <v>44</v>
      </c>
      <c r="AY521" s="41" t="s">
        <v>44</v>
      </c>
      <c r="AZ521" s="41" t="s">
        <v>44</v>
      </c>
      <c r="BA521" s="41" t="s">
        <v>44</v>
      </c>
      <c r="BB521" s="41" t="s">
        <v>44</v>
      </c>
      <c r="BC521" s="41" t="s">
        <v>44</v>
      </c>
      <c r="BD521" s="68" t="s">
        <v>44</v>
      </c>
      <c r="BE521" s="74" t="s">
        <v>44</v>
      </c>
      <c r="BF521" s="68" t="s">
        <v>44</v>
      </c>
      <c r="BG521" s="41" t="s">
        <v>44</v>
      </c>
      <c r="BH521" s="41" t="s">
        <v>44</v>
      </c>
      <c r="BI521" s="41" t="s">
        <v>44</v>
      </c>
      <c r="BJ521" s="41" t="s">
        <v>44</v>
      </c>
      <c r="BK521" s="41" t="s">
        <v>44</v>
      </c>
      <c r="BL521" s="41" t="s">
        <v>44</v>
      </c>
      <c r="BM521" s="41" t="s">
        <v>44</v>
      </c>
      <c r="BN521" s="41" t="s">
        <v>44</v>
      </c>
    </row>
    <row r="522" spans="1:66" s="4" customFormat="1" ht="15.75" customHeight="1">
      <c r="A522" s="12">
        <v>495</v>
      </c>
      <c r="B522" s="14" t="s">
        <v>547</v>
      </c>
      <c r="C522" s="61" t="s">
        <v>44</v>
      </c>
      <c r="D522" s="70" t="s">
        <v>44</v>
      </c>
      <c r="E522" s="58" t="s">
        <v>44</v>
      </c>
      <c r="F522" s="5" t="s">
        <v>44</v>
      </c>
      <c r="G522" s="5" t="s">
        <v>44</v>
      </c>
      <c r="H522" s="5" t="s">
        <v>44</v>
      </c>
      <c r="I522" s="5" t="s">
        <v>44</v>
      </c>
      <c r="J522" s="5" t="s">
        <v>44</v>
      </c>
      <c r="K522" s="5" t="s">
        <v>44</v>
      </c>
      <c r="L522" s="5" t="s">
        <v>44</v>
      </c>
      <c r="M522" s="5" t="s">
        <v>44</v>
      </c>
      <c r="N522" s="5" t="s">
        <v>44</v>
      </c>
      <c r="O522" s="5" t="s">
        <v>44</v>
      </c>
      <c r="P522" s="5" t="s">
        <v>44</v>
      </c>
      <c r="Q522" s="63" t="s">
        <v>44</v>
      </c>
      <c r="R522" s="70" t="s">
        <v>44</v>
      </c>
      <c r="S522" s="58" t="s">
        <v>44</v>
      </c>
      <c r="T522" s="5" t="s">
        <v>44</v>
      </c>
      <c r="U522" s="5" t="s">
        <v>44</v>
      </c>
      <c r="V522" s="5" t="s">
        <v>44</v>
      </c>
      <c r="W522" s="5" t="s">
        <v>44</v>
      </c>
      <c r="X522" s="5" t="s">
        <v>44</v>
      </c>
      <c r="Y522" s="5" t="s">
        <v>44</v>
      </c>
      <c r="Z522" s="5" t="s">
        <v>44</v>
      </c>
      <c r="AA522" s="5" t="s">
        <v>44</v>
      </c>
      <c r="AB522" s="5" t="s">
        <v>44</v>
      </c>
      <c r="AC522" s="5" t="s">
        <v>44</v>
      </c>
      <c r="AD522" s="5" t="s">
        <v>44</v>
      </c>
      <c r="AE522" s="65" t="s">
        <v>44</v>
      </c>
      <c r="AF522" s="70" t="s">
        <v>44</v>
      </c>
      <c r="AG522" s="58" t="s">
        <v>44</v>
      </c>
      <c r="AH522" s="5" t="s">
        <v>44</v>
      </c>
      <c r="AI522" s="5" t="s">
        <v>44</v>
      </c>
      <c r="AJ522" s="5" t="s">
        <v>44</v>
      </c>
      <c r="AK522" s="5" t="s">
        <v>44</v>
      </c>
      <c r="AL522" s="5" t="s">
        <v>44</v>
      </c>
      <c r="AM522" s="5" t="s">
        <v>44</v>
      </c>
      <c r="AN522" s="5" t="s">
        <v>44</v>
      </c>
      <c r="AO522" s="5" t="s">
        <v>44</v>
      </c>
      <c r="AP522" s="5" t="s">
        <v>44</v>
      </c>
      <c r="AQ522" s="5" t="s">
        <v>44</v>
      </c>
      <c r="AR522" s="5" t="s">
        <v>44</v>
      </c>
      <c r="AS522" s="68" t="s">
        <v>44</v>
      </c>
      <c r="AT522" s="74" t="s">
        <v>44</v>
      </c>
      <c r="AU522" s="68" t="s">
        <v>44</v>
      </c>
      <c r="AV522" s="41" t="s">
        <v>44</v>
      </c>
      <c r="AW522" s="41" t="s">
        <v>44</v>
      </c>
      <c r="AX522" s="41" t="s">
        <v>44</v>
      </c>
      <c r="AY522" s="41" t="s">
        <v>44</v>
      </c>
      <c r="AZ522" s="41" t="s">
        <v>44</v>
      </c>
      <c r="BA522" s="41" t="s">
        <v>44</v>
      </c>
      <c r="BB522" s="41" t="s">
        <v>44</v>
      </c>
      <c r="BC522" s="41" t="s">
        <v>44</v>
      </c>
      <c r="BD522" s="68" t="s">
        <v>44</v>
      </c>
      <c r="BE522" s="74" t="s">
        <v>44</v>
      </c>
      <c r="BF522" s="68" t="s">
        <v>44</v>
      </c>
      <c r="BG522" s="41" t="s">
        <v>44</v>
      </c>
      <c r="BH522" s="41" t="s">
        <v>44</v>
      </c>
      <c r="BI522" s="41" t="s">
        <v>44</v>
      </c>
      <c r="BJ522" s="41" t="s">
        <v>44</v>
      </c>
      <c r="BK522" s="41" t="s">
        <v>44</v>
      </c>
      <c r="BL522" s="41" t="s">
        <v>44</v>
      </c>
      <c r="BM522" s="41" t="s">
        <v>44</v>
      </c>
      <c r="BN522" s="41" t="s">
        <v>44</v>
      </c>
    </row>
    <row r="523" spans="1:66" s="4" customFormat="1" ht="15.75" customHeight="1">
      <c r="A523" s="12">
        <v>496</v>
      </c>
      <c r="B523" s="14" t="s">
        <v>548</v>
      </c>
      <c r="C523" s="61" t="s">
        <v>44</v>
      </c>
      <c r="D523" s="70" t="s">
        <v>44</v>
      </c>
      <c r="E523" s="58" t="s">
        <v>44</v>
      </c>
      <c r="F523" s="5" t="s">
        <v>44</v>
      </c>
      <c r="G523" s="5" t="s">
        <v>44</v>
      </c>
      <c r="H523" s="5" t="s">
        <v>44</v>
      </c>
      <c r="I523" s="5" t="s">
        <v>44</v>
      </c>
      <c r="J523" s="5" t="s">
        <v>44</v>
      </c>
      <c r="K523" s="5" t="s">
        <v>44</v>
      </c>
      <c r="L523" s="5" t="s">
        <v>44</v>
      </c>
      <c r="M523" s="5" t="s">
        <v>44</v>
      </c>
      <c r="N523" s="5" t="s">
        <v>44</v>
      </c>
      <c r="O523" s="5" t="s">
        <v>44</v>
      </c>
      <c r="P523" s="5" t="s">
        <v>44</v>
      </c>
      <c r="Q523" s="63" t="s">
        <v>44</v>
      </c>
      <c r="R523" s="70" t="s">
        <v>44</v>
      </c>
      <c r="S523" s="58" t="s">
        <v>44</v>
      </c>
      <c r="T523" s="5" t="s">
        <v>44</v>
      </c>
      <c r="U523" s="5" t="s">
        <v>44</v>
      </c>
      <c r="V523" s="5" t="s">
        <v>44</v>
      </c>
      <c r="W523" s="5" t="s">
        <v>44</v>
      </c>
      <c r="X523" s="5" t="s">
        <v>44</v>
      </c>
      <c r="Y523" s="5" t="s">
        <v>44</v>
      </c>
      <c r="Z523" s="5" t="s">
        <v>44</v>
      </c>
      <c r="AA523" s="5" t="s">
        <v>44</v>
      </c>
      <c r="AB523" s="5" t="s">
        <v>44</v>
      </c>
      <c r="AC523" s="5" t="s">
        <v>44</v>
      </c>
      <c r="AD523" s="5" t="s">
        <v>44</v>
      </c>
      <c r="AE523" s="65" t="s">
        <v>44</v>
      </c>
      <c r="AF523" s="70" t="s">
        <v>44</v>
      </c>
      <c r="AG523" s="58" t="s">
        <v>44</v>
      </c>
      <c r="AH523" s="5" t="s">
        <v>44</v>
      </c>
      <c r="AI523" s="5" t="s">
        <v>44</v>
      </c>
      <c r="AJ523" s="5" t="s">
        <v>44</v>
      </c>
      <c r="AK523" s="5" t="s">
        <v>44</v>
      </c>
      <c r="AL523" s="5" t="s">
        <v>44</v>
      </c>
      <c r="AM523" s="5" t="s">
        <v>44</v>
      </c>
      <c r="AN523" s="5" t="s">
        <v>44</v>
      </c>
      <c r="AO523" s="5" t="s">
        <v>44</v>
      </c>
      <c r="AP523" s="5" t="s">
        <v>44</v>
      </c>
      <c r="AQ523" s="5" t="s">
        <v>44</v>
      </c>
      <c r="AR523" s="5" t="s">
        <v>44</v>
      </c>
      <c r="AS523" s="68" t="s">
        <v>44</v>
      </c>
      <c r="AT523" s="74" t="s">
        <v>44</v>
      </c>
      <c r="AU523" s="68" t="s">
        <v>44</v>
      </c>
      <c r="AV523" s="41" t="s">
        <v>44</v>
      </c>
      <c r="AW523" s="41" t="s">
        <v>44</v>
      </c>
      <c r="AX523" s="41" t="s">
        <v>44</v>
      </c>
      <c r="AY523" s="41" t="s">
        <v>44</v>
      </c>
      <c r="AZ523" s="41" t="s">
        <v>44</v>
      </c>
      <c r="BA523" s="41" t="s">
        <v>44</v>
      </c>
      <c r="BB523" s="41" t="s">
        <v>44</v>
      </c>
      <c r="BC523" s="41" t="s">
        <v>44</v>
      </c>
      <c r="BD523" s="68" t="s">
        <v>44</v>
      </c>
      <c r="BE523" s="74" t="s">
        <v>44</v>
      </c>
      <c r="BF523" s="68" t="s">
        <v>44</v>
      </c>
      <c r="BG523" s="41" t="s">
        <v>44</v>
      </c>
      <c r="BH523" s="41" t="s">
        <v>44</v>
      </c>
      <c r="BI523" s="41" t="s">
        <v>44</v>
      </c>
      <c r="BJ523" s="41" t="s">
        <v>44</v>
      </c>
      <c r="BK523" s="41" t="s">
        <v>44</v>
      </c>
      <c r="BL523" s="41" t="s">
        <v>44</v>
      </c>
      <c r="BM523" s="41" t="s">
        <v>44</v>
      </c>
      <c r="BN523" s="41" t="s">
        <v>44</v>
      </c>
    </row>
    <row r="524" spans="1:66" s="4" customFormat="1" ht="15.75" customHeight="1">
      <c r="A524" s="12">
        <v>497</v>
      </c>
      <c r="B524" s="14" t="s">
        <v>549</v>
      </c>
      <c r="C524" s="61" t="s">
        <v>44</v>
      </c>
      <c r="D524" s="70" t="s">
        <v>44</v>
      </c>
      <c r="E524" s="58" t="s">
        <v>44</v>
      </c>
      <c r="F524" s="5" t="s">
        <v>44</v>
      </c>
      <c r="G524" s="5" t="s">
        <v>44</v>
      </c>
      <c r="H524" s="5" t="s">
        <v>44</v>
      </c>
      <c r="I524" s="5" t="s">
        <v>44</v>
      </c>
      <c r="J524" s="5" t="s">
        <v>44</v>
      </c>
      <c r="K524" s="5" t="s">
        <v>44</v>
      </c>
      <c r="L524" s="5" t="s">
        <v>44</v>
      </c>
      <c r="M524" s="5" t="s">
        <v>44</v>
      </c>
      <c r="N524" s="5" t="s">
        <v>44</v>
      </c>
      <c r="O524" s="5" t="s">
        <v>44</v>
      </c>
      <c r="P524" s="5" t="s">
        <v>44</v>
      </c>
      <c r="Q524" s="63" t="s">
        <v>44</v>
      </c>
      <c r="R524" s="70" t="s">
        <v>44</v>
      </c>
      <c r="S524" s="58" t="s">
        <v>44</v>
      </c>
      <c r="T524" s="5" t="s">
        <v>44</v>
      </c>
      <c r="U524" s="5" t="s">
        <v>44</v>
      </c>
      <c r="V524" s="5" t="s">
        <v>44</v>
      </c>
      <c r="W524" s="5" t="s">
        <v>44</v>
      </c>
      <c r="X524" s="5" t="s">
        <v>44</v>
      </c>
      <c r="Y524" s="5" t="s">
        <v>44</v>
      </c>
      <c r="Z524" s="5" t="s">
        <v>44</v>
      </c>
      <c r="AA524" s="5" t="s">
        <v>44</v>
      </c>
      <c r="AB524" s="5" t="s">
        <v>44</v>
      </c>
      <c r="AC524" s="5" t="s">
        <v>44</v>
      </c>
      <c r="AD524" s="5" t="s">
        <v>44</v>
      </c>
      <c r="AE524" s="65" t="s">
        <v>44</v>
      </c>
      <c r="AF524" s="70" t="s">
        <v>44</v>
      </c>
      <c r="AG524" s="58" t="s">
        <v>44</v>
      </c>
      <c r="AH524" s="5" t="s">
        <v>44</v>
      </c>
      <c r="AI524" s="5" t="s">
        <v>44</v>
      </c>
      <c r="AJ524" s="5" t="s">
        <v>44</v>
      </c>
      <c r="AK524" s="5" t="s">
        <v>44</v>
      </c>
      <c r="AL524" s="5" t="s">
        <v>44</v>
      </c>
      <c r="AM524" s="5" t="s">
        <v>44</v>
      </c>
      <c r="AN524" s="5" t="s">
        <v>44</v>
      </c>
      <c r="AO524" s="5" t="s">
        <v>44</v>
      </c>
      <c r="AP524" s="5" t="s">
        <v>44</v>
      </c>
      <c r="AQ524" s="5" t="s">
        <v>44</v>
      </c>
      <c r="AR524" s="5" t="s">
        <v>44</v>
      </c>
      <c r="AS524" s="68" t="s">
        <v>44</v>
      </c>
      <c r="AT524" s="74" t="s">
        <v>44</v>
      </c>
      <c r="AU524" s="68" t="s">
        <v>44</v>
      </c>
      <c r="AV524" s="41" t="s">
        <v>44</v>
      </c>
      <c r="AW524" s="41" t="s">
        <v>44</v>
      </c>
      <c r="AX524" s="41" t="s">
        <v>44</v>
      </c>
      <c r="AY524" s="41" t="s">
        <v>44</v>
      </c>
      <c r="AZ524" s="41" t="s">
        <v>44</v>
      </c>
      <c r="BA524" s="41" t="s">
        <v>44</v>
      </c>
      <c r="BB524" s="41" t="s">
        <v>44</v>
      </c>
      <c r="BC524" s="41" t="s">
        <v>44</v>
      </c>
      <c r="BD524" s="68" t="s">
        <v>44</v>
      </c>
      <c r="BE524" s="74" t="s">
        <v>44</v>
      </c>
      <c r="BF524" s="68" t="s">
        <v>44</v>
      </c>
      <c r="BG524" s="41" t="s">
        <v>44</v>
      </c>
      <c r="BH524" s="41" t="s">
        <v>44</v>
      </c>
      <c r="BI524" s="41" t="s">
        <v>44</v>
      </c>
      <c r="BJ524" s="41" t="s">
        <v>44</v>
      </c>
      <c r="BK524" s="41" t="s">
        <v>44</v>
      </c>
      <c r="BL524" s="41" t="s">
        <v>44</v>
      </c>
      <c r="BM524" s="41" t="s">
        <v>44</v>
      </c>
      <c r="BN524" s="41" t="s">
        <v>44</v>
      </c>
    </row>
    <row r="525" spans="1:66" s="4" customFormat="1" ht="15.75" customHeight="1">
      <c r="A525" s="12">
        <v>498</v>
      </c>
      <c r="B525" s="14" t="s">
        <v>550</v>
      </c>
      <c r="C525" s="61" t="s">
        <v>44</v>
      </c>
      <c r="D525" s="70" t="s">
        <v>44</v>
      </c>
      <c r="E525" s="58" t="s">
        <v>44</v>
      </c>
      <c r="F525" s="5" t="s">
        <v>44</v>
      </c>
      <c r="G525" s="5" t="s">
        <v>44</v>
      </c>
      <c r="H525" s="5" t="s">
        <v>44</v>
      </c>
      <c r="I525" s="5" t="s">
        <v>44</v>
      </c>
      <c r="J525" s="5" t="s">
        <v>44</v>
      </c>
      <c r="K525" s="5" t="s">
        <v>44</v>
      </c>
      <c r="L525" s="5" t="s">
        <v>44</v>
      </c>
      <c r="M525" s="5" t="s">
        <v>44</v>
      </c>
      <c r="N525" s="5" t="s">
        <v>44</v>
      </c>
      <c r="O525" s="5" t="s">
        <v>44</v>
      </c>
      <c r="P525" s="5" t="s">
        <v>44</v>
      </c>
      <c r="Q525" s="63" t="s">
        <v>44</v>
      </c>
      <c r="R525" s="70" t="s">
        <v>44</v>
      </c>
      <c r="S525" s="58" t="s">
        <v>44</v>
      </c>
      <c r="T525" s="5" t="s">
        <v>44</v>
      </c>
      <c r="U525" s="5" t="s">
        <v>44</v>
      </c>
      <c r="V525" s="5" t="s">
        <v>44</v>
      </c>
      <c r="W525" s="5" t="s">
        <v>44</v>
      </c>
      <c r="X525" s="5" t="s">
        <v>44</v>
      </c>
      <c r="Y525" s="5" t="s">
        <v>44</v>
      </c>
      <c r="Z525" s="5" t="s">
        <v>44</v>
      </c>
      <c r="AA525" s="5" t="s">
        <v>44</v>
      </c>
      <c r="AB525" s="5" t="s">
        <v>44</v>
      </c>
      <c r="AC525" s="5" t="s">
        <v>44</v>
      </c>
      <c r="AD525" s="5" t="s">
        <v>44</v>
      </c>
      <c r="AE525" s="65" t="s">
        <v>44</v>
      </c>
      <c r="AF525" s="70" t="s">
        <v>44</v>
      </c>
      <c r="AG525" s="58" t="s">
        <v>44</v>
      </c>
      <c r="AH525" s="5" t="s">
        <v>44</v>
      </c>
      <c r="AI525" s="5" t="s">
        <v>44</v>
      </c>
      <c r="AJ525" s="5" t="s">
        <v>44</v>
      </c>
      <c r="AK525" s="5" t="s">
        <v>44</v>
      </c>
      <c r="AL525" s="5" t="s">
        <v>44</v>
      </c>
      <c r="AM525" s="5" t="s">
        <v>44</v>
      </c>
      <c r="AN525" s="5" t="s">
        <v>44</v>
      </c>
      <c r="AO525" s="5" t="s">
        <v>44</v>
      </c>
      <c r="AP525" s="5" t="s">
        <v>44</v>
      </c>
      <c r="AQ525" s="5" t="s">
        <v>44</v>
      </c>
      <c r="AR525" s="5" t="s">
        <v>44</v>
      </c>
      <c r="AS525" s="68" t="s">
        <v>44</v>
      </c>
      <c r="AT525" s="74" t="s">
        <v>44</v>
      </c>
      <c r="AU525" s="68" t="s">
        <v>44</v>
      </c>
      <c r="AV525" s="41" t="s">
        <v>44</v>
      </c>
      <c r="AW525" s="41" t="s">
        <v>44</v>
      </c>
      <c r="AX525" s="41" t="s">
        <v>44</v>
      </c>
      <c r="AY525" s="41" t="s">
        <v>44</v>
      </c>
      <c r="AZ525" s="41" t="s">
        <v>44</v>
      </c>
      <c r="BA525" s="41" t="s">
        <v>44</v>
      </c>
      <c r="BB525" s="41" t="s">
        <v>44</v>
      </c>
      <c r="BC525" s="41" t="s">
        <v>44</v>
      </c>
      <c r="BD525" s="68" t="s">
        <v>44</v>
      </c>
      <c r="BE525" s="74" t="s">
        <v>44</v>
      </c>
      <c r="BF525" s="68" t="s">
        <v>44</v>
      </c>
      <c r="BG525" s="41" t="s">
        <v>44</v>
      </c>
      <c r="BH525" s="41" t="s">
        <v>44</v>
      </c>
      <c r="BI525" s="41" t="s">
        <v>44</v>
      </c>
      <c r="BJ525" s="41" t="s">
        <v>44</v>
      </c>
      <c r="BK525" s="41" t="s">
        <v>44</v>
      </c>
      <c r="BL525" s="41" t="s">
        <v>44</v>
      </c>
      <c r="BM525" s="41" t="s">
        <v>44</v>
      </c>
      <c r="BN525" s="41" t="s">
        <v>44</v>
      </c>
    </row>
    <row r="526" spans="1:66" s="4" customFormat="1" ht="15.75" customHeight="1">
      <c r="A526" s="12">
        <v>499</v>
      </c>
      <c r="B526" s="13" t="s">
        <v>551</v>
      </c>
      <c r="C526" s="61" t="s">
        <v>44</v>
      </c>
      <c r="D526" s="70" t="s">
        <v>44</v>
      </c>
      <c r="E526" s="58" t="s">
        <v>44</v>
      </c>
      <c r="F526" s="5" t="s">
        <v>44</v>
      </c>
      <c r="G526" s="5" t="s">
        <v>44</v>
      </c>
      <c r="H526" s="5" t="s">
        <v>44</v>
      </c>
      <c r="I526" s="5" t="s">
        <v>44</v>
      </c>
      <c r="J526" s="5" t="s">
        <v>44</v>
      </c>
      <c r="K526" s="5" t="s">
        <v>44</v>
      </c>
      <c r="L526" s="5" t="s">
        <v>44</v>
      </c>
      <c r="M526" s="5" t="s">
        <v>44</v>
      </c>
      <c r="N526" s="5" t="s">
        <v>44</v>
      </c>
      <c r="O526" s="5" t="s">
        <v>44</v>
      </c>
      <c r="P526" s="5" t="s">
        <v>44</v>
      </c>
      <c r="Q526" s="63" t="s">
        <v>44</v>
      </c>
      <c r="R526" s="70" t="s">
        <v>44</v>
      </c>
      <c r="S526" s="58" t="s">
        <v>44</v>
      </c>
      <c r="T526" s="5" t="s">
        <v>44</v>
      </c>
      <c r="U526" s="5" t="s">
        <v>44</v>
      </c>
      <c r="V526" s="5" t="s">
        <v>44</v>
      </c>
      <c r="W526" s="5" t="s">
        <v>44</v>
      </c>
      <c r="X526" s="5" t="s">
        <v>44</v>
      </c>
      <c r="Y526" s="5" t="s">
        <v>44</v>
      </c>
      <c r="Z526" s="5" t="s">
        <v>44</v>
      </c>
      <c r="AA526" s="5" t="s">
        <v>44</v>
      </c>
      <c r="AB526" s="5" t="s">
        <v>44</v>
      </c>
      <c r="AC526" s="5" t="s">
        <v>44</v>
      </c>
      <c r="AD526" s="5" t="s">
        <v>44</v>
      </c>
      <c r="AE526" s="65" t="s">
        <v>44</v>
      </c>
      <c r="AF526" s="70" t="s">
        <v>44</v>
      </c>
      <c r="AG526" s="58" t="s">
        <v>44</v>
      </c>
      <c r="AH526" s="5" t="s">
        <v>44</v>
      </c>
      <c r="AI526" s="5" t="s">
        <v>44</v>
      </c>
      <c r="AJ526" s="5" t="s">
        <v>44</v>
      </c>
      <c r="AK526" s="5" t="s">
        <v>44</v>
      </c>
      <c r="AL526" s="5" t="s">
        <v>44</v>
      </c>
      <c r="AM526" s="5" t="s">
        <v>44</v>
      </c>
      <c r="AN526" s="5" t="s">
        <v>44</v>
      </c>
      <c r="AO526" s="5" t="s">
        <v>44</v>
      </c>
      <c r="AP526" s="5" t="s">
        <v>44</v>
      </c>
      <c r="AQ526" s="5" t="s">
        <v>44</v>
      </c>
      <c r="AR526" s="5" t="s">
        <v>44</v>
      </c>
      <c r="AS526" s="68" t="s">
        <v>44</v>
      </c>
      <c r="AT526" s="74" t="s">
        <v>44</v>
      </c>
      <c r="AU526" s="68" t="s">
        <v>44</v>
      </c>
      <c r="AV526" s="41" t="s">
        <v>44</v>
      </c>
      <c r="AW526" s="41" t="s">
        <v>44</v>
      </c>
      <c r="AX526" s="41" t="s">
        <v>44</v>
      </c>
      <c r="AY526" s="41" t="s">
        <v>44</v>
      </c>
      <c r="AZ526" s="41" t="s">
        <v>44</v>
      </c>
      <c r="BA526" s="41" t="s">
        <v>44</v>
      </c>
      <c r="BB526" s="41" t="s">
        <v>44</v>
      </c>
      <c r="BC526" s="41" t="s">
        <v>44</v>
      </c>
      <c r="BD526" s="68" t="s">
        <v>44</v>
      </c>
      <c r="BE526" s="74" t="s">
        <v>44</v>
      </c>
      <c r="BF526" s="68" t="s">
        <v>44</v>
      </c>
      <c r="BG526" s="41" t="s">
        <v>44</v>
      </c>
      <c r="BH526" s="41" t="s">
        <v>44</v>
      </c>
      <c r="BI526" s="41" t="s">
        <v>44</v>
      </c>
      <c r="BJ526" s="41" t="s">
        <v>44</v>
      </c>
      <c r="BK526" s="41" t="s">
        <v>44</v>
      </c>
      <c r="BL526" s="41" t="s">
        <v>44</v>
      </c>
      <c r="BM526" s="41" t="s">
        <v>44</v>
      </c>
      <c r="BN526" s="41" t="s">
        <v>44</v>
      </c>
    </row>
    <row r="527" spans="1:66" s="4" customFormat="1" ht="15.75" customHeight="1">
      <c r="A527" s="12">
        <v>500</v>
      </c>
      <c r="B527" s="13" t="s">
        <v>552</v>
      </c>
      <c r="C527" s="61" t="s">
        <v>44</v>
      </c>
      <c r="D527" s="70" t="s">
        <v>44</v>
      </c>
      <c r="E527" s="58" t="s">
        <v>44</v>
      </c>
      <c r="F527" s="5" t="s">
        <v>44</v>
      </c>
      <c r="G527" s="5" t="s">
        <v>44</v>
      </c>
      <c r="H527" s="5" t="s">
        <v>44</v>
      </c>
      <c r="I527" s="5" t="s">
        <v>44</v>
      </c>
      <c r="J527" s="5" t="s">
        <v>44</v>
      </c>
      <c r="K527" s="5" t="s">
        <v>44</v>
      </c>
      <c r="L527" s="5" t="s">
        <v>44</v>
      </c>
      <c r="M527" s="5" t="s">
        <v>44</v>
      </c>
      <c r="N527" s="5" t="s">
        <v>44</v>
      </c>
      <c r="O527" s="5" t="s">
        <v>44</v>
      </c>
      <c r="P527" s="5" t="s">
        <v>44</v>
      </c>
      <c r="Q527" s="63" t="s">
        <v>44</v>
      </c>
      <c r="R527" s="70" t="s">
        <v>44</v>
      </c>
      <c r="S527" s="58" t="s">
        <v>44</v>
      </c>
      <c r="T527" s="5" t="s">
        <v>44</v>
      </c>
      <c r="U527" s="5" t="s">
        <v>44</v>
      </c>
      <c r="V527" s="5" t="s">
        <v>44</v>
      </c>
      <c r="W527" s="5" t="s">
        <v>44</v>
      </c>
      <c r="X527" s="5" t="s">
        <v>44</v>
      </c>
      <c r="Y527" s="5" t="s">
        <v>44</v>
      </c>
      <c r="Z527" s="5" t="s">
        <v>44</v>
      </c>
      <c r="AA527" s="5" t="s">
        <v>44</v>
      </c>
      <c r="AB527" s="5" t="s">
        <v>44</v>
      </c>
      <c r="AC527" s="5" t="s">
        <v>44</v>
      </c>
      <c r="AD527" s="5" t="s">
        <v>44</v>
      </c>
      <c r="AE527" s="65" t="s">
        <v>44</v>
      </c>
      <c r="AF527" s="70" t="s">
        <v>44</v>
      </c>
      <c r="AG527" s="58" t="s">
        <v>44</v>
      </c>
      <c r="AH527" s="5" t="s">
        <v>44</v>
      </c>
      <c r="AI527" s="5" t="s">
        <v>44</v>
      </c>
      <c r="AJ527" s="5" t="s">
        <v>44</v>
      </c>
      <c r="AK527" s="5" t="s">
        <v>44</v>
      </c>
      <c r="AL527" s="5" t="s">
        <v>44</v>
      </c>
      <c r="AM527" s="5" t="s">
        <v>44</v>
      </c>
      <c r="AN527" s="5" t="s">
        <v>44</v>
      </c>
      <c r="AO527" s="5" t="s">
        <v>44</v>
      </c>
      <c r="AP527" s="5" t="s">
        <v>44</v>
      </c>
      <c r="AQ527" s="5" t="s">
        <v>44</v>
      </c>
      <c r="AR527" s="5" t="s">
        <v>44</v>
      </c>
      <c r="AS527" s="68" t="s">
        <v>44</v>
      </c>
      <c r="AT527" s="74" t="s">
        <v>44</v>
      </c>
      <c r="AU527" s="68" t="s">
        <v>44</v>
      </c>
      <c r="AV527" s="41" t="s">
        <v>44</v>
      </c>
      <c r="AW527" s="41" t="s">
        <v>44</v>
      </c>
      <c r="AX527" s="41" t="s">
        <v>44</v>
      </c>
      <c r="AY527" s="41" t="s">
        <v>44</v>
      </c>
      <c r="AZ527" s="41" t="s">
        <v>44</v>
      </c>
      <c r="BA527" s="41" t="s">
        <v>44</v>
      </c>
      <c r="BB527" s="41" t="s">
        <v>44</v>
      </c>
      <c r="BC527" s="41" t="s">
        <v>44</v>
      </c>
      <c r="BD527" s="68" t="s">
        <v>44</v>
      </c>
      <c r="BE527" s="74" t="s">
        <v>44</v>
      </c>
      <c r="BF527" s="68" t="s">
        <v>44</v>
      </c>
      <c r="BG527" s="41" t="s">
        <v>44</v>
      </c>
      <c r="BH527" s="41" t="s">
        <v>44</v>
      </c>
      <c r="BI527" s="41" t="s">
        <v>44</v>
      </c>
      <c r="BJ527" s="41" t="s">
        <v>44</v>
      </c>
      <c r="BK527" s="41" t="s">
        <v>44</v>
      </c>
      <c r="BL527" s="41" t="s">
        <v>44</v>
      </c>
      <c r="BM527" s="41" t="s">
        <v>44</v>
      </c>
      <c r="BN527" s="41" t="s">
        <v>44</v>
      </c>
    </row>
    <row r="528" spans="1:66" s="4" customFormat="1" ht="15.75" customHeight="1">
      <c r="A528" s="12">
        <v>501</v>
      </c>
      <c r="B528" s="13" t="s">
        <v>553</v>
      </c>
      <c r="C528" s="61" t="s">
        <v>44</v>
      </c>
      <c r="D528" s="70" t="s">
        <v>44</v>
      </c>
      <c r="E528" s="58" t="s">
        <v>44</v>
      </c>
      <c r="F528" s="5" t="s">
        <v>44</v>
      </c>
      <c r="G528" s="5" t="s">
        <v>44</v>
      </c>
      <c r="H528" s="5" t="s">
        <v>44</v>
      </c>
      <c r="I528" s="5" t="s">
        <v>44</v>
      </c>
      <c r="J528" s="5" t="s">
        <v>44</v>
      </c>
      <c r="K528" s="5" t="s">
        <v>44</v>
      </c>
      <c r="L528" s="5" t="s">
        <v>44</v>
      </c>
      <c r="M528" s="5" t="s">
        <v>44</v>
      </c>
      <c r="N528" s="5" t="s">
        <v>44</v>
      </c>
      <c r="O528" s="5" t="s">
        <v>44</v>
      </c>
      <c r="P528" s="5" t="s">
        <v>44</v>
      </c>
      <c r="Q528" s="63" t="s">
        <v>44</v>
      </c>
      <c r="R528" s="70" t="s">
        <v>44</v>
      </c>
      <c r="S528" s="58" t="s">
        <v>44</v>
      </c>
      <c r="T528" s="5" t="s">
        <v>44</v>
      </c>
      <c r="U528" s="5" t="s">
        <v>44</v>
      </c>
      <c r="V528" s="5" t="s">
        <v>44</v>
      </c>
      <c r="W528" s="5" t="s">
        <v>44</v>
      </c>
      <c r="X528" s="5" t="s">
        <v>44</v>
      </c>
      <c r="Y528" s="5" t="s">
        <v>44</v>
      </c>
      <c r="Z528" s="5" t="s">
        <v>44</v>
      </c>
      <c r="AA528" s="5" t="s">
        <v>44</v>
      </c>
      <c r="AB528" s="5" t="s">
        <v>44</v>
      </c>
      <c r="AC528" s="5" t="s">
        <v>44</v>
      </c>
      <c r="AD528" s="5" t="s">
        <v>44</v>
      </c>
      <c r="AE528" s="65" t="s">
        <v>44</v>
      </c>
      <c r="AF528" s="70" t="s">
        <v>44</v>
      </c>
      <c r="AG528" s="58" t="s">
        <v>44</v>
      </c>
      <c r="AH528" s="5" t="s">
        <v>44</v>
      </c>
      <c r="AI528" s="5" t="s">
        <v>44</v>
      </c>
      <c r="AJ528" s="5" t="s">
        <v>44</v>
      </c>
      <c r="AK528" s="5" t="s">
        <v>44</v>
      </c>
      <c r="AL528" s="5" t="s">
        <v>44</v>
      </c>
      <c r="AM528" s="5" t="s">
        <v>44</v>
      </c>
      <c r="AN528" s="5" t="s">
        <v>44</v>
      </c>
      <c r="AO528" s="5" t="s">
        <v>44</v>
      </c>
      <c r="AP528" s="5" t="s">
        <v>44</v>
      </c>
      <c r="AQ528" s="5" t="s">
        <v>44</v>
      </c>
      <c r="AR528" s="5" t="s">
        <v>44</v>
      </c>
      <c r="AS528" s="68" t="s">
        <v>44</v>
      </c>
      <c r="AT528" s="74" t="s">
        <v>44</v>
      </c>
      <c r="AU528" s="68" t="s">
        <v>44</v>
      </c>
      <c r="AV528" s="41" t="s">
        <v>44</v>
      </c>
      <c r="AW528" s="41" t="s">
        <v>44</v>
      </c>
      <c r="AX528" s="41" t="s">
        <v>44</v>
      </c>
      <c r="AY528" s="41" t="s">
        <v>44</v>
      </c>
      <c r="AZ528" s="41" t="s">
        <v>44</v>
      </c>
      <c r="BA528" s="41" t="s">
        <v>44</v>
      </c>
      <c r="BB528" s="41" t="s">
        <v>44</v>
      </c>
      <c r="BC528" s="41" t="s">
        <v>44</v>
      </c>
      <c r="BD528" s="68" t="s">
        <v>44</v>
      </c>
      <c r="BE528" s="74" t="s">
        <v>44</v>
      </c>
      <c r="BF528" s="68" t="s">
        <v>44</v>
      </c>
      <c r="BG528" s="41" t="s">
        <v>44</v>
      </c>
      <c r="BH528" s="41" t="s">
        <v>44</v>
      </c>
      <c r="BI528" s="41" t="s">
        <v>44</v>
      </c>
      <c r="BJ528" s="41" t="s">
        <v>44</v>
      </c>
      <c r="BK528" s="41" t="s">
        <v>44</v>
      </c>
      <c r="BL528" s="41" t="s">
        <v>44</v>
      </c>
      <c r="BM528" s="41" t="s">
        <v>44</v>
      </c>
      <c r="BN528" s="41" t="s">
        <v>44</v>
      </c>
    </row>
    <row r="529" spans="1:66" s="4" customFormat="1" ht="15.75" customHeight="1">
      <c r="A529" s="12">
        <v>502</v>
      </c>
      <c r="B529" s="14" t="s">
        <v>554</v>
      </c>
      <c r="C529" s="61">
        <v>362250</v>
      </c>
      <c r="D529" s="70">
        <v>350000</v>
      </c>
      <c r="E529" s="58">
        <v>360500</v>
      </c>
      <c r="F529" s="5">
        <v>235271.07323099996</v>
      </c>
      <c r="G529" s="5">
        <f t="shared" ref="G529:G586" si="297">F529*10.3%</f>
        <v>24232.920542792999</v>
      </c>
      <c r="H529" s="5">
        <f t="shared" ref="H529:H586" si="298">F529+G529</f>
        <v>259503.99377379296</v>
      </c>
      <c r="I529" s="2">
        <v>238156.19133492664</v>
      </c>
      <c r="J529" s="2">
        <f t="shared" ref="J529:J586" si="299">I529*5.1%</f>
        <v>12145.965758081258</v>
      </c>
      <c r="K529" s="2">
        <f t="shared" ref="K529:K586" si="300">I529+J529</f>
        <v>250302.1570930079</v>
      </c>
      <c r="L529" s="5">
        <v>253875.2144316058</v>
      </c>
      <c r="M529" s="5">
        <f t="shared" ref="M529:M586" si="301">MIN(H529,K529,L529,C529:E529)</f>
        <v>250302.1570930079</v>
      </c>
      <c r="N529" s="48">
        <f t="shared" ref="N529:N586" si="302">AVERAGE(H529,K529,L529,C529:E529)</f>
        <v>306071.8942164011</v>
      </c>
      <c r="O529" s="5">
        <f t="shared" ref="O529:O586" si="303">STDEVA(M529,N529)</f>
        <v>39435.15930494247</v>
      </c>
      <c r="P529" s="20">
        <f t="shared" ref="P529:P586" si="304">O529/N529</f>
        <v>0.12884279821217673</v>
      </c>
      <c r="Q529" s="63" t="s">
        <v>44</v>
      </c>
      <c r="R529" s="70" t="s">
        <v>44</v>
      </c>
      <c r="S529" s="58" t="s">
        <v>44</v>
      </c>
      <c r="T529" s="5" t="s">
        <v>44</v>
      </c>
      <c r="U529" s="5" t="s">
        <v>44</v>
      </c>
      <c r="V529" s="5" t="s">
        <v>44</v>
      </c>
      <c r="W529" s="5" t="s">
        <v>44</v>
      </c>
      <c r="X529" s="5" t="s">
        <v>44</v>
      </c>
      <c r="Y529" s="5" t="s">
        <v>44</v>
      </c>
      <c r="Z529" s="5" t="s">
        <v>44</v>
      </c>
      <c r="AA529" s="5" t="s">
        <v>44</v>
      </c>
      <c r="AB529" s="5" t="s">
        <v>44</v>
      </c>
      <c r="AC529" s="5" t="s">
        <v>44</v>
      </c>
      <c r="AD529" s="5" t="s">
        <v>44</v>
      </c>
      <c r="AE529" s="65" t="s">
        <v>44</v>
      </c>
      <c r="AF529" s="70" t="s">
        <v>44</v>
      </c>
      <c r="AG529" s="58" t="s">
        <v>44</v>
      </c>
      <c r="AH529" s="5" t="s">
        <v>44</v>
      </c>
      <c r="AI529" s="5" t="s">
        <v>44</v>
      </c>
      <c r="AJ529" s="5" t="s">
        <v>44</v>
      </c>
      <c r="AK529" s="5" t="s">
        <v>44</v>
      </c>
      <c r="AL529" s="5" t="s">
        <v>44</v>
      </c>
      <c r="AM529" s="5" t="s">
        <v>44</v>
      </c>
      <c r="AN529" s="5" t="s">
        <v>44</v>
      </c>
      <c r="AO529" s="5" t="s">
        <v>44</v>
      </c>
      <c r="AP529" s="5" t="s">
        <v>44</v>
      </c>
      <c r="AQ529" s="5" t="s">
        <v>44</v>
      </c>
      <c r="AR529" s="5" t="s">
        <v>44</v>
      </c>
      <c r="AS529" s="68" t="s">
        <v>44</v>
      </c>
      <c r="AT529" s="74" t="s">
        <v>44</v>
      </c>
      <c r="AU529" s="68" t="s">
        <v>44</v>
      </c>
      <c r="AV529" s="41" t="s">
        <v>44</v>
      </c>
      <c r="AW529" s="41" t="s">
        <v>44</v>
      </c>
      <c r="AX529" s="41" t="s">
        <v>44</v>
      </c>
      <c r="AY529" s="41" t="s">
        <v>44</v>
      </c>
      <c r="AZ529" s="41" t="s">
        <v>44</v>
      </c>
      <c r="BA529" s="41" t="s">
        <v>44</v>
      </c>
      <c r="BB529" s="41" t="s">
        <v>44</v>
      </c>
      <c r="BC529" s="41" t="s">
        <v>44</v>
      </c>
      <c r="BD529" s="72">
        <v>416000</v>
      </c>
      <c r="BE529" s="70">
        <v>400000</v>
      </c>
      <c r="BF529" s="58">
        <v>410000</v>
      </c>
      <c r="BG529" s="38">
        <v>273879.62003516563</v>
      </c>
      <c r="BH529" s="38">
        <f t="shared" ref="BH529:BH586" si="305">BG529*5.1%</f>
        <v>13967.860621793447</v>
      </c>
      <c r="BI529" s="38">
        <f t="shared" ref="BI529:BI586" si="306">BG529+BH529</f>
        <v>287847.48065695906</v>
      </c>
      <c r="BJ529" s="36">
        <v>304650.25731792691</v>
      </c>
      <c r="BK529" s="36">
        <f t="shared" ref="BK529:BK586" si="307">MIN(BI529,BJ529,BD529:BF529)</f>
        <v>287847.48065695906</v>
      </c>
      <c r="BL529" s="40">
        <f t="shared" ref="BL529:BL586" si="308">AVERAGE(BI529,BJ529,BD529:BF529)</f>
        <v>363699.54759497719</v>
      </c>
      <c r="BM529" s="5">
        <f t="shared" ref="BM529:BM586" si="309">STDEVA(BK529,BL529)</f>
        <v>53635.510898888868</v>
      </c>
      <c r="BN529" s="20">
        <f t="shared" ref="BN529:BN586" si="310">BM529/BL529</f>
        <v>0.14747203083853819</v>
      </c>
    </row>
    <row r="530" spans="1:66" s="4" customFormat="1" ht="15.75" customHeight="1">
      <c r="A530" s="12">
        <v>503</v>
      </c>
      <c r="B530" s="14" t="s">
        <v>555</v>
      </c>
      <c r="C530" s="61">
        <v>1449000</v>
      </c>
      <c r="D530" s="70">
        <v>1400000</v>
      </c>
      <c r="E530" s="58">
        <v>1442000</v>
      </c>
      <c r="F530" s="5">
        <v>1335614.217372</v>
      </c>
      <c r="G530" s="5">
        <f t="shared" si="297"/>
        <v>137568.264389316</v>
      </c>
      <c r="H530" s="5">
        <f t="shared" si="298"/>
        <v>1473182.4817613161</v>
      </c>
      <c r="I530" s="2">
        <v>1351993.42097512</v>
      </c>
      <c r="J530" s="2">
        <f t="shared" si="299"/>
        <v>68951.664469731113</v>
      </c>
      <c r="K530" s="2">
        <f t="shared" si="300"/>
        <v>1420945.0854448511</v>
      </c>
      <c r="L530" s="5">
        <v>1441229.0427397408</v>
      </c>
      <c r="M530" s="5">
        <f t="shared" si="301"/>
        <v>1400000</v>
      </c>
      <c r="N530" s="48">
        <f t="shared" si="302"/>
        <v>1437726.1016576514</v>
      </c>
      <c r="O530" s="5">
        <f t="shared" si="303"/>
        <v>26676.382309858331</v>
      </c>
      <c r="P530" s="20">
        <f t="shared" si="304"/>
        <v>1.8554564933544248E-2</v>
      </c>
      <c r="Q530" s="63">
        <v>1449000</v>
      </c>
      <c r="R530" s="70">
        <v>1400000</v>
      </c>
      <c r="S530" s="58">
        <v>1428000</v>
      </c>
      <c r="T530" s="5">
        <v>1447798.4753310001</v>
      </c>
      <c r="U530" s="5">
        <f t="shared" ref="U530:U586" si="311">T530*10.3%</f>
        <v>149123.24295909301</v>
      </c>
      <c r="V530" s="5">
        <f t="shared" ref="V530:V586" si="312">T530+U530</f>
        <v>1596921.7182900931</v>
      </c>
      <c r="W530" s="2">
        <v>1465553.3791675931</v>
      </c>
      <c r="X530" s="2">
        <f t="shared" ref="X530:X586" si="313">W530*5.1%</f>
        <v>74743.222337547239</v>
      </c>
      <c r="Y530" s="2">
        <f t="shared" ref="Y530:Y586" si="314">W530+X530</f>
        <v>1540296.6015051403</v>
      </c>
      <c r="Z530" s="5">
        <v>1562284.2988527918</v>
      </c>
      <c r="AA530" s="5">
        <f t="shared" ref="AA530:AA586" si="315">MIN(V530,Y530,Z530,Q530:S530)</f>
        <v>1400000</v>
      </c>
      <c r="AB530" s="48">
        <f t="shared" ref="AB530:AB586" si="316">AVERAGE(V530,Y530,Z530,Q530:S530)</f>
        <v>1496083.7697746709</v>
      </c>
      <c r="AC530" s="5">
        <f t="shared" ref="AC530:AC586" si="317">STDEVA(AA530,AB530)</f>
        <v>67941.485169636857</v>
      </c>
      <c r="AD530" s="20">
        <f t="shared" ref="AD530:AD586" si="318">AC530/AB530</f>
        <v>4.5412888330357129E-2</v>
      </c>
      <c r="AE530" s="65" t="s">
        <v>44</v>
      </c>
      <c r="AF530" s="70" t="s">
        <v>44</v>
      </c>
      <c r="AG530" s="58" t="s">
        <v>44</v>
      </c>
      <c r="AH530" s="5" t="s">
        <v>44</v>
      </c>
      <c r="AI530" s="5" t="s">
        <v>44</v>
      </c>
      <c r="AJ530" s="5" t="s">
        <v>44</v>
      </c>
      <c r="AK530" s="5" t="s">
        <v>44</v>
      </c>
      <c r="AL530" s="5" t="s">
        <v>44</v>
      </c>
      <c r="AM530" s="5" t="s">
        <v>44</v>
      </c>
      <c r="AN530" s="5" t="s">
        <v>44</v>
      </c>
      <c r="AO530" s="5" t="s">
        <v>44</v>
      </c>
      <c r="AP530" s="5" t="s">
        <v>44</v>
      </c>
      <c r="AQ530" s="5" t="s">
        <v>44</v>
      </c>
      <c r="AR530" s="5" t="s">
        <v>44</v>
      </c>
      <c r="AS530" s="67">
        <v>1456000</v>
      </c>
      <c r="AT530" s="70">
        <v>1400000</v>
      </c>
      <c r="AU530" s="58">
        <v>1435000</v>
      </c>
      <c r="AV530" s="38">
        <v>1685386.386042732</v>
      </c>
      <c r="AW530" s="38">
        <f t="shared" ref="AW530:AW586" si="319">AV530*5.1%</f>
        <v>85954.705688179325</v>
      </c>
      <c r="AX530" s="38">
        <f t="shared" ref="AX530:AX586" si="320">AV530+AW530</f>
        <v>1771341.0917309113</v>
      </c>
      <c r="AY530" s="36">
        <v>1874741.1586233501</v>
      </c>
      <c r="AZ530" s="5">
        <f t="shared" ref="AZ530:AZ586" si="321">MIN(AX530,AY530,AS530:AU530)</f>
        <v>1400000</v>
      </c>
      <c r="BA530" s="40">
        <f t="shared" ref="BA530:BA586" si="322">AVERAGE(AX530,AY530,AS530:AU530)</f>
        <v>1587416.4500708522</v>
      </c>
      <c r="BB530" s="5">
        <f t="shared" ref="BB530:BB535" si="323">STDEVA(AZ530,BA530)</f>
        <v>132523.4427510096</v>
      </c>
      <c r="BC530" s="43">
        <f t="shared" ref="BC530:BC586" si="324">BB530/BA530</f>
        <v>8.3483727754676218E-2</v>
      </c>
      <c r="BD530" s="72">
        <v>1456000</v>
      </c>
      <c r="BE530" s="70">
        <v>1400000</v>
      </c>
      <c r="BF530" s="58">
        <v>1435000</v>
      </c>
      <c r="BG530" s="38">
        <v>1554792.434121388</v>
      </c>
      <c r="BH530" s="38">
        <f t="shared" si="305"/>
        <v>79294.414140190784</v>
      </c>
      <c r="BI530" s="38">
        <f t="shared" si="306"/>
        <v>1634086.8482615787</v>
      </c>
      <c r="BJ530" s="36">
        <v>1729474.8512876891</v>
      </c>
      <c r="BK530" s="36">
        <f t="shared" si="307"/>
        <v>1400000</v>
      </c>
      <c r="BL530" s="40">
        <f t="shared" si="308"/>
        <v>1530912.3399098536</v>
      </c>
      <c r="BM530" s="5">
        <f t="shared" si="309"/>
        <v>92569.003291255809</v>
      </c>
      <c r="BN530" s="20">
        <f t="shared" si="310"/>
        <v>6.0466560284376997E-2</v>
      </c>
    </row>
    <row r="531" spans="1:66" s="4" customFormat="1" ht="15.75" customHeight="1">
      <c r="A531" s="12">
        <v>504</v>
      </c>
      <c r="B531" s="14" t="s">
        <v>556</v>
      </c>
      <c r="C531" s="61">
        <v>465750</v>
      </c>
      <c r="D531" s="70">
        <v>450000</v>
      </c>
      <c r="E531" s="58">
        <v>463500</v>
      </c>
      <c r="F531" s="5">
        <v>520469.74537199992</v>
      </c>
      <c r="G531" s="5">
        <f t="shared" si="297"/>
        <v>53608.383773315996</v>
      </c>
      <c r="H531" s="5">
        <f t="shared" si="298"/>
        <v>574078.12914531596</v>
      </c>
      <c r="I531" s="2">
        <v>526852.5531884532</v>
      </c>
      <c r="J531" s="2">
        <f t="shared" si="299"/>
        <v>26869.48021261111</v>
      </c>
      <c r="K531" s="2">
        <f t="shared" si="300"/>
        <v>553722.03340106434</v>
      </c>
      <c r="L531" s="5">
        <v>561626.40225655062</v>
      </c>
      <c r="M531" s="5">
        <f t="shared" si="301"/>
        <v>450000</v>
      </c>
      <c r="N531" s="48">
        <f t="shared" si="302"/>
        <v>511446.09413382184</v>
      </c>
      <c r="O531" s="5">
        <f t="shared" si="303"/>
        <v>43448.949839452362</v>
      </c>
      <c r="P531" s="20">
        <f t="shared" si="304"/>
        <v>8.4953136484573047E-2</v>
      </c>
      <c r="Q531" s="63">
        <v>465750</v>
      </c>
      <c r="R531" s="70">
        <v>450000</v>
      </c>
      <c r="S531" s="58">
        <v>459000</v>
      </c>
      <c r="T531" s="5">
        <v>530878.665438</v>
      </c>
      <c r="U531" s="5">
        <f t="shared" si="311"/>
        <v>54680.502540114001</v>
      </c>
      <c r="V531" s="5">
        <f t="shared" si="312"/>
        <v>585559.16797811398</v>
      </c>
      <c r="W531" s="2">
        <v>537388.9692708134</v>
      </c>
      <c r="X531" s="2">
        <f t="shared" si="313"/>
        <v>27406.837432811481</v>
      </c>
      <c r="Y531" s="2">
        <f t="shared" si="314"/>
        <v>564795.8067036249</v>
      </c>
      <c r="Z531" s="5">
        <v>572858.25340959488</v>
      </c>
      <c r="AA531" s="5">
        <f t="shared" si="315"/>
        <v>450000</v>
      </c>
      <c r="AB531" s="48">
        <f t="shared" si="316"/>
        <v>516327.20468188892</v>
      </c>
      <c r="AC531" s="5">
        <f t="shared" si="317"/>
        <v>46900.41620771178</v>
      </c>
      <c r="AD531" s="20">
        <f t="shared" si="318"/>
        <v>9.0834679603232021E-2</v>
      </c>
      <c r="AE531" s="65" t="s">
        <v>44</v>
      </c>
      <c r="AF531" s="70" t="s">
        <v>44</v>
      </c>
      <c r="AG531" s="58" t="s">
        <v>44</v>
      </c>
      <c r="AH531" s="5" t="s">
        <v>44</v>
      </c>
      <c r="AI531" s="5" t="s">
        <v>44</v>
      </c>
      <c r="AJ531" s="5" t="s">
        <v>44</v>
      </c>
      <c r="AK531" s="5" t="s">
        <v>44</v>
      </c>
      <c r="AL531" s="5" t="s">
        <v>44</v>
      </c>
      <c r="AM531" s="5" t="s">
        <v>44</v>
      </c>
      <c r="AN531" s="5" t="s">
        <v>44</v>
      </c>
      <c r="AO531" s="5" t="s">
        <v>44</v>
      </c>
      <c r="AP531" s="5" t="s">
        <v>44</v>
      </c>
      <c r="AQ531" s="5" t="s">
        <v>44</v>
      </c>
      <c r="AR531" s="5" t="s">
        <v>44</v>
      </c>
      <c r="AS531" s="67">
        <v>468000</v>
      </c>
      <c r="AT531" s="70">
        <v>450000</v>
      </c>
      <c r="AU531" s="58">
        <v>461250</v>
      </c>
      <c r="AV531" s="38">
        <v>617997.31466143543</v>
      </c>
      <c r="AW531" s="38">
        <f t="shared" si="319"/>
        <v>31517.863047733204</v>
      </c>
      <c r="AX531" s="38">
        <f t="shared" si="320"/>
        <v>649515.17770916864</v>
      </c>
      <c r="AY531" s="36">
        <v>687429.90409151383</v>
      </c>
      <c r="AZ531" s="5">
        <f t="shared" si="321"/>
        <v>450000</v>
      </c>
      <c r="BA531" s="40">
        <f t="shared" si="322"/>
        <v>543239.01636013645</v>
      </c>
      <c r="BB531" s="5">
        <f t="shared" si="323"/>
        <v>65929.940739415921</v>
      </c>
      <c r="BC531" s="20">
        <f t="shared" si="324"/>
        <v>0.12136451682201732</v>
      </c>
      <c r="BD531" s="72">
        <v>468000</v>
      </c>
      <c r="BE531" s="70">
        <v>450000</v>
      </c>
      <c r="BF531" s="58">
        <v>461250</v>
      </c>
      <c r="BG531" s="38">
        <v>605880.43616672116</v>
      </c>
      <c r="BH531" s="38">
        <f t="shared" si="305"/>
        <v>30899.902244502777</v>
      </c>
      <c r="BI531" s="38">
        <f t="shared" si="306"/>
        <v>636780.33841122396</v>
      </c>
      <c r="BJ531" s="36">
        <v>673951.68270786083</v>
      </c>
      <c r="BK531" s="36">
        <f t="shared" si="307"/>
        <v>450000</v>
      </c>
      <c r="BL531" s="40">
        <f t="shared" si="308"/>
        <v>537996.40422381693</v>
      </c>
      <c r="BM531" s="5">
        <f t="shared" si="309"/>
        <v>62222.854146693506</v>
      </c>
      <c r="BN531" s="20">
        <f t="shared" si="310"/>
        <v>0.11565663572875404</v>
      </c>
    </row>
    <row r="532" spans="1:66" s="4" customFormat="1" ht="15.75" customHeight="1">
      <c r="A532" s="12">
        <v>505</v>
      </c>
      <c r="B532" s="14" t="s">
        <v>557</v>
      </c>
      <c r="C532" s="61">
        <v>414000</v>
      </c>
      <c r="D532" s="70">
        <v>400000</v>
      </c>
      <c r="E532" s="58">
        <v>412000</v>
      </c>
      <c r="F532" s="5">
        <v>316683.62737199996</v>
      </c>
      <c r="G532" s="5">
        <f t="shared" si="297"/>
        <v>32618.413619315997</v>
      </c>
      <c r="H532" s="5">
        <f t="shared" si="298"/>
        <v>349302.04099131597</v>
      </c>
      <c r="I532" s="2">
        <v>320567.3362417866</v>
      </c>
      <c r="J532" s="2">
        <f t="shared" si="299"/>
        <v>16348.934148331116</v>
      </c>
      <c r="K532" s="2">
        <f t="shared" si="300"/>
        <v>336916.27039011772</v>
      </c>
      <c r="L532" s="5">
        <v>341725.74213575321</v>
      </c>
      <c r="M532" s="5">
        <f t="shared" si="301"/>
        <v>336916.27039011772</v>
      </c>
      <c r="N532" s="48">
        <f t="shared" si="302"/>
        <v>375657.3422528645</v>
      </c>
      <c r="O532" s="5">
        <f t="shared" si="303"/>
        <v>27394.074624583605</v>
      </c>
      <c r="P532" s="20">
        <f t="shared" si="304"/>
        <v>7.2923037948088229E-2</v>
      </c>
      <c r="Q532" s="63">
        <v>414000</v>
      </c>
      <c r="R532" s="70">
        <v>400000</v>
      </c>
      <c r="S532" s="58">
        <v>408000</v>
      </c>
      <c r="T532" s="5">
        <v>323016.82507800002</v>
      </c>
      <c r="U532" s="5">
        <f t="shared" si="311"/>
        <v>33270.732983034002</v>
      </c>
      <c r="V532" s="5">
        <f t="shared" si="312"/>
        <v>356287.55806103401</v>
      </c>
      <c r="W532" s="2">
        <v>326978.23745188006</v>
      </c>
      <c r="X532" s="2">
        <f t="shared" si="313"/>
        <v>16675.890110045882</v>
      </c>
      <c r="Y532" s="2">
        <f t="shared" si="314"/>
        <v>343654.12756192597</v>
      </c>
      <c r="Z532" s="5">
        <v>348559.78205841652</v>
      </c>
      <c r="AA532" s="5">
        <f t="shared" si="315"/>
        <v>343654.12756192597</v>
      </c>
      <c r="AB532" s="48">
        <f t="shared" si="316"/>
        <v>378416.9112802294</v>
      </c>
      <c r="AC532" s="5">
        <f t="shared" si="317"/>
        <v>24581.00010013366</v>
      </c>
      <c r="AD532" s="20">
        <f t="shared" si="318"/>
        <v>6.4957456623630311E-2</v>
      </c>
      <c r="AE532" s="65" t="s">
        <v>44</v>
      </c>
      <c r="AF532" s="70" t="s">
        <v>44</v>
      </c>
      <c r="AG532" s="58" t="s">
        <v>44</v>
      </c>
      <c r="AH532" s="5" t="s">
        <v>44</v>
      </c>
      <c r="AI532" s="5" t="s">
        <v>44</v>
      </c>
      <c r="AJ532" s="5" t="s">
        <v>44</v>
      </c>
      <c r="AK532" s="5" t="s">
        <v>44</v>
      </c>
      <c r="AL532" s="5" t="s">
        <v>44</v>
      </c>
      <c r="AM532" s="5" t="s">
        <v>44</v>
      </c>
      <c r="AN532" s="5" t="s">
        <v>44</v>
      </c>
      <c r="AO532" s="5" t="s">
        <v>44</v>
      </c>
      <c r="AP532" s="5" t="s">
        <v>44</v>
      </c>
      <c r="AQ532" s="5" t="s">
        <v>44</v>
      </c>
      <c r="AR532" s="5" t="s">
        <v>44</v>
      </c>
      <c r="AS532" s="67">
        <v>416000</v>
      </c>
      <c r="AT532" s="70">
        <v>400000</v>
      </c>
      <c r="AU532" s="58">
        <v>410000</v>
      </c>
      <c r="AV532" s="38">
        <v>376024.97306966205</v>
      </c>
      <c r="AW532" s="38">
        <f t="shared" si="319"/>
        <v>19177.273626552764</v>
      </c>
      <c r="AX532" s="38">
        <f t="shared" si="320"/>
        <v>395202.24669621483</v>
      </c>
      <c r="AY532" s="36">
        <v>418271.73847009975</v>
      </c>
      <c r="AZ532" s="5">
        <f t="shared" si="321"/>
        <v>395202.24669621483</v>
      </c>
      <c r="BA532" s="40">
        <f t="shared" si="322"/>
        <v>407894.7970332629</v>
      </c>
      <c r="BB532" s="5">
        <f t="shared" si="323"/>
        <v>8974.9884138782927</v>
      </c>
      <c r="BC532" s="20">
        <f t="shared" si="324"/>
        <v>2.2003194154855577E-2</v>
      </c>
      <c r="BD532" s="72">
        <v>416000</v>
      </c>
      <c r="BE532" s="70">
        <v>400000</v>
      </c>
      <c r="BF532" s="58">
        <v>410000</v>
      </c>
      <c r="BG532" s="38">
        <v>368652.43667805457</v>
      </c>
      <c r="BH532" s="38">
        <f t="shared" si="305"/>
        <v>18801.274270580783</v>
      </c>
      <c r="BI532" s="38">
        <f t="shared" si="306"/>
        <v>387453.71094863536</v>
      </c>
      <c r="BJ532" s="36">
        <v>410070.89056290389</v>
      </c>
      <c r="BK532" s="36">
        <f t="shared" si="307"/>
        <v>387453.71094863536</v>
      </c>
      <c r="BL532" s="40">
        <f t="shared" si="308"/>
        <v>404704.92030230782</v>
      </c>
      <c r="BM532" s="5">
        <f t="shared" si="309"/>
        <v>12198.447117650592</v>
      </c>
      <c r="BN532" s="20">
        <f t="shared" si="310"/>
        <v>3.0141583424630854E-2</v>
      </c>
    </row>
    <row r="533" spans="1:66" s="4" customFormat="1" ht="15.75" customHeight="1">
      <c r="A533" s="12">
        <v>506</v>
      </c>
      <c r="B533" s="14" t="s">
        <v>558</v>
      </c>
      <c r="C533" s="61">
        <v>465750</v>
      </c>
      <c r="D533" s="70">
        <v>450000</v>
      </c>
      <c r="E533" s="58">
        <v>463500</v>
      </c>
      <c r="F533" s="5">
        <v>351632.94660899998</v>
      </c>
      <c r="G533" s="5">
        <f t="shared" si="297"/>
        <v>36218.193500727</v>
      </c>
      <c r="H533" s="5">
        <f t="shared" si="298"/>
        <v>387851.14010972698</v>
      </c>
      <c r="I533" s="2">
        <v>355945.06360480661</v>
      </c>
      <c r="J533" s="2">
        <f t="shared" si="299"/>
        <v>18153.198243845134</v>
      </c>
      <c r="K533" s="2">
        <f t="shared" si="300"/>
        <v>374098.26184865175</v>
      </c>
      <c r="L533" s="5">
        <v>379438.50563791464</v>
      </c>
      <c r="M533" s="5">
        <f t="shared" si="301"/>
        <v>374098.26184865175</v>
      </c>
      <c r="N533" s="48">
        <f t="shared" si="302"/>
        <v>420106.31793271558</v>
      </c>
      <c r="O533" s="5">
        <f t="shared" si="303"/>
        <v>32532.608446252532</v>
      </c>
      <c r="P533" s="20">
        <f t="shared" si="304"/>
        <v>7.7438988792982083E-2</v>
      </c>
      <c r="Q533" s="63">
        <v>465750</v>
      </c>
      <c r="R533" s="70">
        <v>450000</v>
      </c>
      <c r="S533" s="58">
        <v>459000</v>
      </c>
      <c r="T533" s="5">
        <v>358665.54618599993</v>
      </c>
      <c r="U533" s="5">
        <f t="shared" si="311"/>
        <v>36942.551257157997</v>
      </c>
      <c r="V533" s="5">
        <f t="shared" si="312"/>
        <v>395608.09744315792</v>
      </c>
      <c r="W533" s="2">
        <v>363063.90673755994</v>
      </c>
      <c r="X533" s="2">
        <f t="shared" si="313"/>
        <v>18516.259243615557</v>
      </c>
      <c r="Y533" s="2">
        <f t="shared" si="314"/>
        <v>381580.16598117549</v>
      </c>
      <c r="Z533" s="5">
        <v>387027.21377395908</v>
      </c>
      <c r="AA533" s="5">
        <f t="shared" si="315"/>
        <v>381580.16598117549</v>
      </c>
      <c r="AB533" s="48">
        <f t="shared" si="316"/>
        <v>423160.9128663821</v>
      </c>
      <c r="AC533" s="5">
        <f t="shared" si="317"/>
        <v>29402.028089331008</v>
      </c>
      <c r="AD533" s="20">
        <f t="shared" si="318"/>
        <v>6.9481909116249199E-2</v>
      </c>
      <c r="AE533" s="65" t="s">
        <v>44</v>
      </c>
      <c r="AF533" s="70" t="s">
        <v>44</v>
      </c>
      <c r="AG533" s="58" t="s">
        <v>44</v>
      </c>
      <c r="AH533" s="5" t="s">
        <v>44</v>
      </c>
      <c r="AI533" s="5" t="s">
        <v>44</v>
      </c>
      <c r="AJ533" s="5" t="s">
        <v>44</v>
      </c>
      <c r="AK533" s="5" t="s">
        <v>44</v>
      </c>
      <c r="AL533" s="5" t="s">
        <v>44</v>
      </c>
      <c r="AM533" s="5" t="s">
        <v>44</v>
      </c>
      <c r="AN533" s="5" t="s">
        <v>44</v>
      </c>
      <c r="AO533" s="5" t="s">
        <v>44</v>
      </c>
      <c r="AP533" s="5" t="s">
        <v>44</v>
      </c>
      <c r="AQ533" s="5" t="s">
        <v>44</v>
      </c>
      <c r="AR533" s="5" t="s">
        <v>44</v>
      </c>
      <c r="AS533" s="67">
        <v>468000</v>
      </c>
      <c r="AT533" s="70">
        <v>450000</v>
      </c>
      <c r="AU533" s="58">
        <v>461250</v>
      </c>
      <c r="AV533" s="38">
        <v>417523.49274819391</v>
      </c>
      <c r="AW533" s="38">
        <f t="shared" si="319"/>
        <v>21293.698130157889</v>
      </c>
      <c r="AX533" s="38">
        <f t="shared" si="320"/>
        <v>438817.1908783518</v>
      </c>
      <c r="AY533" s="36">
        <v>464432.6565287509</v>
      </c>
      <c r="AZ533" s="5">
        <f t="shared" si="321"/>
        <v>438817.1908783518</v>
      </c>
      <c r="BA533" s="40">
        <f t="shared" si="322"/>
        <v>456499.96948142053</v>
      </c>
      <c r="BB533" s="5">
        <f t="shared" si="323"/>
        <v>12503.612660450282</v>
      </c>
      <c r="BC533" s="20">
        <f t="shared" si="324"/>
        <v>2.7390171952594571E-2</v>
      </c>
      <c r="BD533" s="72">
        <v>468000</v>
      </c>
      <c r="BE533" s="70">
        <v>450000</v>
      </c>
      <c r="BF533" s="58">
        <v>461250</v>
      </c>
      <c r="BG533" s="38">
        <v>409336.82314552763</v>
      </c>
      <c r="BH533" s="38">
        <f t="shared" si="305"/>
        <v>20876.177980421908</v>
      </c>
      <c r="BI533" s="38">
        <f t="shared" si="306"/>
        <v>430213.00112594955</v>
      </c>
      <c r="BJ533" s="36">
        <v>455326.20676549757</v>
      </c>
      <c r="BK533" s="36">
        <f t="shared" si="307"/>
        <v>430213.00112594955</v>
      </c>
      <c r="BL533" s="40">
        <f t="shared" si="308"/>
        <v>452957.8415782894</v>
      </c>
      <c r="BM533" s="5">
        <f t="shared" si="309"/>
        <v>16083.030920855608</v>
      </c>
      <c r="BN533" s="20">
        <f t="shared" si="310"/>
        <v>3.5506683943953336E-2</v>
      </c>
    </row>
    <row r="534" spans="1:66" s="4" customFormat="1" ht="15.75" customHeight="1">
      <c r="A534" s="12">
        <v>507</v>
      </c>
      <c r="B534" s="14" t="s">
        <v>559</v>
      </c>
      <c r="C534" s="61">
        <v>1552500</v>
      </c>
      <c r="D534" s="70">
        <v>1500000</v>
      </c>
      <c r="E534" s="58">
        <v>1545000</v>
      </c>
      <c r="F534" s="5">
        <v>1345905.4163310002</v>
      </c>
      <c r="G534" s="5">
        <f t="shared" si="297"/>
        <v>138628.25788209302</v>
      </c>
      <c r="H534" s="5">
        <f t="shared" si="298"/>
        <v>1484533.6742130932</v>
      </c>
      <c r="I534" s="2">
        <v>1362410.6073609267</v>
      </c>
      <c r="J534" s="2">
        <f t="shared" si="299"/>
        <v>69482.940975407255</v>
      </c>
      <c r="K534" s="2">
        <f t="shared" si="300"/>
        <v>1431893.5483363341</v>
      </c>
      <c r="L534" s="5">
        <v>1452333.79467857</v>
      </c>
      <c r="M534" s="5">
        <f t="shared" si="301"/>
        <v>1431893.5483363341</v>
      </c>
      <c r="N534" s="48">
        <f t="shared" si="302"/>
        <v>1494376.8362046659</v>
      </c>
      <c r="O534" s="5">
        <f t="shared" si="303"/>
        <v>44182.356562528614</v>
      </c>
      <c r="P534" s="20">
        <f t="shared" si="304"/>
        <v>2.9565739706418678E-2</v>
      </c>
      <c r="Q534" s="63">
        <v>1552500</v>
      </c>
      <c r="R534" s="70">
        <v>1500000</v>
      </c>
      <c r="S534" s="58">
        <v>1530000</v>
      </c>
      <c r="T534" s="5">
        <v>1372822.990461</v>
      </c>
      <c r="U534" s="5">
        <f t="shared" si="311"/>
        <v>141400.768017483</v>
      </c>
      <c r="V534" s="5">
        <f t="shared" si="312"/>
        <v>1514223.758478483</v>
      </c>
      <c r="W534" s="2">
        <v>1389658.4726540602</v>
      </c>
      <c r="X534" s="2">
        <f t="shared" si="313"/>
        <v>70872.582105357069</v>
      </c>
      <c r="Y534" s="2">
        <f t="shared" si="314"/>
        <v>1460531.0547594172</v>
      </c>
      <c r="Z534" s="5">
        <v>1481380.1008246462</v>
      </c>
      <c r="AA534" s="5">
        <f t="shared" si="315"/>
        <v>1460531.0547594172</v>
      </c>
      <c r="AB534" s="48">
        <f t="shared" si="316"/>
        <v>1506439.1523437577</v>
      </c>
      <c r="AC534" s="5">
        <f t="shared" si="317"/>
        <v>32461.927113260921</v>
      </c>
      <c r="AD534" s="20">
        <f t="shared" si="318"/>
        <v>2.154878082049036E-2</v>
      </c>
      <c r="AE534" s="65" t="s">
        <v>44</v>
      </c>
      <c r="AF534" s="70" t="s">
        <v>44</v>
      </c>
      <c r="AG534" s="58" t="s">
        <v>44</v>
      </c>
      <c r="AH534" s="5" t="s">
        <v>44</v>
      </c>
      <c r="AI534" s="5" t="s">
        <v>44</v>
      </c>
      <c r="AJ534" s="5" t="s">
        <v>44</v>
      </c>
      <c r="AK534" s="5" t="s">
        <v>44</v>
      </c>
      <c r="AL534" s="5" t="s">
        <v>44</v>
      </c>
      <c r="AM534" s="5" t="s">
        <v>44</v>
      </c>
      <c r="AN534" s="5" t="s">
        <v>44</v>
      </c>
      <c r="AO534" s="5" t="s">
        <v>44</v>
      </c>
      <c r="AP534" s="5" t="s">
        <v>44</v>
      </c>
      <c r="AQ534" s="5" t="s">
        <v>44</v>
      </c>
      <c r="AR534" s="5" t="s">
        <v>44</v>
      </c>
      <c r="AS534" s="67">
        <v>1560000</v>
      </c>
      <c r="AT534" s="70">
        <v>1500000</v>
      </c>
      <c r="AU534" s="58">
        <v>1537500</v>
      </c>
      <c r="AV534" s="38">
        <v>1598107.2435521693</v>
      </c>
      <c r="AW534" s="38">
        <f t="shared" si="319"/>
        <v>81503.469421160626</v>
      </c>
      <c r="AX534" s="38">
        <f t="shared" si="320"/>
        <v>1679610.7129733299</v>
      </c>
      <c r="AY534" s="36">
        <v>1777656.1209895755</v>
      </c>
      <c r="AZ534" s="5">
        <f t="shared" si="321"/>
        <v>1500000</v>
      </c>
      <c r="BA534" s="40">
        <f t="shared" si="322"/>
        <v>1610953.366792581</v>
      </c>
      <c r="BB534" s="5">
        <f t="shared" si="323"/>
        <v>78455.878054512359</v>
      </c>
      <c r="BC534" s="20">
        <f t="shared" si="324"/>
        <v>4.8701520274741741E-2</v>
      </c>
      <c r="BD534" s="72">
        <v>1560000</v>
      </c>
      <c r="BE534" s="70">
        <v>1500000</v>
      </c>
      <c r="BF534" s="58">
        <v>1537500</v>
      </c>
      <c r="BG534" s="38">
        <v>1566772.1984650656</v>
      </c>
      <c r="BH534" s="38">
        <f t="shared" si="305"/>
        <v>79905.382121718343</v>
      </c>
      <c r="BI534" s="38">
        <f t="shared" si="306"/>
        <v>1646677.5805867838</v>
      </c>
      <c r="BJ534" s="36">
        <v>1742800.5536142839</v>
      </c>
      <c r="BK534" s="36">
        <f t="shared" si="307"/>
        <v>1500000</v>
      </c>
      <c r="BL534" s="40">
        <f t="shared" si="308"/>
        <v>1597395.6268402135</v>
      </c>
      <c r="BM534" s="5">
        <f t="shared" si="309"/>
        <v>68869.108196629517</v>
      </c>
      <c r="BN534" s="20">
        <f t="shared" si="310"/>
        <v>4.3113369687169209E-2</v>
      </c>
    </row>
    <row r="535" spans="1:66" s="4" customFormat="1" ht="15.75" customHeight="1">
      <c r="A535" s="12">
        <v>508</v>
      </c>
      <c r="B535" s="14" t="s">
        <v>560</v>
      </c>
      <c r="C535" s="61">
        <v>2691000</v>
      </c>
      <c r="D535" s="70">
        <v>2600000</v>
      </c>
      <c r="E535" s="58">
        <v>2678000</v>
      </c>
      <c r="F535" s="5">
        <v>2456437.8663719995</v>
      </c>
      <c r="G535" s="5">
        <f t="shared" si="297"/>
        <v>253013.10023631598</v>
      </c>
      <c r="H535" s="5">
        <f t="shared" si="298"/>
        <v>2709450.9666083157</v>
      </c>
      <c r="I535" s="2">
        <v>2486561.9508484532</v>
      </c>
      <c r="J535" s="2">
        <f t="shared" si="299"/>
        <v>126814.6594932711</v>
      </c>
      <c r="K535" s="2">
        <f t="shared" si="300"/>
        <v>2613376.6103417245</v>
      </c>
      <c r="L535" s="5">
        <v>2650682.4992903038</v>
      </c>
      <c r="M535" s="5">
        <f t="shared" si="301"/>
        <v>2600000</v>
      </c>
      <c r="N535" s="48">
        <f t="shared" si="302"/>
        <v>2657085.012706724</v>
      </c>
      <c r="O535" s="5">
        <f t="shared" si="303"/>
        <v>40365.199589044772</v>
      </c>
      <c r="P535" s="20">
        <f t="shared" si="304"/>
        <v>1.5191534857187531E-2</v>
      </c>
      <c r="Q535" s="63">
        <v>2691000</v>
      </c>
      <c r="R535" s="70">
        <v>2600000</v>
      </c>
      <c r="S535" s="58">
        <v>2652000</v>
      </c>
      <c r="T535" s="5">
        <v>2505566.1488579996</v>
      </c>
      <c r="U535" s="5">
        <f t="shared" si="311"/>
        <v>258073.31333237397</v>
      </c>
      <c r="V535" s="5">
        <f t="shared" si="312"/>
        <v>2763639.4621903738</v>
      </c>
      <c r="W535" s="2">
        <v>2536292.7182173464</v>
      </c>
      <c r="X535" s="2">
        <f t="shared" si="313"/>
        <v>129350.92862908465</v>
      </c>
      <c r="Y535" s="2">
        <f t="shared" si="314"/>
        <v>2665643.6468464308</v>
      </c>
      <c r="Z535" s="5">
        <v>2703695.6464978456</v>
      </c>
      <c r="AA535" s="5">
        <f t="shared" si="315"/>
        <v>2600000</v>
      </c>
      <c r="AB535" s="48">
        <f t="shared" si="316"/>
        <v>2679329.7925891085</v>
      </c>
      <c r="AC535" s="5">
        <f t="shared" si="317"/>
        <v>56094.634289880916</v>
      </c>
      <c r="AD535" s="20">
        <f t="shared" si="318"/>
        <v>2.0936069327872908E-2</v>
      </c>
      <c r="AE535" s="65" t="s">
        <v>44</v>
      </c>
      <c r="AF535" s="70" t="s">
        <v>44</v>
      </c>
      <c r="AG535" s="58" t="s">
        <v>44</v>
      </c>
      <c r="AH535" s="5" t="s">
        <v>44</v>
      </c>
      <c r="AI535" s="5" t="s">
        <v>44</v>
      </c>
      <c r="AJ535" s="5" t="s">
        <v>44</v>
      </c>
      <c r="AK535" s="5" t="s">
        <v>44</v>
      </c>
      <c r="AL535" s="5" t="s">
        <v>44</v>
      </c>
      <c r="AM535" s="5" t="s">
        <v>44</v>
      </c>
      <c r="AN535" s="5" t="s">
        <v>44</v>
      </c>
      <c r="AO535" s="5" t="s">
        <v>44</v>
      </c>
      <c r="AP535" s="5" t="s">
        <v>44</v>
      </c>
      <c r="AQ535" s="5" t="s">
        <v>44</v>
      </c>
      <c r="AR535" s="5" t="s">
        <v>44</v>
      </c>
      <c r="AS535" s="67">
        <v>2704000</v>
      </c>
      <c r="AT535" s="70">
        <v>2600000</v>
      </c>
      <c r="AU535" s="58">
        <v>2665000</v>
      </c>
      <c r="AV535" s="38">
        <v>2916736.6259499481</v>
      </c>
      <c r="AW535" s="38">
        <f t="shared" si="319"/>
        <v>148753.56792344735</v>
      </c>
      <c r="AX535" s="38">
        <f t="shared" si="320"/>
        <v>3065490.1938733952</v>
      </c>
      <c r="AY535" s="36">
        <v>3244434.7757974151</v>
      </c>
      <c r="AZ535" s="5">
        <f t="shared" si="321"/>
        <v>2600000</v>
      </c>
      <c r="BA535" s="40">
        <f t="shared" si="322"/>
        <v>2855784.993934162</v>
      </c>
      <c r="BB535" s="5">
        <f t="shared" si="323"/>
        <v>180867.30373660586</v>
      </c>
      <c r="BC535" s="42">
        <f t="shared" si="324"/>
        <v>6.3333655762173119E-2</v>
      </c>
      <c r="BD535" s="72">
        <v>2704000</v>
      </c>
      <c r="BE535" s="70">
        <v>2600000</v>
      </c>
      <c r="BF535" s="58">
        <v>2665000</v>
      </c>
      <c r="BG535" s="38">
        <v>2859546.2434757212</v>
      </c>
      <c r="BH535" s="38">
        <f t="shared" si="305"/>
        <v>145836.85841726177</v>
      </c>
      <c r="BI535" s="38">
        <f t="shared" si="306"/>
        <v>3005383.1018929831</v>
      </c>
      <c r="BJ535" s="36">
        <v>3180818.9991483646</v>
      </c>
      <c r="BK535" s="36">
        <f t="shared" si="307"/>
        <v>2600000</v>
      </c>
      <c r="BL535" s="40">
        <f t="shared" si="308"/>
        <v>2831040.4202082693</v>
      </c>
      <c r="BM535" s="5">
        <f t="shared" si="309"/>
        <v>163370.24785745665</v>
      </c>
      <c r="BN535" s="20">
        <f t="shared" si="310"/>
        <v>5.7706787473362213E-2</v>
      </c>
    </row>
    <row r="536" spans="1:66" s="4" customFormat="1" ht="15.75" customHeight="1">
      <c r="A536" s="12">
        <v>509</v>
      </c>
      <c r="B536" s="14" t="s">
        <v>561</v>
      </c>
      <c r="C536" s="61">
        <v>1035000</v>
      </c>
      <c r="D536" s="70">
        <v>1000000</v>
      </c>
      <c r="E536" s="58">
        <v>1030000</v>
      </c>
      <c r="F536" s="5">
        <v>928041.98137200018</v>
      </c>
      <c r="G536" s="5">
        <f t="shared" si="297"/>
        <v>95588.324081316023</v>
      </c>
      <c r="H536" s="5">
        <f t="shared" si="298"/>
        <v>1023630.3054533162</v>
      </c>
      <c r="I536" s="2">
        <v>939422.98708178673</v>
      </c>
      <c r="J536" s="2">
        <f t="shared" si="299"/>
        <v>47910.572341171122</v>
      </c>
      <c r="K536" s="2">
        <f t="shared" si="300"/>
        <v>987333.55942295783</v>
      </c>
      <c r="L536" s="5">
        <v>1001427.722498146</v>
      </c>
      <c r="M536" s="5">
        <f t="shared" si="301"/>
        <v>987333.55942295783</v>
      </c>
      <c r="N536" s="48">
        <f t="shared" si="302"/>
        <v>1012898.5978957367</v>
      </c>
      <c r="O536" s="5">
        <f t="shared" si="303"/>
        <v>18077.21206539691</v>
      </c>
      <c r="P536" s="20">
        <f t="shared" si="304"/>
        <v>1.7847010651364036E-2</v>
      </c>
      <c r="Q536" s="63" t="s">
        <v>44</v>
      </c>
      <c r="R536" s="70" t="s">
        <v>44</v>
      </c>
      <c r="S536" s="58" t="s">
        <v>44</v>
      </c>
      <c r="T536" s="5" t="s">
        <v>44</v>
      </c>
      <c r="U536" s="5" t="s">
        <v>44</v>
      </c>
      <c r="V536" s="5" t="s">
        <v>44</v>
      </c>
      <c r="W536" s="5" t="s">
        <v>44</v>
      </c>
      <c r="X536" s="5" t="s">
        <v>44</v>
      </c>
      <c r="Y536" s="5" t="s">
        <v>44</v>
      </c>
      <c r="Z536" s="5" t="s">
        <v>44</v>
      </c>
      <c r="AA536" s="5" t="s">
        <v>44</v>
      </c>
      <c r="AB536" s="5" t="s">
        <v>44</v>
      </c>
      <c r="AC536" s="5" t="s">
        <v>44</v>
      </c>
      <c r="AD536" s="5" t="s">
        <v>44</v>
      </c>
      <c r="AE536" s="65" t="s">
        <v>44</v>
      </c>
      <c r="AF536" s="70" t="s">
        <v>44</v>
      </c>
      <c r="AG536" s="58" t="s">
        <v>44</v>
      </c>
      <c r="AH536" s="5" t="s">
        <v>44</v>
      </c>
      <c r="AI536" s="5" t="s">
        <v>44</v>
      </c>
      <c r="AJ536" s="5" t="s">
        <v>44</v>
      </c>
      <c r="AK536" s="5" t="s">
        <v>44</v>
      </c>
      <c r="AL536" s="5" t="s">
        <v>44</v>
      </c>
      <c r="AM536" s="5" t="s">
        <v>44</v>
      </c>
      <c r="AN536" s="5" t="s">
        <v>44</v>
      </c>
      <c r="AO536" s="5" t="s">
        <v>44</v>
      </c>
      <c r="AP536" s="5" t="s">
        <v>44</v>
      </c>
      <c r="AQ536" s="5" t="s">
        <v>44</v>
      </c>
      <c r="AR536" s="5" t="s">
        <v>44</v>
      </c>
      <c r="AS536" s="68" t="s">
        <v>44</v>
      </c>
      <c r="AT536" s="74" t="s">
        <v>44</v>
      </c>
      <c r="AU536" s="68" t="s">
        <v>44</v>
      </c>
      <c r="AV536" s="41" t="s">
        <v>44</v>
      </c>
      <c r="AW536" s="41" t="s">
        <v>44</v>
      </c>
      <c r="AX536" s="41" t="s">
        <v>44</v>
      </c>
      <c r="AY536" s="41" t="s">
        <v>44</v>
      </c>
      <c r="AZ536" s="41" t="s">
        <v>44</v>
      </c>
      <c r="BA536" s="41" t="s">
        <v>44</v>
      </c>
      <c r="BB536" s="41" t="s">
        <v>44</v>
      </c>
      <c r="BC536" s="41" t="s">
        <v>44</v>
      </c>
      <c r="BD536" s="72">
        <v>1040000</v>
      </c>
      <c r="BE536" s="70">
        <v>1000000</v>
      </c>
      <c r="BF536" s="58">
        <v>1025000</v>
      </c>
      <c r="BG536" s="38">
        <v>1080336.4351440549</v>
      </c>
      <c r="BH536" s="38">
        <f t="shared" si="305"/>
        <v>55097.158192346797</v>
      </c>
      <c r="BI536" s="38">
        <f t="shared" si="306"/>
        <v>1135433.5933364017</v>
      </c>
      <c r="BJ536" s="36">
        <v>1201713.2669977753</v>
      </c>
      <c r="BK536" s="36">
        <f t="shared" si="307"/>
        <v>1000000</v>
      </c>
      <c r="BL536" s="40">
        <f t="shared" si="308"/>
        <v>1080429.3720668354</v>
      </c>
      <c r="BM536" s="5">
        <f t="shared" si="309"/>
        <v>56872.154395035206</v>
      </c>
      <c r="BN536" s="20">
        <f t="shared" si="310"/>
        <v>5.263847491135875E-2</v>
      </c>
    </row>
    <row r="537" spans="1:66" s="4" customFormat="1" ht="15.75" customHeight="1">
      <c r="A537" s="12">
        <v>510</v>
      </c>
      <c r="B537" s="14" t="s">
        <v>562</v>
      </c>
      <c r="C537" s="61">
        <v>310500</v>
      </c>
      <c r="D537" s="70">
        <v>300000</v>
      </c>
      <c r="E537" s="58">
        <v>309000</v>
      </c>
      <c r="F537" s="5">
        <v>254732.64749999999</v>
      </c>
      <c r="G537" s="5">
        <f t="shared" si="297"/>
        <v>26237.462692500001</v>
      </c>
      <c r="H537" s="5">
        <f t="shared" si="298"/>
        <v>280970.1101925</v>
      </c>
      <c r="I537" s="2">
        <v>257856.43951666669</v>
      </c>
      <c r="J537" s="2">
        <f t="shared" si="299"/>
        <v>13150.678415350001</v>
      </c>
      <c r="K537" s="2">
        <f t="shared" si="300"/>
        <v>271007.11793201667</v>
      </c>
      <c r="L537" s="5">
        <v>274875.73809408525</v>
      </c>
      <c r="M537" s="5">
        <f t="shared" si="301"/>
        <v>271007.11793201667</v>
      </c>
      <c r="N537" s="48">
        <f t="shared" si="302"/>
        <v>291058.82770310034</v>
      </c>
      <c r="O537" s="5">
        <f t="shared" si="303"/>
        <v>14178.699953517817</v>
      </c>
      <c r="P537" s="20">
        <f t="shared" si="304"/>
        <v>4.8714206902465258E-2</v>
      </c>
      <c r="Q537" s="63">
        <v>310500</v>
      </c>
      <c r="R537" s="70">
        <v>300000</v>
      </c>
      <c r="S537" s="58">
        <v>306000</v>
      </c>
      <c r="T537" s="5">
        <v>254732.64749999999</v>
      </c>
      <c r="U537" s="5">
        <f t="shared" si="311"/>
        <v>26237.462692500001</v>
      </c>
      <c r="V537" s="5">
        <f t="shared" si="312"/>
        <v>280970.1101925</v>
      </c>
      <c r="W537" s="2">
        <v>257856.43951666669</v>
      </c>
      <c r="X537" s="2">
        <f t="shared" si="313"/>
        <v>13150.678415350001</v>
      </c>
      <c r="Y537" s="2">
        <f t="shared" si="314"/>
        <v>271007.11793201667</v>
      </c>
      <c r="Z537" s="5">
        <v>274875.73809408525</v>
      </c>
      <c r="AA537" s="5">
        <f t="shared" si="315"/>
        <v>271007.11793201667</v>
      </c>
      <c r="AB537" s="48">
        <f t="shared" si="316"/>
        <v>290558.82770310034</v>
      </c>
      <c r="AC537" s="5">
        <f t="shared" si="317"/>
        <v>13825.146562924541</v>
      </c>
      <c r="AD537" s="20">
        <f t="shared" si="318"/>
        <v>4.758123052813041E-2</v>
      </c>
      <c r="AE537" s="65">
        <v>310500</v>
      </c>
      <c r="AF537" s="70">
        <v>300000</v>
      </c>
      <c r="AG537" s="58">
        <v>304500</v>
      </c>
      <c r="AH537" s="5">
        <v>254732.64749999999</v>
      </c>
      <c r="AI537" s="5">
        <f t="shared" ref="AI537:AI586" si="325">AH537*10.3%</f>
        <v>26237.462692500001</v>
      </c>
      <c r="AJ537" s="5">
        <f t="shared" ref="AJ537:AJ586" si="326">AH537+AI537</f>
        <v>280970.1101925</v>
      </c>
      <c r="AK537" s="2">
        <v>257856.43951666669</v>
      </c>
      <c r="AL537" s="2">
        <f t="shared" ref="AL537:AL586" si="327">AK537*5.1%</f>
        <v>13150.678415350001</v>
      </c>
      <c r="AM537" s="2">
        <f t="shared" ref="AM537:AM586" si="328">AK537+AL537</f>
        <v>271007.11793201667</v>
      </c>
      <c r="AN537" s="5">
        <v>274875.73809408525</v>
      </c>
      <c r="AO537" s="5">
        <f t="shared" ref="AO537:AO586" si="329">MIN(AJ537,AM537,AN537,AE537:AG537)</f>
        <v>271007.11793201667</v>
      </c>
      <c r="AP537" s="48">
        <f t="shared" ref="AP537:AP586" si="330">AVERAGE(AJ537,AM537,AN537,AE537:AG537)</f>
        <v>290308.82770310034</v>
      </c>
      <c r="AQ537" s="5">
        <f t="shared" ref="AQ537:AQ586" si="331">STDEVA(AO537,AP537)</f>
        <v>13648.369867627905</v>
      </c>
      <c r="AR537" s="20">
        <f t="shared" ref="AR537:AR586" si="332">AQ537/AP537</f>
        <v>4.7013278843818458E-2</v>
      </c>
      <c r="AS537" s="67">
        <v>312000</v>
      </c>
      <c r="AT537" s="70">
        <v>300000</v>
      </c>
      <c r="AU537" s="58">
        <v>307500</v>
      </c>
      <c r="AV537" s="38">
        <v>296534.90544416668</v>
      </c>
      <c r="AW537" s="38">
        <f t="shared" si="319"/>
        <v>15123.280177652499</v>
      </c>
      <c r="AX537" s="38">
        <f t="shared" si="320"/>
        <v>311658.18562181917</v>
      </c>
      <c r="AY537" s="36">
        <v>329850.88571290229</v>
      </c>
      <c r="AZ537" s="5">
        <f t="shared" si="321"/>
        <v>300000</v>
      </c>
      <c r="BA537" s="40">
        <f t="shared" si="322"/>
        <v>312201.8142669443</v>
      </c>
      <c r="BB537" s="5">
        <f>STDEVA(AZ537,BA537)</f>
        <v>8627.9856109350803</v>
      </c>
      <c r="BC537" s="44">
        <f t="shared" si="324"/>
        <v>2.7635923997410942E-2</v>
      </c>
      <c r="BD537" s="72">
        <v>312000</v>
      </c>
      <c r="BE537" s="70">
        <v>300000</v>
      </c>
      <c r="BF537" s="58">
        <v>307500</v>
      </c>
      <c r="BG537" s="38">
        <v>296534.90544416668</v>
      </c>
      <c r="BH537" s="38">
        <f t="shared" si="305"/>
        <v>15123.280177652499</v>
      </c>
      <c r="BI537" s="38">
        <f t="shared" si="306"/>
        <v>311658.18562181917</v>
      </c>
      <c r="BJ537" s="36">
        <v>329850.88571290229</v>
      </c>
      <c r="BK537" s="36">
        <f t="shared" si="307"/>
        <v>300000</v>
      </c>
      <c r="BL537" s="40">
        <f t="shared" si="308"/>
        <v>312201.8142669443</v>
      </c>
      <c r="BM537" s="5">
        <f t="shared" si="309"/>
        <v>8627.9856109350803</v>
      </c>
      <c r="BN537" s="20">
        <f t="shared" si="310"/>
        <v>2.7635923997410942E-2</v>
      </c>
    </row>
    <row r="538" spans="1:66" s="4" customFormat="1" ht="15.75" customHeight="1">
      <c r="A538" s="12">
        <v>511</v>
      </c>
      <c r="B538" s="14" t="s">
        <v>563</v>
      </c>
      <c r="C538" s="61" t="s">
        <v>44</v>
      </c>
      <c r="D538" s="70" t="s">
        <v>44</v>
      </c>
      <c r="E538" s="58" t="s">
        <v>44</v>
      </c>
      <c r="F538" s="5" t="s">
        <v>44</v>
      </c>
      <c r="G538" s="5" t="s">
        <v>44</v>
      </c>
      <c r="H538" s="5" t="s">
        <v>44</v>
      </c>
      <c r="I538" s="5" t="s">
        <v>44</v>
      </c>
      <c r="J538" s="5" t="s">
        <v>44</v>
      </c>
      <c r="K538" s="5" t="s">
        <v>44</v>
      </c>
      <c r="L538" s="5" t="s">
        <v>44</v>
      </c>
      <c r="M538" s="5" t="s">
        <v>44</v>
      </c>
      <c r="N538" s="5" t="s">
        <v>44</v>
      </c>
      <c r="O538" s="5" t="s">
        <v>44</v>
      </c>
      <c r="P538" s="5" t="s">
        <v>44</v>
      </c>
      <c r="Q538" s="63" t="s">
        <v>44</v>
      </c>
      <c r="R538" s="70" t="s">
        <v>44</v>
      </c>
      <c r="S538" s="58" t="s">
        <v>44</v>
      </c>
      <c r="T538" s="5" t="s">
        <v>44</v>
      </c>
      <c r="U538" s="5" t="s">
        <v>44</v>
      </c>
      <c r="V538" s="5" t="s">
        <v>44</v>
      </c>
      <c r="W538" s="5" t="s">
        <v>44</v>
      </c>
      <c r="X538" s="5" t="s">
        <v>44</v>
      </c>
      <c r="Y538" s="5" t="s">
        <v>44</v>
      </c>
      <c r="Z538" s="5" t="s">
        <v>44</v>
      </c>
      <c r="AA538" s="5" t="s">
        <v>44</v>
      </c>
      <c r="AB538" s="5" t="s">
        <v>44</v>
      </c>
      <c r="AC538" s="5" t="s">
        <v>44</v>
      </c>
      <c r="AD538" s="5" t="s">
        <v>44</v>
      </c>
      <c r="AE538" s="65">
        <v>1242000</v>
      </c>
      <c r="AF538" s="70">
        <v>1200000</v>
      </c>
      <c r="AG538" s="58">
        <v>1218000</v>
      </c>
      <c r="AH538" s="5">
        <v>1641293.3943719999</v>
      </c>
      <c r="AI538" s="5">
        <f t="shared" si="325"/>
        <v>169053.219620316</v>
      </c>
      <c r="AJ538" s="5">
        <f t="shared" si="326"/>
        <v>1810346.6139923159</v>
      </c>
      <c r="AK538" s="2">
        <v>1661421.0830617864</v>
      </c>
      <c r="AL538" s="2">
        <f t="shared" si="327"/>
        <v>84732.475236151105</v>
      </c>
      <c r="AM538" s="2">
        <f t="shared" si="328"/>
        <v>1746153.5582979375</v>
      </c>
      <c r="AN538" s="5">
        <v>1771079.8588071135</v>
      </c>
      <c r="AO538" s="5">
        <f t="shared" si="329"/>
        <v>1200000</v>
      </c>
      <c r="AP538" s="48">
        <f t="shared" si="330"/>
        <v>1497930.0051828946</v>
      </c>
      <c r="AQ538" s="5">
        <f t="shared" si="331"/>
        <v>210668.32698376651</v>
      </c>
      <c r="AR538" s="20">
        <f t="shared" si="332"/>
        <v>0.14063963353083664</v>
      </c>
      <c r="AS538" s="68" t="s">
        <v>44</v>
      </c>
      <c r="AT538" s="74" t="s">
        <v>44</v>
      </c>
      <c r="AU538" s="68" t="s">
        <v>44</v>
      </c>
      <c r="AV538" s="41" t="s">
        <v>44</v>
      </c>
      <c r="AW538" s="41" t="s">
        <v>44</v>
      </c>
      <c r="AX538" s="41" t="s">
        <v>44</v>
      </c>
      <c r="AY538" s="41" t="s">
        <v>44</v>
      </c>
      <c r="AZ538" s="41" t="s">
        <v>44</v>
      </c>
      <c r="BA538" s="41" t="s">
        <v>44</v>
      </c>
      <c r="BB538" s="41" t="s">
        <v>44</v>
      </c>
      <c r="BC538" s="41" t="s">
        <v>44</v>
      </c>
      <c r="BD538" s="68" t="s">
        <v>44</v>
      </c>
      <c r="BE538" s="74" t="s">
        <v>44</v>
      </c>
      <c r="BF538" s="68" t="s">
        <v>44</v>
      </c>
      <c r="BG538" s="41" t="s">
        <v>44</v>
      </c>
      <c r="BH538" s="41" t="s">
        <v>44</v>
      </c>
      <c r="BI538" s="41" t="s">
        <v>44</v>
      </c>
      <c r="BJ538" s="41" t="s">
        <v>44</v>
      </c>
      <c r="BK538" s="41" t="s">
        <v>44</v>
      </c>
      <c r="BL538" s="41" t="s">
        <v>44</v>
      </c>
      <c r="BM538" s="41" t="s">
        <v>44</v>
      </c>
      <c r="BN538" s="41" t="s">
        <v>44</v>
      </c>
    </row>
    <row r="539" spans="1:66" s="4" customFormat="1" ht="15.75" customHeight="1">
      <c r="A539" s="12">
        <v>512</v>
      </c>
      <c r="B539" s="14" t="s">
        <v>564</v>
      </c>
      <c r="C539" s="61" t="s">
        <v>44</v>
      </c>
      <c r="D539" s="70" t="s">
        <v>44</v>
      </c>
      <c r="E539" s="58" t="s">
        <v>44</v>
      </c>
      <c r="F539" s="5" t="s">
        <v>44</v>
      </c>
      <c r="G539" s="5" t="s">
        <v>44</v>
      </c>
      <c r="H539" s="5" t="s">
        <v>44</v>
      </c>
      <c r="I539" s="5" t="s">
        <v>44</v>
      </c>
      <c r="J539" s="5" t="s">
        <v>44</v>
      </c>
      <c r="K539" s="5" t="s">
        <v>44</v>
      </c>
      <c r="L539" s="5" t="s">
        <v>44</v>
      </c>
      <c r="M539" s="5" t="s">
        <v>44</v>
      </c>
      <c r="N539" s="5" t="s">
        <v>44</v>
      </c>
      <c r="O539" s="5" t="s">
        <v>44</v>
      </c>
      <c r="P539" s="5" t="s">
        <v>44</v>
      </c>
      <c r="Q539" s="63" t="s">
        <v>44</v>
      </c>
      <c r="R539" s="70" t="s">
        <v>44</v>
      </c>
      <c r="S539" s="58" t="s">
        <v>44</v>
      </c>
      <c r="T539" s="5" t="s">
        <v>44</v>
      </c>
      <c r="U539" s="5" t="s">
        <v>44</v>
      </c>
      <c r="V539" s="5" t="s">
        <v>44</v>
      </c>
      <c r="W539" s="5" t="s">
        <v>44</v>
      </c>
      <c r="X539" s="5" t="s">
        <v>44</v>
      </c>
      <c r="Y539" s="5" t="s">
        <v>44</v>
      </c>
      <c r="Z539" s="5" t="s">
        <v>44</v>
      </c>
      <c r="AA539" s="5" t="s">
        <v>44</v>
      </c>
      <c r="AB539" s="5" t="s">
        <v>44</v>
      </c>
      <c r="AC539" s="5" t="s">
        <v>44</v>
      </c>
      <c r="AD539" s="5" t="s">
        <v>44</v>
      </c>
      <c r="AE539" s="65">
        <v>1035000</v>
      </c>
      <c r="AF539" s="70">
        <v>1000000</v>
      </c>
      <c r="AG539" s="58">
        <v>1015000</v>
      </c>
      <c r="AH539" s="5">
        <v>928041.98137200018</v>
      </c>
      <c r="AI539" s="5">
        <f t="shared" si="325"/>
        <v>95588.324081316023</v>
      </c>
      <c r="AJ539" s="5">
        <f t="shared" si="326"/>
        <v>1023630.3054533162</v>
      </c>
      <c r="AK539" s="2">
        <v>939422.98708178673</v>
      </c>
      <c r="AL539" s="2">
        <f t="shared" si="327"/>
        <v>47910.572341171122</v>
      </c>
      <c r="AM539" s="2">
        <f t="shared" si="328"/>
        <v>987333.55942295783</v>
      </c>
      <c r="AN539" s="5">
        <v>1001427.722498146</v>
      </c>
      <c r="AO539" s="5">
        <f t="shared" si="329"/>
        <v>987333.55942295783</v>
      </c>
      <c r="AP539" s="48">
        <f t="shared" si="330"/>
        <v>1010398.5978957367</v>
      </c>
      <c r="AQ539" s="5">
        <f t="shared" si="331"/>
        <v>16309.445112430543</v>
      </c>
      <c r="AR539" s="20">
        <f t="shared" si="332"/>
        <v>1.6141595155017743E-2</v>
      </c>
      <c r="AS539" s="68" t="s">
        <v>44</v>
      </c>
      <c r="AT539" s="74" t="s">
        <v>44</v>
      </c>
      <c r="AU539" s="68" t="s">
        <v>44</v>
      </c>
      <c r="AV539" s="41" t="s">
        <v>44</v>
      </c>
      <c r="AW539" s="41" t="s">
        <v>44</v>
      </c>
      <c r="AX539" s="41" t="s">
        <v>44</v>
      </c>
      <c r="AY539" s="41" t="s">
        <v>44</v>
      </c>
      <c r="AZ539" s="41" t="s">
        <v>44</v>
      </c>
      <c r="BA539" s="41" t="s">
        <v>44</v>
      </c>
      <c r="BB539" s="41" t="s">
        <v>44</v>
      </c>
      <c r="BC539" s="41" t="s">
        <v>44</v>
      </c>
      <c r="BD539" s="68" t="s">
        <v>44</v>
      </c>
      <c r="BE539" s="74" t="s">
        <v>44</v>
      </c>
      <c r="BF539" s="68" t="s">
        <v>44</v>
      </c>
      <c r="BG539" s="41" t="s">
        <v>44</v>
      </c>
      <c r="BH539" s="41" t="s">
        <v>44</v>
      </c>
      <c r="BI539" s="41" t="s">
        <v>44</v>
      </c>
      <c r="BJ539" s="41" t="s">
        <v>44</v>
      </c>
      <c r="BK539" s="41" t="s">
        <v>44</v>
      </c>
      <c r="BL539" s="41" t="s">
        <v>44</v>
      </c>
      <c r="BM539" s="41" t="s">
        <v>44</v>
      </c>
      <c r="BN539" s="41" t="s">
        <v>44</v>
      </c>
    </row>
    <row r="540" spans="1:66" s="4" customFormat="1" ht="15.75" customHeight="1">
      <c r="A540" s="12">
        <v>513</v>
      </c>
      <c r="B540" s="14" t="s">
        <v>565</v>
      </c>
      <c r="C540" s="61" t="s">
        <v>44</v>
      </c>
      <c r="D540" s="70" t="s">
        <v>44</v>
      </c>
      <c r="E540" s="58" t="s">
        <v>44</v>
      </c>
      <c r="F540" s="5" t="s">
        <v>44</v>
      </c>
      <c r="G540" s="5" t="s">
        <v>44</v>
      </c>
      <c r="H540" s="5" t="s">
        <v>44</v>
      </c>
      <c r="I540" s="5" t="s">
        <v>44</v>
      </c>
      <c r="J540" s="5" t="s">
        <v>44</v>
      </c>
      <c r="K540" s="5" t="s">
        <v>44</v>
      </c>
      <c r="L540" s="5" t="s">
        <v>44</v>
      </c>
      <c r="M540" s="5" t="s">
        <v>44</v>
      </c>
      <c r="N540" s="5" t="s">
        <v>44</v>
      </c>
      <c r="O540" s="5" t="s">
        <v>44</v>
      </c>
      <c r="P540" s="5" t="s">
        <v>44</v>
      </c>
      <c r="Q540" s="63" t="s">
        <v>44</v>
      </c>
      <c r="R540" s="70" t="s">
        <v>44</v>
      </c>
      <c r="S540" s="58" t="s">
        <v>44</v>
      </c>
      <c r="T540" s="5" t="s">
        <v>44</v>
      </c>
      <c r="U540" s="5" t="s">
        <v>44</v>
      </c>
      <c r="V540" s="5" t="s">
        <v>44</v>
      </c>
      <c r="W540" s="5" t="s">
        <v>44</v>
      </c>
      <c r="X540" s="5" t="s">
        <v>44</v>
      </c>
      <c r="Y540" s="5" t="s">
        <v>44</v>
      </c>
      <c r="Z540" s="5" t="s">
        <v>44</v>
      </c>
      <c r="AA540" s="5" t="s">
        <v>44</v>
      </c>
      <c r="AB540" s="5" t="s">
        <v>44</v>
      </c>
      <c r="AC540" s="5" t="s">
        <v>44</v>
      </c>
      <c r="AD540" s="5" t="s">
        <v>44</v>
      </c>
      <c r="AE540" s="65">
        <v>621000</v>
      </c>
      <c r="AF540" s="70">
        <v>600000</v>
      </c>
      <c r="AG540" s="58">
        <v>609000</v>
      </c>
      <c r="AH540" s="5">
        <v>428052.74085899995</v>
      </c>
      <c r="AI540" s="5">
        <f t="shared" si="325"/>
        <v>44089.432308477</v>
      </c>
      <c r="AJ540" s="5">
        <f t="shared" si="326"/>
        <v>472142.17316747695</v>
      </c>
      <c r="AK540" s="2">
        <v>433302.06079313997</v>
      </c>
      <c r="AL540" s="2">
        <f t="shared" si="327"/>
        <v>22098.405100450138</v>
      </c>
      <c r="AM540" s="2">
        <f t="shared" si="328"/>
        <v>455400.46589359012</v>
      </c>
      <c r="AN540" s="5">
        <v>461901.29671166959</v>
      </c>
      <c r="AO540" s="5">
        <f t="shared" si="329"/>
        <v>455400.46589359012</v>
      </c>
      <c r="AP540" s="48">
        <f t="shared" si="330"/>
        <v>536573.98929545609</v>
      </c>
      <c r="AQ540" s="5">
        <f t="shared" si="331"/>
        <v>57398.34885026433</v>
      </c>
      <c r="AR540" s="20">
        <f t="shared" si="332"/>
        <v>0.10697191812378148</v>
      </c>
      <c r="AS540" s="68" t="s">
        <v>44</v>
      </c>
      <c r="AT540" s="74" t="s">
        <v>44</v>
      </c>
      <c r="AU540" s="68" t="s">
        <v>44</v>
      </c>
      <c r="AV540" s="41" t="s">
        <v>44</v>
      </c>
      <c r="AW540" s="41" t="s">
        <v>44</v>
      </c>
      <c r="AX540" s="41" t="s">
        <v>44</v>
      </c>
      <c r="AY540" s="41" t="s">
        <v>44</v>
      </c>
      <c r="AZ540" s="41" t="s">
        <v>44</v>
      </c>
      <c r="BA540" s="41" t="s">
        <v>44</v>
      </c>
      <c r="BB540" s="41" t="s">
        <v>44</v>
      </c>
      <c r="BC540" s="41" t="s">
        <v>44</v>
      </c>
      <c r="BD540" s="68" t="s">
        <v>44</v>
      </c>
      <c r="BE540" s="74" t="s">
        <v>44</v>
      </c>
      <c r="BF540" s="68" t="s">
        <v>44</v>
      </c>
      <c r="BG540" s="41" t="s">
        <v>44</v>
      </c>
      <c r="BH540" s="41" t="s">
        <v>44</v>
      </c>
      <c r="BI540" s="41" t="s">
        <v>44</v>
      </c>
      <c r="BJ540" s="41" t="s">
        <v>44</v>
      </c>
      <c r="BK540" s="41" t="s">
        <v>44</v>
      </c>
      <c r="BL540" s="41" t="s">
        <v>44</v>
      </c>
      <c r="BM540" s="41" t="s">
        <v>44</v>
      </c>
      <c r="BN540" s="41" t="s">
        <v>44</v>
      </c>
    </row>
    <row r="541" spans="1:66" s="4" customFormat="1" ht="15.75" customHeight="1">
      <c r="A541" s="12">
        <v>514</v>
      </c>
      <c r="B541" s="14" t="s">
        <v>566</v>
      </c>
      <c r="C541" s="61" t="s">
        <v>44</v>
      </c>
      <c r="D541" s="70" t="s">
        <v>44</v>
      </c>
      <c r="E541" s="58" t="s">
        <v>44</v>
      </c>
      <c r="F541" s="5" t="s">
        <v>44</v>
      </c>
      <c r="G541" s="5" t="s">
        <v>44</v>
      </c>
      <c r="H541" s="5" t="s">
        <v>44</v>
      </c>
      <c r="I541" s="5" t="s">
        <v>44</v>
      </c>
      <c r="J541" s="5" t="s">
        <v>44</v>
      </c>
      <c r="K541" s="5" t="s">
        <v>44</v>
      </c>
      <c r="L541" s="5" t="s">
        <v>44</v>
      </c>
      <c r="M541" s="5" t="s">
        <v>44</v>
      </c>
      <c r="N541" s="5" t="s">
        <v>44</v>
      </c>
      <c r="O541" s="5" t="s">
        <v>44</v>
      </c>
      <c r="P541" s="5" t="s">
        <v>44</v>
      </c>
      <c r="Q541" s="63" t="s">
        <v>44</v>
      </c>
      <c r="R541" s="70" t="s">
        <v>44</v>
      </c>
      <c r="S541" s="58" t="s">
        <v>44</v>
      </c>
      <c r="T541" s="5" t="s">
        <v>44</v>
      </c>
      <c r="U541" s="5" t="s">
        <v>44</v>
      </c>
      <c r="V541" s="5" t="s">
        <v>44</v>
      </c>
      <c r="W541" s="5" t="s">
        <v>44</v>
      </c>
      <c r="X541" s="5" t="s">
        <v>44</v>
      </c>
      <c r="Y541" s="5" t="s">
        <v>44</v>
      </c>
      <c r="Z541" s="5" t="s">
        <v>44</v>
      </c>
      <c r="AA541" s="5" t="s">
        <v>44</v>
      </c>
      <c r="AB541" s="5" t="s">
        <v>44</v>
      </c>
      <c r="AC541" s="5" t="s">
        <v>44</v>
      </c>
      <c r="AD541" s="5" t="s">
        <v>44</v>
      </c>
      <c r="AE541" s="65">
        <v>621000</v>
      </c>
      <c r="AF541" s="70">
        <v>600000</v>
      </c>
      <c r="AG541" s="58">
        <v>609000</v>
      </c>
      <c r="AH541" s="5">
        <v>326780.93274299998</v>
      </c>
      <c r="AI541" s="5">
        <f t="shared" si="325"/>
        <v>33658.436072529003</v>
      </c>
      <c r="AJ541" s="5">
        <f t="shared" si="326"/>
        <v>360439.36881552899</v>
      </c>
      <c r="AK541" s="2">
        <v>330788.39410778001</v>
      </c>
      <c r="AL541" s="2">
        <f t="shared" si="327"/>
        <v>16870.20809949678</v>
      </c>
      <c r="AM541" s="2">
        <f t="shared" si="328"/>
        <v>347658.6022072768</v>
      </c>
      <c r="AN541" s="5">
        <v>352621.42048407579</v>
      </c>
      <c r="AO541" s="5">
        <f t="shared" si="329"/>
        <v>347658.6022072768</v>
      </c>
      <c r="AP541" s="48">
        <f t="shared" si="330"/>
        <v>481786.56525114691</v>
      </c>
      <c r="AQ541" s="5">
        <f t="shared" si="331"/>
        <v>94842.792215059686</v>
      </c>
      <c r="AR541" s="20">
        <f t="shared" si="332"/>
        <v>0.19685644859279086</v>
      </c>
      <c r="AS541" s="68" t="s">
        <v>44</v>
      </c>
      <c r="AT541" s="74" t="s">
        <v>44</v>
      </c>
      <c r="AU541" s="68" t="s">
        <v>44</v>
      </c>
      <c r="AV541" s="41" t="s">
        <v>44</v>
      </c>
      <c r="AW541" s="41" t="s">
        <v>44</v>
      </c>
      <c r="AX541" s="41" t="s">
        <v>44</v>
      </c>
      <c r="AY541" s="41" t="s">
        <v>44</v>
      </c>
      <c r="AZ541" s="41" t="s">
        <v>44</v>
      </c>
      <c r="BA541" s="41" t="s">
        <v>44</v>
      </c>
      <c r="BB541" s="41" t="s">
        <v>44</v>
      </c>
      <c r="BC541" s="41" t="s">
        <v>44</v>
      </c>
      <c r="BD541" s="68" t="s">
        <v>44</v>
      </c>
      <c r="BE541" s="74" t="s">
        <v>44</v>
      </c>
      <c r="BF541" s="68" t="s">
        <v>44</v>
      </c>
      <c r="BG541" s="41" t="s">
        <v>44</v>
      </c>
      <c r="BH541" s="41" t="s">
        <v>44</v>
      </c>
      <c r="BI541" s="41" t="s">
        <v>44</v>
      </c>
      <c r="BJ541" s="41" t="s">
        <v>44</v>
      </c>
      <c r="BK541" s="41" t="s">
        <v>44</v>
      </c>
      <c r="BL541" s="41" t="s">
        <v>44</v>
      </c>
      <c r="BM541" s="41" t="s">
        <v>44</v>
      </c>
      <c r="BN541" s="41" t="s">
        <v>44</v>
      </c>
    </row>
    <row r="542" spans="1:66" s="4" customFormat="1" ht="15.75" customHeight="1">
      <c r="A542" s="12">
        <v>515</v>
      </c>
      <c r="B542" s="14" t="s">
        <v>567</v>
      </c>
      <c r="C542" s="61" t="s">
        <v>44</v>
      </c>
      <c r="D542" s="70" t="s">
        <v>44</v>
      </c>
      <c r="E542" s="58" t="s">
        <v>44</v>
      </c>
      <c r="F542" s="5" t="s">
        <v>44</v>
      </c>
      <c r="G542" s="5" t="s">
        <v>44</v>
      </c>
      <c r="H542" s="5" t="s">
        <v>44</v>
      </c>
      <c r="I542" s="5" t="s">
        <v>44</v>
      </c>
      <c r="J542" s="5" t="s">
        <v>44</v>
      </c>
      <c r="K542" s="5" t="s">
        <v>44</v>
      </c>
      <c r="L542" s="5" t="s">
        <v>44</v>
      </c>
      <c r="M542" s="5" t="s">
        <v>44</v>
      </c>
      <c r="N542" s="5" t="s">
        <v>44</v>
      </c>
      <c r="O542" s="5" t="s">
        <v>44</v>
      </c>
      <c r="P542" s="5" t="s">
        <v>44</v>
      </c>
      <c r="Q542" s="63" t="s">
        <v>44</v>
      </c>
      <c r="R542" s="70" t="s">
        <v>44</v>
      </c>
      <c r="S542" s="58" t="s">
        <v>44</v>
      </c>
      <c r="T542" s="5" t="s">
        <v>44</v>
      </c>
      <c r="U542" s="5" t="s">
        <v>44</v>
      </c>
      <c r="V542" s="5" t="s">
        <v>44</v>
      </c>
      <c r="W542" s="5" t="s">
        <v>44</v>
      </c>
      <c r="X542" s="5" t="s">
        <v>44</v>
      </c>
      <c r="Y542" s="5" t="s">
        <v>44</v>
      </c>
      <c r="Z542" s="5" t="s">
        <v>44</v>
      </c>
      <c r="AA542" s="5" t="s">
        <v>44</v>
      </c>
      <c r="AB542" s="5" t="s">
        <v>44</v>
      </c>
      <c r="AC542" s="5" t="s">
        <v>44</v>
      </c>
      <c r="AD542" s="5" t="s">
        <v>44</v>
      </c>
      <c r="AE542" s="65">
        <v>414000</v>
      </c>
      <c r="AF542" s="70">
        <v>400000</v>
      </c>
      <c r="AG542" s="58">
        <v>406000</v>
      </c>
      <c r="AH542" s="5">
        <v>291006.576504</v>
      </c>
      <c r="AI542" s="5">
        <f t="shared" si="325"/>
        <v>29973.677379912002</v>
      </c>
      <c r="AJ542" s="5">
        <f t="shared" si="326"/>
        <v>320980.253883912</v>
      </c>
      <c r="AK542" s="2">
        <v>294575.41654650669</v>
      </c>
      <c r="AL542" s="2">
        <f t="shared" si="327"/>
        <v>15023.34624387184</v>
      </c>
      <c r="AM542" s="2">
        <f t="shared" si="328"/>
        <v>309598.76279037853</v>
      </c>
      <c r="AN542" s="5">
        <v>314018.27776482579</v>
      </c>
      <c r="AO542" s="5">
        <f t="shared" si="329"/>
        <v>309598.76279037853</v>
      </c>
      <c r="AP542" s="48">
        <f t="shared" si="330"/>
        <v>360766.21573985275</v>
      </c>
      <c r="AQ542" s="5">
        <f t="shared" si="331"/>
        <v>36180.852956616829</v>
      </c>
      <c r="AR542" s="20">
        <f t="shared" si="332"/>
        <v>0.10028891669475701</v>
      </c>
      <c r="AS542" s="68" t="s">
        <v>44</v>
      </c>
      <c r="AT542" s="74" t="s">
        <v>44</v>
      </c>
      <c r="AU542" s="68" t="s">
        <v>44</v>
      </c>
      <c r="AV542" s="41" t="s">
        <v>44</v>
      </c>
      <c r="AW542" s="41" t="s">
        <v>44</v>
      </c>
      <c r="AX542" s="41" t="s">
        <v>44</v>
      </c>
      <c r="AY542" s="41" t="s">
        <v>44</v>
      </c>
      <c r="AZ542" s="41" t="s">
        <v>44</v>
      </c>
      <c r="BA542" s="41" t="s">
        <v>44</v>
      </c>
      <c r="BB542" s="41" t="s">
        <v>44</v>
      </c>
      <c r="BC542" s="41" t="s">
        <v>44</v>
      </c>
      <c r="BD542" s="68" t="s">
        <v>44</v>
      </c>
      <c r="BE542" s="74" t="s">
        <v>44</v>
      </c>
      <c r="BF542" s="68" t="s">
        <v>44</v>
      </c>
      <c r="BG542" s="41" t="s">
        <v>44</v>
      </c>
      <c r="BH542" s="41" t="s">
        <v>44</v>
      </c>
      <c r="BI542" s="41" t="s">
        <v>44</v>
      </c>
      <c r="BJ542" s="41" t="s">
        <v>44</v>
      </c>
      <c r="BK542" s="41" t="s">
        <v>44</v>
      </c>
      <c r="BL542" s="41" t="s">
        <v>44</v>
      </c>
      <c r="BM542" s="41" t="s">
        <v>44</v>
      </c>
      <c r="BN542" s="41" t="s">
        <v>44</v>
      </c>
    </row>
    <row r="543" spans="1:66" s="4" customFormat="1" ht="15.75" customHeight="1">
      <c r="A543" s="12">
        <v>516</v>
      </c>
      <c r="B543" s="14" t="s">
        <v>568</v>
      </c>
      <c r="C543" s="61" t="s">
        <v>44</v>
      </c>
      <c r="D543" s="70" t="s">
        <v>44</v>
      </c>
      <c r="E543" s="58" t="s">
        <v>44</v>
      </c>
      <c r="F543" s="5" t="s">
        <v>44</v>
      </c>
      <c r="G543" s="5" t="s">
        <v>44</v>
      </c>
      <c r="H543" s="5" t="s">
        <v>44</v>
      </c>
      <c r="I543" s="5" t="s">
        <v>44</v>
      </c>
      <c r="J543" s="5" t="s">
        <v>44</v>
      </c>
      <c r="K543" s="5" t="s">
        <v>44</v>
      </c>
      <c r="L543" s="5" t="s">
        <v>44</v>
      </c>
      <c r="M543" s="5" t="s">
        <v>44</v>
      </c>
      <c r="N543" s="5" t="s">
        <v>44</v>
      </c>
      <c r="O543" s="5" t="s">
        <v>44</v>
      </c>
      <c r="P543" s="5" t="s">
        <v>44</v>
      </c>
      <c r="Q543" s="63" t="s">
        <v>44</v>
      </c>
      <c r="R543" s="70" t="s">
        <v>44</v>
      </c>
      <c r="S543" s="58" t="s">
        <v>44</v>
      </c>
      <c r="T543" s="5" t="s">
        <v>44</v>
      </c>
      <c r="U543" s="5" t="s">
        <v>44</v>
      </c>
      <c r="V543" s="5" t="s">
        <v>44</v>
      </c>
      <c r="W543" s="5" t="s">
        <v>44</v>
      </c>
      <c r="X543" s="5" t="s">
        <v>44</v>
      </c>
      <c r="Y543" s="5" t="s">
        <v>44</v>
      </c>
      <c r="Z543" s="5" t="s">
        <v>44</v>
      </c>
      <c r="AA543" s="5" t="s">
        <v>44</v>
      </c>
      <c r="AB543" s="5" t="s">
        <v>44</v>
      </c>
      <c r="AC543" s="5" t="s">
        <v>44</v>
      </c>
      <c r="AD543" s="5" t="s">
        <v>44</v>
      </c>
      <c r="AE543" s="65" t="s">
        <v>44</v>
      </c>
      <c r="AF543" s="70" t="s">
        <v>44</v>
      </c>
      <c r="AG543" s="58" t="s">
        <v>44</v>
      </c>
      <c r="AH543" s="5" t="s">
        <v>44</v>
      </c>
      <c r="AI543" s="5" t="s">
        <v>44</v>
      </c>
      <c r="AJ543" s="5" t="s">
        <v>44</v>
      </c>
      <c r="AK543" s="5" t="s">
        <v>44</v>
      </c>
      <c r="AL543" s="5" t="s">
        <v>44</v>
      </c>
      <c r="AM543" s="5" t="s">
        <v>44</v>
      </c>
      <c r="AN543" s="5" t="s">
        <v>44</v>
      </c>
      <c r="AO543" s="5" t="s">
        <v>44</v>
      </c>
      <c r="AP543" s="5" t="s">
        <v>44</v>
      </c>
      <c r="AQ543" s="5" t="s">
        <v>44</v>
      </c>
      <c r="AR543" s="5" t="s">
        <v>44</v>
      </c>
      <c r="AS543" s="68" t="s">
        <v>44</v>
      </c>
      <c r="AT543" s="74" t="s">
        <v>44</v>
      </c>
      <c r="AU543" s="68" t="s">
        <v>44</v>
      </c>
      <c r="AV543" s="41" t="s">
        <v>44</v>
      </c>
      <c r="AW543" s="41" t="s">
        <v>44</v>
      </c>
      <c r="AX543" s="41" t="s">
        <v>44</v>
      </c>
      <c r="AY543" s="41" t="s">
        <v>44</v>
      </c>
      <c r="AZ543" s="41" t="s">
        <v>44</v>
      </c>
      <c r="BA543" s="41" t="s">
        <v>44</v>
      </c>
      <c r="BB543" s="41" t="s">
        <v>44</v>
      </c>
      <c r="BC543" s="41" t="s">
        <v>44</v>
      </c>
      <c r="BD543" s="68" t="s">
        <v>44</v>
      </c>
      <c r="BE543" s="74" t="s">
        <v>44</v>
      </c>
      <c r="BF543" s="68" t="s">
        <v>44</v>
      </c>
      <c r="BG543" s="41" t="s">
        <v>44</v>
      </c>
      <c r="BH543" s="41" t="s">
        <v>44</v>
      </c>
      <c r="BI543" s="41" t="s">
        <v>44</v>
      </c>
      <c r="BJ543" s="41" t="s">
        <v>44</v>
      </c>
      <c r="BK543" s="41" t="s">
        <v>44</v>
      </c>
      <c r="BL543" s="41" t="s">
        <v>44</v>
      </c>
      <c r="BM543" s="41" t="s">
        <v>44</v>
      </c>
      <c r="BN543" s="41" t="s">
        <v>44</v>
      </c>
    </row>
    <row r="544" spans="1:66" s="4" customFormat="1" ht="15.75" customHeight="1">
      <c r="A544" s="12">
        <v>517</v>
      </c>
      <c r="B544" s="14" t="s">
        <v>569</v>
      </c>
      <c r="C544" s="61" t="s">
        <v>44</v>
      </c>
      <c r="D544" s="70" t="s">
        <v>44</v>
      </c>
      <c r="E544" s="58" t="s">
        <v>44</v>
      </c>
      <c r="F544" s="5" t="s">
        <v>44</v>
      </c>
      <c r="G544" s="5" t="s">
        <v>44</v>
      </c>
      <c r="H544" s="5" t="s">
        <v>44</v>
      </c>
      <c r="I544" s="5" t="s">
        <v>44</v>
      </c>
      <c r="J544" s="5" t="s">
        <v>44</v>
      </c>
      <c r="K544" s="5" t="s">
        <v>44</v>
      </c>
      <c r="L544" s="5" t="s">
        <v>44</v>
      </c>
      <c r="M544" s="5" t="s">
        <v>44</v>
      </c>
      <c r="N544" s="5" t="s">
        <v>44</v>
      </c>
      <c r="O544" s="5" t="s">
        <v>44</v>
      </c>
      <c r="P544" s="5" t="s">
        <v>44</v>
      </c>
      <c r="Q544" s="63" t="s">
        <v>44</v>
      </c>
      <c r="R544" s="70" t="s">
        <v>44</v>
      </c>
      <c r="S544" s="58" t="s">
        <v>44</v>
      </c>
      <c r="T544" s="5" t="s">
        <v>44</v>
      </c>
      <c r="U544" s="5" t="s">
        <v>44</v>
      </c>
      <c r="V544" s="5" t="s">
        <v>44</v>
      </c>
      <c r="W544" s="5" t="s">
        <v>44</v>
      </c>
      <c r="X544" s="5" t="s">
        <v>44</v>
      </c>
      <c r="Y544" s="5" t="s">
        <v>44</v>
      </c>
      <c r="Z544" s="5" t="s">
        <v>44</v>
      </c>
      <c r="AA544" s="5" t="s">
        <v>44</v>
      </c>
      <c r="AB544" s="5" t="s">
        <v>44</v>
      </c>
      <c r="AC544" s="5" t="s">
        <v>44</v>
      </c>
      <c r="AD544" s="5" t="s">
        <v>44</v>
      </c>
      <c r="AE544" s="65" t="s">
        <v>44</v>
      </c>
      <c r="AF544" s="70" t="s">
        <v>44</v>
      </c>
      <c r="AG544" s="58" t="s">
        <v>44</v>
      </c>
      <c r="AH544" s="5" t="s">
        <v>44</v>
      </c>
      <c r="AI544" s="5" t="s">
        <v>44</v>
      </c>
      <c r="AJ544" s="5" t="s">
        <v>44</v>
      </c>
      <c r="AK544" s="5" t="s">
        <v>44</v>
      </c>
      <c r="AL544" s="5" t="s">
        <v>44</v>
      </c>
      <c r="AM544" s="5" t="s">
        <v>44</v>
      </c>
      <c r="AN544" s="5" t="s">
        <v>44</v>
      </c>
      <c r="AO544" s="5" t="s">
        <v>44</v>
      </c>
      <c r="AP544" s="5" t="s">
        <v>44</v>
      </c>
      <c r="AQ544" s="5" t="s">
        <v>44</v>
      </c>
      <c r="AR544" s="5" t="s">
        <v>44</v>
      </c>
      <c r="AS544" s="68" t="s">
        <v>44</v>
      </c>
      <c r="AT544" s="74" t="s">
        <v>44</v>
      </c>
      <c r="AU544" s="68" t="s">
        <v>44</v>
      </c>
      <c r="AV544" s="41" t="s">
        <v>44</v>
      </c>
      <c r="AW544" s="41" t="s">
        <v>44</v>
      </c>
      <c r="AX544" s="41" t="s">
        <v>44</v>
      </c>
      <c r="AY544" s="41" t="s">
        <v>44</v>
      </c>
      <c r="AZ544" s="41" t="s">
        <v>44</v>
      </c>
      <c r="BA544" s="41" t="s">
        <v>44</v>
      </c>
      <c r="BB544" s="41" t="s">
        <v>44</v>
      </c>
      <c r="BC544" s="41" t="s">
        <v>44</v>
      </c>
      <c r="BD544" s="68" t="s">
        <v>44</v>
      </c>
      <c r="BE544" s="74" t="s">
        <v>44</v>
      </c>
      <c r="BF544" s="68" t="s">
        <v>44</v>
      </c>
      <c r="BG544" s="41" t="s">
        <v>44</v>
      </c>
      <c r="BH544" s="41" t="s">
        <v>44</v>
      </c>
      <c r="BI544" s="41" t="s">
        <v>44</v>
      </c>
      <c r="BJ544" s="41" t="s">
        <v>44</v>
      </c>
      <c r="BK544" s="41" t="s">
        <v>44</v>
      </c>
      <c r="BL544" s="41" t="s">
        <v>44</v>
      </c>
      <c r="BM544" s="41" t="s">
        <v>44</v>
      </c>
      <c r="BN544" s="41" t="s">
        <v>44</v>
      </c>
    </row>
    <row r="545" spans="1:66" s="4" customFormat="1" ht="15.75" customHeight="1">
      <c r="A545" s="12">
        <v>518</v>
      </c>
      <c r="B545" s="14" t="s">
        <v>570</v>
      </c>
      <c r="C545" s="61" t="s">
        <v>44</v>
      </c>
      <c r="D545" s="70" t="s">
        <v>44</v>
      </c>
      <c r="E545" s="58" t="s">
        <v>44</v>
      </c>
      <c r="F545" s="5" t="s">
        <v>44</v>
      </c>
      <c r="G545" s="5" t="s">
        <v>44</v>
      </c>
      <c r="H545" s="5" t="s">
        <v>44</v>
      </c>
      <c r="I545" s="5" t="s">
        <v>44</v>
      </c>
      <c r="J545" s="5" t="s">
        <v>44</v>
      </c>
      <c r="K545" s="5" t="s">
        <v>44</v>
      </c>
      <c r="L545" s="5" t="s">
        <v>44</v>
      </c>
      <c r="M545" s="5" t="s">
        <v>44</v>
      </c>
      <c r="N545" s="5" t="s">
        <v>44</v>
      </c>
      <c r="O545" s="5" t="s">
        <v>44</v>
      </c>
      <c r="P545" s="5" t="s">
        <v>44</v>
      </c>
      <c r="Q545" s="63" t="s">
        <v>44</v>
      </c>
      <c r="R545" s="70" t="s">
        <v>44</v>
      </c>
      <c r="S545" s="58" t="s">
        <v>44</v>
      </c>
      <c r="T545" s="5" t="s">
        <v>44</v>
      </c>
      <c r="U545" s="5" t="s">
        <v>44</v>
      </c>
      <c r="V545" s="5" t="s">
        <v>44</v>
      </c>
      <c r="W545" s="5" t="s">
        <v>44</v>
      </c>
      <c r="X545" s="5" t="s">
        <v>44</v>
      </c>
      <c r="Y545" s="5" t="s">
        <v>44</v>
      </c>
      <c r="Z545" s="5" t="s">
        <v>44</v>
      </c>
      <c r="AA545" s="5" t="s">
        <v>44</v>
      </c>
      <c r="AB545" s="5" t="s">
        <v>44</v>
      </c>
      <c r="AC545" s="5" t="s">
        <v>44</v>
      </c>
      <c r="AD545" s="5" t="s">
        <v>44</v>
      </c>
      <c r="AE545" s="65" t="s">
        <v>44</v>
      </c>
      <c r="AF545" s="70" t="s">
        <v>44</v>
      </c>
      <c r="AG545" s="58" t="s">
        <v>44</v>
      </c>
      <c r="AH545" s="5" t="s">
        <v>44</v>
      </c>
      <c r="AI545" s="5" t="s">
        <v>44</v>
      </c>
      <c r="AJ545" s="5" t="s">
        <v>44</v>
      </c>
      <c r="AK545" s="5" t="s">
        <v>44</v>
      </c>
      <c r="AL545" s="5" t="s">
        <v>44</v>
      </c>
      <c r="AM545" s="5" t="s">
        <v>44</v>
      </c>
      <c r="AN545" s="5" t="s">
        <v>44</v>
      </c>
      <c r="AO545" s="5" t="s">
        <v>44</v>
      </c>
      <c r="AP545" s="5" t="s">
        <v>44</v>
      </c>
      <c r="AQ545" s="5" t="s">
        <v>44</v>
      </c>
      <c r="AR545" s="5" t="s">
        <v>44</v>
      </c>
      <c r="AS545" s="68" t="s">
        <v>44</v>
      </c>
      <c r="AT545" s="74" t="s">
        <v>44</v>
      </c>
      <c r="AU545" s="68" t="s">
        <v>44</v>
      </c>
      <c r="AV545" s="41" t="s">
        <v>44</v>
      </c>
      <c r="AW545" s="41" t="s">
        <v>44</v>
      </c>
      <c r="AX545" s="41" t="s">
        <v>44</v>
      </c>
      <c r="AY545" s="41" t="s">
        <v>44</v>
      </c>
      <c r="AZ545" s="41" t="s">
        <v>44</v>
      </c>
      <c r="BA545" s="41" t="s">
        <v>44</v>
      </c>
      <c r="BB545" s="41" t="s">
        <v>44</v>
      </c>
      <c r="BC545" s="41" t="s">
        <v>44</v>
      </c>
      <c r="BD545" s="68" t="s">
        <v>44</v>
      </c>
      <c r="BE545" s="74" t="s">
        <v>44</v>
      </c>
      <c r="BF545" s="68" t="s">
        <v>44</v>
      </c>
      <c r="BG545" s="41" t="s">
        <v>44</v>
      </c>
      <c r="BH545" s="41" t="s">
        <v>44</v>
      </c>
      <c r="BI545" s="41" t="s">
        <v>44</v>
      </c>
      <c r="BJ545" s="41" t="s">
        <v>44</v>
      </c>
      <c r="BK545" s="41" t="s">
        <v>44</v>
      </c>
      <c r="BL545" s="41" t="s">
        <v>44</v>
      </c>
      <c r="BM545" s="41" t="s">
        <v>44</v>
      </c>
      <c r="BN545" s="41" t="s">
        <v>44</v>
      </c>
    </row>
    <row r="546" spans="1:66" s="4" customFormat="1" ht="15.75" customHeight="1">
      <c r="A546" s="12">
        <v>519</v>
      </c>
      <c r="B546" s="14" t="s">
        <v>571</v>
      </c>
      <c r="C546" s="61" t="s">
        <v>44</v>
      </c>
      <c r="D546" s="70" t="s">
        <v>44</v>
      </c>
      <c r="E546" s="58" t="s">
        <v>44</v>
      </c>
      <c r="F546" s="5" t="s">
        <v>44</v>
      </c>
      <c r="G546" s="5" t="s">
        <v>44</v>
      </c>
      <c r="H546" s="5" t="s">
        <v>44</v>
      </c>
      <c r="I546" s="5" t="s">
        <v>44</v>
      </c>
      <c r="J546" s="5" t="s">
        <v>44</v>
      </c>
      <c r="K546" s="5" t="s">
        <v>44</v>
      </c>
      <c r="L546" s="5" t="s">
        <v>44</v>
      </c>
      <c r="M546" s="5" t="s">
        <v>44</v>
      </c>
      <c r="N546" s="5" t="s">
        <v>44</v>
      </c>
      <c r="O546" s="5" t="s">
        <v>44</v>
      </c>
      <c r="P546" s="5" t="s">
        <v>44</v>
      </c>
      <c r="Q546" s="63" t="s">
        <v>44</v>
      </c>
      <c r="R546" s="70" t="s">
        <v>44</v>
      </c>
      <c r="S546" s="58" t="s">
        <v>44</v>
      </c>
      <c r="T546" s="5" t="s">
        <v>44</v>
      </c>
      <c r="U546" s="5" t="s">
        <v>44</v>
      </c>
      <c r="V546" s="5" t="s">
        <v>44</v>
      </c>
      <c r="W546" s="5" t="s">
        <v>44</v>
      </c>
      <c r="X546" s="5" t="s">
        <v>44</v>
      </c>
      <c r="Y546" s="5" t="s">
        <v>44</v>
      </c>
      <c r="Z546" s="5" t="s">
        <v>44</v>
      </c>
      <c r="AA546" s="5" t="s">
        <v>44</v>
      </c>
      <c r="AB546" s="5" t="s">
        <v>44</v>
      </c>
      <c r="AC546" s="5" t="s">
        <v>44</v>
      </c>
      <c r="AD546" s="5" t="s">
        <v>44</v>
      </c>
      <c r="AE546" s="65" t="s">
        <v>44</v>
      </c>
      <c r="AF546" s="70" t="s">
        <v>44</v>
      </c>
      <c r="AG546" s="58" t="s">
        <v>44</v>
      </c>
      <c r="AH546" s="5" t="s">
        <v>44</v>
      </c>
      <c r="AI546" s="5" t="s">
        <v>44</v>
      </c>
      <c r="AJ546" s="5" t="s">
        <v>44</v>
      </c>
      <c r="AK546" s="5" t="s">
        <v>44</v>
      </c>
      <c r="AL546" s="5" t="s">
        <v>44</v>
      </c>
      <c r="AM546" s="5" t="s">
        <v>44</v>
      </c>
      <c r="AN546" s="5" t="s">
        <v>44</v>
      </c>
      <c r="AO546" s="5" t="s">
        <v>44</v>
      </c>
      <c r="AP546" s="5" t="s">
        <v>44</v>
      </c>
      <c r="AQ546" s="5" t="s">
        <v>44</v>
      </c>
      <c r="AR546" s="5" t="s">
        <v>44</v>
      </c>
      <c r="AS546" s="68" t="s">
        <v>44</v>
      </c>
      <c r="AT546" s="74" t="s">
        <v>44</v>
      </c>
      <c r="AU546" s="68" t="s">
        <v>44</v>
      </c>
      <c r="AV546" s="41" t="s">
        <v>44</v>
      </c>
      <c r="AW546" s="41" t="s">
        <v>44</v>
      </c>
      <c r="AX546" s="41" t="s">
        <v>44</v>
      </c>
      <c r="AY546" s="41" t="s">
        <v>44</v>
      </c>
      <c r="AZ546" s="41" t="s">
        <v>44</v>
      </c>
      <c r="BA546" s="41" t="s">
        <v>44</v>
      </c>
      <c r="BB546" s="41" t="s">
        <v>44</v>
      </c>
      <c r="BC546" s="41" t="s">
        <v>44</v>
      </c>
      <c r="BD546" s="68" t="s">
        <v>44</v>
      </c>
      <c r="BE546" s="74" t="s">
        <v>44</v>
      </c>
      <c r="BF546" s="68" t="s">
        <v>44</v>
      </c>
      <c r="BG546" s="41" t="s">
        <v>44</v>
      </c>
      <c r="BH546" s="41" t="s">
        <v>44</v>
      </c>
      <c r="BI546" s="41" t="s">
        <v>44</v>
      </c>
      <c r="BJ546" s="41" t="s">
        <v>44</v>
      </c>
      <c r="BK546" s="41" t="s">
        <v>44</v>
      </c>
      <c r="BL546" s="41" t="s">
        <v>44</v>
      </c>
      <c r="BM546" s="41" t="s">
        <v>44</v>
      </c>
      <c r="BN546" s="41" t="s">
        <v>44</v>
      </c>
    </row>
    <row r="547" spans="1:66" s="4" customFormat="1" ht="15.75" customHeight="1">
      <c r="A547" s="12">
        <v>520</v>
      </c>
      <c r="B547" s="14" t="s">
        <v>572</v>
      </c>
      <c r="C547" s="61" t="s">
        <v>44</v>
      </c>
      <c r="D547" s="70" t="s">
        <v>44</v>
      </c>
      <c r="E547" s="58" t="s">
        <v>44</v>
      </c>
      <c r="F547" s="5" t="s">
        <v>44</v>
      </c>
      <c r="G547" s="5" t="s">
        <v>44</v>
      </c>
      <c r="H547" s="5" t="s">
        <v>44</v>
      </c>
      <c r="I547" s="5" t="s">
        <v>44</v>
      </c>
      <c r="J547" s="5" t="s">
        <v>44</v>
      </c>
      <c r="K547" s="5" t="s">
        <v>44</v>
      </c>
      <c r="L547" s="5" t="s">
        <v>44</v>
      </c>
      <c r="M547" s="5" t="s">
        <v>44</v>
      </c>
      <c r="N547" s="5" t="s">
        <v>44</v>
      </c>
      <c r="O547" s="5" t="s">
        <v>44</v>
      </c>
      <c r="P547" s="5" t="s">
        <v>44</v>
      </c>
      <c r="Q547" s="63" t="s">
        <v>44</v>
      </c>
      <c r="R547" s="70" t="s">
        <v>44</v>
      </c>
      <c r="S547" s="58" t="s">
        <v>44</v>
      </c>
      <c r="T547" s="5" t="s">
        <v>44</v>
      </c>
      <c r="U547" s="5" t="s">
        <v>44</v>
      </c>
      <c r="V547" s="5" t="s">
        <v>44</v>
      </c>
      <c r="W547" s="5" t="s">
        <v>44</v>
      </c>
      <c r="X547" s="5" t="s">
        <v>44</v>
      </c>
      <c r="Y547" s="5" t="s">
        <v>44</v>
      </c>
      <c r="Z547" s="5" t="s">
        <v>44</v>
      </c>
      <c r="AA547" s="5" t="s">
        <v>44</v>
      </c>
      <c r="AB547" s="5" t="s">
        <v>44</v>
      </c>
      <c r="AC547" s="5" t="s">
        <v>44</v>
      </c>
      <c r="AD547" s="5" t="s">
        <v>44</v>
      </c>
      <c r="AE547" s="65" t="s">
        <v>44</v>
      </c>
      <c r="AF547" s="70" t="s">
        <v>44</v>
      </c>
      <c r="AG547" s="58" t="s">
        <v>44</v>
      </c>
      <c r="AH547" s="5" t="s">
        <v>44</v>
      </c>
      <c r="AI547" s="5" t="s">
        <v>44</v>
      </c>
      <c r="AJ547" s="5" t="s">
        <v>44</v>
      </c>
      <c r="AK547" s="5" t="s">
        <v>44</v>
      </c>
      <c r="AL547" s="5" t="s">
        <v>44</v>
      </c>
      <c r="AM547" s="5" t="s">
        <v>44</v>
      </c>
      <c r="AN547" s="5" t="s">
        <v>44</v>
      </c>
      <c r="AO547" s="5" t="s">
        <v>44</v>
      </c>
      <c r="AP547" s="5" t="s">
        <v>44</v>
      </c>
      <c r="AQ547" s="5" t="s">
        <v>44</v>
      </c>
      <c r="AR547" s="5" t="s">
        <v>44</v>
      </c>
      <c r="AS547" s="68" t="s">
        <v>44</v>
      </c>
      <c r="AT547" s="74" t="s">
        <v>44</v>
      </c>
      <c r="AU547" s="68" t="s">
        <v>44</v>
      </c>
      <c r="AV547" s="41" t="s">
        <v>44</v>
      </c>
      <c r="AW547" s="41" t="s">
        <v>44</v>
      </c>
      <c r="AX547" s="41" t="s">
        <v>44</v>
      </c>
      <c r="AY547" s="41" t="s">
        <v>44</v>
      </c>
      <c r="AZ547" s="41" t="s">
        <v>44</v>
      </c>
      <c r="BA547" s="41" t="s">
        <v>44</v>
      </c>
      <c r="BB547" s="41" t="s">
        <v>44</v>
      </c>
      <c r="BC547" s="41" t="s">
        <v>44</v>
      </c>
      <c r="BD547" s="68" t="s">
        <v>44</v>
      </c>
      <c r="BE547" s="74" t="s">
        <v>44</v>
      </c>
      <c r="BF547" s="68" t="s">
        <v>44</v>
      </c>
      <c r="BG547" s="41" t="s">
        <v>44</v>
      </c>
      <c r="BH547" s="41" t="s">
        <v>44</v>
      </c>
      <c r="BI547" s="41" t="s">
        <v>44</v>
      </c>
      <c r="BJ547" s="41" t="s">
        <v>44</v>
      </c>
      <c r="BK547" s="41" t="s">
        <v>44</v>
      </c>
      <c r="BL547" s="41" t="s">
        <v>44</v>
      </c>
      <c r="BM547" s="41" t="s">
        <v>44</v>
      </c>
      <c r="BN547" s="41" t="s">
        <v>44</v>
      </c>
    </row>
    <row r="548" spans="1:66" s="4" customFormat="1" ht="15.75" customHeight="1">
      <c r="A548" s="12">
        <v>521</v>
      </c>
      <c r="B548" s="13" t="s">
        <v>573</v>
      </c>
      <c r="C548" s="61" t="s">
        <v>44</v>
      </c>
      <c r="D548" s="70" t="s">
        <v>44</v>
      </c>
      <c r="E548" s="58" t="s">
        <v>44</v>
      </c>
      <c r="F548" s="5" t="s">
        <v>44</v>
      </c>
      <c r="G548" s="5" t="s">
        <v>44</v>
      </c>
      <c r="H548" s="5" t="s">
        <v>44</v>
      </c>
      <c r="I548" s="5" t="s">
        <v>44</v>
      </c>
      <c r="J548" s="5" t="s">
        <v>44</v>
      </c>
      <c r="K548" s="5" t="s">
        <v>44</v>
      </c>
      <c r="L548" s="5" t="s">
        <v>44</v>
      </c>
      <c r="M548" s="5" t="s">
        <v>44</v>
      </c>
      <c r="N548" s="5" t="s">
        <v>44</v>
      </c>
      <c r="O548" s="5" t="s">
        <v>44</v>
      </c>
      <c r="P548" s="5" t="s">
        <v>44</v>
      </c>
      <c r="Q548" s="63" t="s">
        <v>44</v>
      </c>
      <c r="R548" s="70" t="s">
        <v>44</v>
      </c>
      <c r="S548" s="58" t="s">
        <v>44</v>
      </c>
      <c r="T548" s="5" t="s">
        <v>44</v>
      </c>
      <c r="U548" s="5" t="s">
        <v>44</v>
      </c>
      <c r="V548" s="5" t="s">
        <v>44</v>
      </c>
      <c r="W548" s="5" t="s">
        <v>44</v>
      </c>
      <c r="X548" s="5" t="s">
        <v>44</v>
      </c>
      <c r="Y548" s="5" t="s">
        <v>44</v>
      </c>
      <c r="Z548" s="5" t="s">
        <v>44</v>
      </c>
      <c r="AA548" s="5" t="s">
        <v>44</v>
      </c>
      <c r="AB548" s="5" t="s">
        <v>44</v>
      </c>
      <c r="AC548" s="5" t="s">
        <v>44</v>
      </c>
      <c r="AD548" s="5" t="s">
        <v>44</v>
      </c>
      <c r="AE548" s="65" t="s">
        <v>44</v>
      </c>
      <c r="AF548" s="70" t="s">
        <v>44</v>
      </c>
      <c r="AG548" s="58" t="s">
        <v>44</v>
      </c>
      <c r="AH548" s="5" t="s">
        <v>44</v>
      </c>
      <c r="AI548" s="5" t="s">
        <v>44</v>
      </c>
      <c r="AJ548" s="5" t="s">
        <v>44</v>
      </c>
      <c r="AK548" s="5" t="s">
        <v>44</v>
      </c>
      <c r="AL548" s="5" t="s">
        <v>44</v>
      </c>
      <c r="AM548" s="5" t="s">
        <v>44</v>
      </c>
      <c r="AN548" s="5" t="s">
        <v>44</v>
      </c>
      <c r="AO548" s="5" t="s">
        <v>44</v>
      </c>
      <c r="AP548" s="5" t="s">
        <v>44</v>
      </c>
      <c r="AQ548" s="5" t="s">
        <v>44</v>
      </c>
      <c r="AR548" s="5" t="s">
        <v>44</v>
      </c>
      <c r="AS548" s="68" t="s">
        <v>44</v>
      </c>
      <c r="AT548" s="74" t="s">
        <v>44</v>
      </c>
      <c r="AU548" s="68" t="s">
        <v>44</v>
      </c>
      <c r="AV548" s="41" t="s">
        <v>44</v>
      </c>
      <c r="AW548" s="41" t="s">
        <v>44</v>
      </c>
      <c r="AX548" s="41" t="s">
        <v>44</v>
      </c>
      <c r="AY548" s="41" t="s">
        <v>44</v>
      </c>
      <c r="AZ548" s="41" t="s">
        <v>44</v>
      </c>
      <c r="BA548" s="41" t="s">
        <v>44</v>
      </c>
      <c r="BB548" s="41" t="s">
        <v>44</v>
      </c>
      <c r="BC548" s="41" t="s">
        <v>44</v>
      </c>
      <c r="BD548" s="68" t="s">
        <v>44</v>
      </c>
      <c r="BE548" s="74" t="s">
        <v>44</v>
      </c>
      <c r="BF548" s="68" t="s">
        <v>44</v>
      </c>
      <c r="BG548" s="41" t="s">
        <v>44</v>
      </c>
      <c r="BH548" s="41" t="s">
        <v>44</v>
      </c>
      <c r="BI548" s="41" t="s">
        <v>44</v>
      </c>
      <c r="BJ548" s="41" t="s">
        <v>44</v>
      </c>
      <c r="BK548" s="41" t="s">
        <v>44</v>
      </c>
      <c r="BL548" s="41" t="s">
        <v>44</v>
      </c>
      <c r="BM548" s="41" t="s">
        <v>44</v>
      </c>
      <c r="BN548" s="41" t="s">
        <v>44</v>
      </c>
    </row>
    <row r="549" spans="1:66" s="4" customFormat="1" ht="15.75" customHeight="1">
      <c r="A549" s="12">
        <v>522</v>
      </c>
      <c r="B549" s="13" t="s">
        <v>574</v>
      </c>
      <c r="C549" s="61" t="s">
        <v>44</v>
      </c>
      <c r="D549" s="70" t="s">
        <v>44</v>
      </c>
      <c r="E549" s="58" t="s">
        <v>44</v>
      </c>
      <c r="F549" s="5" t="s">
        <v>44</v>
      </c>
      <c r="G549" s="5" t="s">
        <v>44</v>
      </c>
      <c r="H549" s="5" t="s">
        <v>44</v>
      </c>
      <c r="I549" s="5" t="s">
        <v>44</v>
      </c>
      <c r="J549" s="5" t="s">
        <v>44</v>
      </c>
      <c r="K549" s="5" t="s">
        <v>44</v>
      </c>
      <c r="L549" s="5" t="s">
        <v>44</v>
      </c>
      <c r="M549" s="5" t="s">
        <v>44</v>
      </c>
      <c r="N549" s="5" t="s">
        <v>44</v>
      </c>
      <c r="O549" s="5" t="s">
        <v>44</v>
      </c>
      <c r="P549" s="5" t="s">
        <v>44</v>
      </c>
      <c r="Q549" s="63" t="s">
        <v>44</v>
      </c>
      <c r="R549" s="70" t="s">
        <v>44</v>
      </c>
      <c r="S549" s="58" t="s">
        <v>44</v>
      </c>
      <c r="T549" s="5" t="s">
        <v>44</v>
      </c>
      <c r="U549" s="5" t="s">
        <v>44</v>
      </c>
      <c r="V549" s="5" t="s">
        <v>44</v>
      </c>
      <c r="W549" s="5" t="s">
        <v>44</v>
      </c>
      <c r="X549" s="5" t="s">
        <v>44</v>
      </c>
      <c r="Y549" s="5" t="s">
        <v>44</v>
      </c>
      <c r="Z549" s="5" t="s">
        <v>44</v>
      </c>
      <c r="AA549" s="5" t="s">
        <v>44</v>
      </c>
      <c r="AB549" s="5" t="s">
        <v>44</v>
      </c>
      <c r="AC549" s="5" t="s">
        <v>44</v>
      </c>
      <c r="AD549" s="5" t="s">
        <v>44</v>
      </c>
      <c r="AE549" s="65" t="s">
        <v>44</v>
      </c>
      <c r="AF549" s="70" t="s">
        <v>44</v>
      </c>
      <c r="AG549" s="58" t="s">
        <v>44</v>
      </c>
      <c r="AH549" s="5" t="s">
        <v>44</v>
      </c>
      <c r="AI549" s="5" t="s">
        <v>44</v>
      </c>
      <c r="AJ549" s="5" t="s">
        <v>44</v>
      </c>
      <c r="AK549" s="5" t="s">
        <v>44</v>
      </c>
      <c r="AL549" s="5" t="s">
        <v>44</v>
      </c>
      <c r="AM549" s="5" t="s">
        <v>44</v>
      </c>
      <c r="AN549" s="5" t="s">
        <v>44</v>
      </c>
      <c r="AO549" s="5" t="s">
        <v>44</v>
      </c>
      <c r="AP549" s="5" t="s">
        <v>44</v>
      </c>
      <c r="AQ549" s="5" t="s">
        <v>44</v>
      </c>
      <c r="AR549" s="5" t="s">
        <v>44</v>
      </c>
      <c r="AS549" s="68" t="s">
        <v>44</v>
      </c>
      <c r="AT549" s="74" t="s">
        <v>44</v>
      </c>
      <c r="AU549" s="68" t="s">
        <v>44</v>
      </c>
      <c r="AV549" s="41" t="s">
        <v>44</v>
      </c>
      <c r="AW549" s="41" t="s">
        <v>44</v>
      </c>
      <c r="AX549" s="41" t="s">
        <v>44</v>
      </c>
      <c r="AY549" s="41" t="s">
        <v>44</v>
      </c>
      <c r="AZ549" s="41" t="s">
        <v>44</v>
      </c>
      <c r="BA549" s="41" t="s">
        <v>44</v>
      </c>
      <c r="BB549" s="41" t="s">
        <v>44</v>
      </c>
      <c r="BC549" s="41" t="s">
        <v>44</v>
      </c>
      <c r="BD549" s="68" t="s">
        <v>44</v>
      </c>
      <c r="BE549" s="74" t="s">
        <v>44</v>
      </c>
      <c r="BF549" s="68" t="s">
        <v>44</v>
      </c>
      <c r="BG549" s="41" t="s">
        <v>44</v>
      </c>
      <c r="BH549" s="41" t="s">
        <v>44</v>
      </c>
      <c r="BI549" s="41" t="s">
        <v>44</v>
      </c>
      <c r="BJ549" s="41" t="s">
        <v>44</v>
      </c>
      <c r="BK549" s="41" t="s">
        <v>44</v>
      </c>
      <c r="BL549" s="41" t="s">
        <v>44</v>
      </c>
      <c r="BM549" s="41" t="s">
        <v>44</v>
      </c>
      <c r="BN549" s="41" t="s">
        <v>44</v>
      </c>
    </row>
    <row r="550" spans="1:66" s="4" customFormat="1" ht="15.75" customHeight="1">
      <c r="A550" s="12">
        <v>523</v>
      </c>
      <c r="B550" s="14" t="s">
        <v>575</v>
      </c>
      <c r="C550" s="61" t="s">
        <v>44</v>
      </c>
      <c r="D550" s="70" t="s">
        <v>44</v>
      </c>
      <c r="E550" s="58" t="s">
        <v>44</v>
      </c>
      <c r="F550" s="5" t="s">
        <v>44</v>
      </c>
      <c r="G550" s="5" t="s">
        <v>44</v>
      </c>
      <c r="H550" s="5" t="s">
        <v>44</v>
      </c>
      <c r="I550" s="5" t="s">
        <v>44</v>
      </c>
      <c r="J550" s="5" t="s">
        <v>44</v>
      </c>
      <c r="K550" s="5" t="s">
        <v>44</v>
      </c>
      <c r="L550" s="5" t="s">
        <v>44</v>
      </c>
      <c r="M550" s="5" t="s">
        <v>44</v>
      </c>
      <c r="N550" s="5" t="s">
        <v>44</v>
      </c>
      <c r="O550" s="5" t="s">
        <v>44</v>
      </c>
      <c r="P550" s="5" t="s">
        <v>44</v>
      </c>
      <c r="Q550" s="63" t="s">
        <v>44</v>
      </c>
      <c r="R550" s="70" t="s">
        <v>44</v>
      </c>
      <c r="S550" s="58" t="s">
        <v>44</v>
      </c>
      <c r="T550" s="5" t="s">
        <v>44</v>
      </c>
      <c r="U550" s="5" t="s">
        <v>44</v>
      </c>
      <c r="V550" s="5" t="s">
        <v>44</v>
      </c>
      <c r="W550" s="5" t="s">
        <v>44</v>
      </c>
      <c r="X550" s="5" t="s">
        <v>44</v>
      </c>
      <c r="Y550" s="5" t="s">
        <v>44</v>
      </c>
      <c r="Z550" s="5" t="s">
        <v>44</v>
      </c>
      <c r="AA550" s="5" t="s">
        <v>44</v>
      </c>
      <c r="AB550" s="5" t="s">
        <v>44</v>
      </c>
      <c r="AC550" s="5" t="s">
        <v>44</v>
      </c>
      <c r="AD550" s="5" t="s">
        <v>44</v>
      </c>
      <c r="AE550" s="65" t="s">
        <v>44</v>
      </c>
      <c r="AF550" s="70" t="s">
        <v>44</v>
      </c>
      <c r="AG550" s="58" t="s">
        <v>44</v>
      </c>
      <c r="AH550" s="5" t="s">
        <v>44</v>
      </c>
      <c r="AI550" s="5" t="s">
        <v>44</v>
      </c>
      <c r="AJ550" s="5" t="s">
        <v>44</v>
      </c>
      <c r="AK550" s="5" t="s">
        <v>44</v>
      </c>
      <c r="AL550" s="5" t="s">
        <v>44</v>
      </c>
      <c r="AM550" s="5" t="s">
        <v>44</v>
      </c>
      <c r="AN550" s="5" t="s">
        <v>44</v>
      </c>
      <c r="AO550" s="5" t="s">
        <v>44</v>
      </c>
      <c r="AP550" s="5" t="s">
        <v>44</v>
      </c>
      <c r="AQ550" s="5" t="s">
        <v>44</v>
      </c>
      <c r="AR550" s="5" t="s">
        <v>44</v>
      </c>
      <c r="AS550" s="68" t="s">
        <v>44</v>
      </c>
      <c r="AT550" s="74" t="s">
        <v>44</v>
      </c>
      <c r="AU550" s="68" t="s">
        <v>44</v>
      </c>
      <c r="AV550" s="41" t="s">
        <v>44</v>
      </c>
      <c r="AW550" s="41" t="s">
        <v>44</v>
      </c>
      <c r="AX550" s="41" t="s">
        <v>44</v>
      </c>
      <c r="AY550" s="41" t="s">
        <v>44</v>
      </c>
      <c r="AZ550" s="41" t="s">
        <v>44</v>
      </c>
      <c r="BA550" s="41" t="s">
        <v>44</v>
      </c>
      <c r="BB550" s="41" t="s">
        <v>44</v>
      </c>
      <c r="BC550" s="41" t="s">
        <v>44</v>
      </c>
      <c r="BD550" s="68" t="s">
        <v>44</v>
      </c>
      <c r="BE550" s="74" t="s">
        <v>44</v>
      </c>
      <c r="BF550" s="68" t="s">
        <v>44</v>
      </c>
      <c r="BG550" s="41" t="s">
        <v>44</v>
      </c>
      <c r="BH550" s="41" t="s">
        <v>44</v>
      </c>
      <c r="BI550" s="41" t="s">
        <v>44</v>
      </c>
      <c r="BJ550" s="41" t="s">
        <v>44</v>
      </c>
      <c r="BK550" s="41" t="s">
        <v>44</v>
      </c>
      <c r="BL550" s="41" t="s">
        <v>44</v>
      </c>
      <c r="BM550" s="41" t="s">
        <v>44</v>
      </c>
      <c r="BN550" s="41" t="s">
        <v>44</v>
      </c>
    </row>
    <row r="551" spans="1:66" s="4" customFormat="1" ht="15.75" customHeight="1">
      <c r="A551" s="12">
        <v>524</v>
      </c>
      <c r="B551" s="14" t="s">
        <v>576</v>
      </c>
      <c r="C551" s="61" t="s">
        <v>44</v>
      </c>
      <c r="D551" s="70" t="s">
        <v>44</v>
      </c>
      <c r="E551" s="58" t="s">
        <v>44</v>
      </c>
      <c r="F551" s="5" t="s">
        <v>44</v>
      </c>
      <c r="G551" s="5" t="s">
        <v>44</v>
      </c>
      <c r="H551" s="5" t="s">
        <v>44</v>
      </c>
      <c r="I551" s="5" t="s">
        <v>44</v>
      </c>
      <c r="J551" s="5" t="s">
        <v>44</v>
      </c>
      <c r="K551" s="5" t="s">
        <v>44</v>
      </c>
      <c r="L551" s="5" t="s">
        <v>44</v>
      </c>
      <c r="M551" s="5" t="s">
        <v>44</v>
      </c>
      <c r="N551" s="5" t="s">
        <v>44</v>
      </c>
      <c r="O551" s="5" t="s">
        <v>44</v>
      </c>
      <c r="P551" s="5" t="s">
        <v>44</v>
      </c>
      <c r="Q551" s="63" t="s">
        <v>44</v>
      </c>
      <c r="R551" s="70" t="s">
        <v>44</v>
      </c>
      <c r="S551" s="58" t="s">
        <v>44</v>
      </c>
      <c r="T551" s="5" t="s">
        <v>44</v>
      </c>
      <c r="U551" s="5" t="s">
        <v>44</v>
      </c>
      <c r="V551" s="5" t="s">
        <v>44</v>
      </c>
      <c r="W551" s="5" t="s">
        <v>44</v>
      </c>
      <c r="X551" s="5" t="s">
        <v>44</v>
      </c>
      <c r="Y551" s="5" t="s">
        <v>44</v>
      </c>
      <c r="Z551" s="5" t="s">
        <v>44</v>
      </c>
      <c r="AA551" s="5" t="s">
        <v>44</v>
      </c>
      <c r="AB551" s="5" t="s">
        <v>44</v>
      </c>
      <c r="AC551" s="5" t="s">
        <v>44</v>
      </c>
      <c r="AD551" s="5" t="s">
        <v>44</v>
      </c>
      <c r="AE551" s="65" t="s">
        <v>44</v>
      </c>
      <c r="AF551" s="70" t="s">
        <v>44</v>
      </c>
      <c r="AG551" s="58" t="s">
        <v>44</v>
      </c>
      <c r="AH551" s="5" t="s">
        <v>44</v>
      </c>
      <c r="AI551" s="5" t="s">
        <v>44</v>
      </c>
      <c r="AJ551" s="5" t="s">
        <v>44</v>
      </c>
      <c r="AK551" s="5" t="s">
        <v>44</v>
      </c>
      <c r="AL551" s="5" t="s">
        <v>44</v>
      </c>
      <c r="AM551" s="5" t="s">
        <v>44</v>
      </c>
      <c r="AN551" s="5" t="s">
        <v>44</v>
      </c>
      <c r="AO551" s="5" t="s">
        <v>44</v>
      </c>
      <c r="AP551" s="5" t="s">
        <v>44</v>
      </c>
      <c r="AQ551" s="5" t="s">
        <v>44</v>
      </c>
      <c r="AR551" s="5" t="s">
        <v>44</v>
      </c>
      <c r="AS551" s="68" t="s">
        <v>44</v>
      </c>
      <c r="AT551" s="74" t="s">
        <v>44</v>
      </c>
      <c r="AU551" s="68" t="s">
        <v>44</v>
      </c>
      <c r="AV551" s="41" t="s">
        <v>44</v>
      </c>
      <c r="AW551" s="41" t="s">
        <v>44</v>
      </c>
      <c r="AX551" s="41" t="s">
        <v>44</v>
      </c>
      <c r="AY551" s="41" t="s">
        <v>44</v>
      </c>
      <c r="AZ551" s="41" t="s">
        <v>44</v>
      </c>
      <c r="BA551" s="41" t="s">
        <v>44</v>
      </c>
      <c r="BB551" s="41" t="s">
        <v>44</v>
      </c>
      <c r="BC551" s="41" t="s">
        <v>44</v>
      </c>
      <c r="BD551" s="68" t="s">
        <v>44</v>
      </c>
      <c r="BE551" s="74" t="s">
        <v>44</v>
      </c>
      <c r="BF551" s="68" t="s">
        <v>44</v>
      </c>
      <c r="BG551" s="41" t="s">
        <v>44</v>
      </c>
      <c r="BH551" s="41" t="s">
        <v>44</v>
      </c>
      <c r="BI551" s="41" t="s">
        <v>44</v>
      </c>
      <c r="BJ551" s="41" t="s">
        <v>44</v>
      </c>
      <c r="BK551" s="41" t="s">
        <v>44</v>
      </c>
      <c r="BL551" s="41" t="s">
        <v>44</v>
      </c>
      <c r="BM551" s="41" t="s">
        <v>44</v>
      </c>
      <c r="BN551" s="41" t="s">
        <v>44</v>
      </c>
    </row>
    <row r="552" spans="1:66" s="4" customFormat="1" ht="15.75" customHeight="1">
      <c r="A552" s="12">
        <v>525</v>
      </c>
      <c r="B552" s="14" t="s">
        <v>577</v>
      </c>
      <c r="C552" s="61" t="s">
        <v>44</v>
      </c>
      <c r="D552" s="70" t="s">
        <v>44</v>
      </c>
      <c r="E552" s="58" t="s">
        <v>44</v>
      </c>
      <c r="F552" s="5" t="s">
        <v>44</v>
      </c>
      <c r="G552" s="5" t="s">
        <v>44</v>
      </c>
      <c r="H552" s="5" t="s">
        <v>44</v>
      </c>
      <c r="I552" s="5" t="s">
        <v>44</v>
      </c>
      <c r="J552" s="5" t="s">
        <v>44</v>
      </c>
      <c r="K552" s="5" t="s">
        <v>44</v>
      </c>
      <c r="L552" s="5" t="s">
        <v>44</v>
      </c>
      <c r="M552" s="5" t="s">
        <v>44</v>
      </c>
      <c r="N552" s="5" t="s">
        <v>44</v>
      </c>
      <c r="O552" s="5" t="s">
        <v>44</v>
      </c>
      <c r="P552" s="5" t="s">
        <v>44</v>
      </c>
      <c r="Q552" s="63" t="s">
        <v>44</v>
      </c>
      <c r="R552" s="70" t="s">
        <v>44</v>
      </c>
      <c r="S552" s="58" t="s">
        <v>44</v>
      </c>
      <c r="T552" s="5" t="s">
        <v>44</v>
      </c>
      <c r="U552" s="5" t="s">
        <v>44</v>
      </c>
      <c r="V552" s="5" t="s">
        <v>44</v>
      </c>
      <c r="W552" s="5" t="s">
        <v>44</v>
      </c>
      <c r="X552" s="5" t="s">
        <v>44</v>
      </c>
      <c r="Y552" s="5" t="s">
        <v>44</v>
      </c>
      <c r="Z552" s="5" t="s">
        <v>44</v>
      </c>
      <c r="AA552" s="5" t="s">
        <v>44</v>
      </c>
      <c r="AB552" s="5" t="s">
        <v>44</v>
      </c>
      <c r="AC552" s="5" t="s">
        <v>44</v>
      </c>
      <c r="AD552" s="5" t="s">
        <v>44</v>
      </c>
      <c r="AE552" s="65" t="s">
        <v>44</v>
      </c>
      <c r="AF552" s="70" t="s">
        <v>44</v>
      </c>
      <c r="AG552" s="58" t="s">
        <v>44</v>
      </c>
      <c r="AH552" s="5" t="s">
        <v>44</v>
      </c>
      <c r="AI552" s="5" t="s">
        <v>44</v>
      </c>
      <c r="AJ552" s="5" t="s">
        <v>44</v>
      </c>
      <c r="AK552" s="5" t="s">
        <v>44</v>
      </c>
      <c r="AL552" s="5" t="s">
        <v>44</v>
      </c>
      <c r="AM552" s="5" t="s">
        <v>44</v>
      </c>
      <c r="AN552" s="5" t="s">
        <v>44</v>
      </c>
      <c r="AO552" s="5" t="s">
        <v>44</v>
      </c>
      <c r="AP552" s="5" t="s">
        <v>44</v>
      </c>
      <c r="AQ552" s="5" t="s">
        <v>44</v>
      </c>
      <c r="AR552" s="5" t="s">
        <v>44</v>
      </c>
      <c r="AS552" s="68" t="s">
        <v>44</v>
      </c>
      <c r="AT552" s="74" t="s">
        <v>44</v>
      </c>
      <c r="AU552" s="68" t="s">
        <v>44</v>
      </c>
      <c r="AV552" s="41" t="s">
        <v>44</v>
      </c>
      <c r="AW552" s="41" t="s">
        <v>44</v>
      </c>
      <c r="AX552" s="41" t="s">
        <v>44</v>
      </c>
      <c r="AY552" s="41" t="s">
        <v>44</v>
      </c>
      <c r="AZ552" s="41" t="s">
        <v>44</v>
      </c>
      <c r="BA552" s="41" t="s">
        <v>44</v>
      </c>
      <c r="BB552" s="41" t="s">
        <v>44</v>
      </c>
      <c r="BC552" s="41" t="s">
        <v>44</v>
      </c>
      <c r="BD552" s="68" t="s">
        <v>44</v>
      </c>
      <c r="BE552" s="74" t="s">
        <v>44</v>
      </c>
      <c r="BF552" s="68" t="s">
        <v>44</v>
      </c>
      <c r="BG552" s="41" t="s">
        <v>44</v>
      </c>
      <c r="BH552" s="41" t="s">
        <v>44</v>
      </c>
      <c r="BI552" s="41" t="s">
        <v>44</v>
      </c>
      <c r="BJ552" s="41" t="s">
        <v>44</v>
      </c>
      <c r="BK552" s="41" t="s">
        <v>44</v>
      </c>
      <c r="BL552" s="41" t="s">
        <v>44</v>
      </c>
      <c r="BM552" s="41" t="s">
        <v>44</v>
      </c>
      <c r="BN552" s="41" t="s">
        <v>44</v>
      </c>
    </row>
    <row r="553" spans="1:66" s="4" customFormat="1" ht="15.75" customHeight="1">
      <c r="A553" s="12">
        <v>526</v>
      </c>
      <c r="B553" s="14" t="s">
        <v>578</v>
      </c>
      <c r="C553" s="61">
        <v>165600</v>
      </c>
      <c r="D553" s="70">
        <v>160000</v>
      </c>
      <c r="E553" s="58">
        <v>164800</v>
      </c>
      <c r="F553" s="5">
        <v>143370</v>
      </c>
      <c r="G553" s="5">
        <f t="shared" si="297"/>
        <v>14767.11</v>
      </c>
      <c r="H553" s="5">
        <f t="shared" si="298"/>
        <v>158137.10999999999</v>
      </c>
      <c r="I553" s="2">
        <v>145128.20000000001</v>
      </c>
      <c r="J553" s="2">
        <f t="shared" si="299"/>
        <v>7401.5382</v>
      </c>
      <c r="K553" s="2">
        <f t="shared" si="300"/>
        <v>152529.73820000002</v>
      </c>
      <c r="L553" s="5">
        <v>154707.09658460002</v>
      </c>
      <c r="M553" s="5">
        <f t="shared" si="301"/>
        <v>152529.73820000002</v>
      </c>
      <c r="N553" s="48">
        <f t="shared" si="302"/>
        <v>159295.65746410002</v>
      </c>
      <c r="O553" s="5">
        <f t="shared" si="303"/>
        <v>4784.2273926058033</v>
      </c>
      <c r="P553" s="20">
        <f t="shared" si="304"/>
        <v>3.0033633488621685E-2</v>
      </c>
      <c r="Q553" s="63">
        <v>165600</v>
      </c>
      <c r="R553" s="70">
        <v>160000</v>
      </c>
      <c r="S553" s="58">
        <v>163200</v>
      </c>
      <c r="T553" s="5">
        <v>143370</v>
      </c>
      <c r="U553" s="5">
        <f t="shared" si="311"/>
        <v>14767.11</v>
      </c>
      <c r="V553" s="5">
        <f t="shared" si="312"/>
        <v>158137.10999999999</v>
      </c>
      <c r="W553" s="2">
        <v>145128.20000000001</v>
      </c>
      <c r="X553" s="2">
        <f t="shared" si="313"/>
        <v>7401.5382</v>
      </c>
      <c r="Y553" s="2">
        <f t="shared" si="314"/>
        <v>152529.73820000002</v>
      </c>
      <c r="Z553" s="5">
        <v>154707.09658460002</v>
      </c>
      <c r="AA553" s="5">
        <f t="shared" si="315"/>
        <v>152529.73820000002</v>
      </c>
      <c r="AB553" s="48">
        <f t="shared" si="316"/>
        <v>159028.99079743333</v>
      </c>
      <c r="AC553" s="5">
        <f t="shared" si="317"/>
        <v>4595.665584289377</v>
      </c>
      <c r="AD553" s="20">
        <f t="shared" si="318"/>
        <v>2.8898288049524296E-2</v>
      </c>
      <c r="AE553" s="65" t="s">
        <v>44</v>
      </c>
      <c r="AF553" s="70" t="s">
        <v>44</v>
      </c>
      <c r="AG553" s="58" t="s">
        <v>44</v>
      </c>
      <c r="AH553" s="5" t="s">
        <v>44</v>
      </c>
      <c r="AI553" s="5" t="s">
        <v>44</v>
      </c>
      <c r="AJ553" s="5" t="s">
        <v>44</v>
      </c>
      <c r="AK553" s="5" t="s">
        <v>44</v>
      </c>
      <c r="AL553" s="5" t="s">
        <v>44</v>
      </c>
      <c r="AM553" s="5" t="s">
        <v>44</v>
      </c>
      <c r="AN553" s="5" t="s">
        <v>44</v>
      </c>
      <c r="AO553" s="5" t="s">
        <v>44</v>
      </c>
      <c r="AP553" s="5" t="s">
        <v>44</v>
      </c>
      <c r="AQ553" s="5" t="s">
        <v>44</v>
      </c>
      <c r="AR553" s="5" t="s">
        <v>44</v>
      </c>
      <c r="AS553" s="67">
        <v>166400</v>
      </c>
      <c r="AT553" s="70">
        <v>160000</v>
      </c>
      <c r="AU553" s="58">
        <v>164000</v>
      </c>
      <c r="AV553" s="38">
        <v>166897.43000000002</v>
      </c>
      <c r="AW553" s="38">
        <f t="shared" si="319"/>
        <v>8511.7689300000002</v>
      </c>
      <c r="AX553" s="38">
        <f t="shared" si="320"/>
        <v>175409.19893000001</v>
      </c>
      <c r="AY553" s="36">
        <v>185648.51590152003</v>
      </c>
      <c r="AZ553" s="5">
        <f t="shared" si="321"/>
        <v>160000</v>
      </c>
      <c r="BA553" s="40">
        <f t="shared" si="322"/>
        <v>170291.54296630403</v>
      </c>
      <c r="BB553" s="5">
        <f>STDEVA(AZ553,BA553)</f>
        <v>7277.219820346294</v>
      </c>
      <c r="BC553" s="43">
        <f t="shared" si="324"/>
        <v>4.2733888563017214E-2</v>
      </c>
      <c r="BD553" s="72">
        <v>166400</v>
      </c>
      <c r="BE553" s="70">
        <v>160000</v>
      </c>
      <c r="BF553" s="58">
        <v>164000</v>
      </c>
      <c r="BG553" s="38">
        <v>166897.43000000002</v>
      </c>
      <c r="BH553" s="38">
        <f t="shared" si="305"/>
        <v>8511.7689300000002</v>
      </c>
      <c r="BI553" s="38">
        <f t="shared" si="306"/>
        <v>175409.19893000001</v>
      </c>
      <c r="BJ553" s="36">
        <v>185648.51590152003</v>
      </c>
      <c r="BK553" s="36">
        <f t="shared" si="307"/>
        <v>160000</v>
      </c>
      <c r="BL553" s="40">
        <f t="shared" si="308"/>
        <v>170291.54296630403</v>
      </c>
      <c r="BM553" s="5">
        <f t="shared" si="309"/>
        <v>7277.219820346294</v>
      </c>
      <c r="BN553" s="20">
        <f t="shared" si="310"/>
        <v>4.2733888563017214E-2</v>
      </c>
    </row>
    <row r="554" spans="1:66" s="4" customFormat="1" ht="25.5" customHeight="1">
      <c r="A554" s="12">
        <v>527</v>
      </c>
      <c r="B554" s="14" t="s">
        <v>579</v>
      </c>
      <c r="C554" s="61">
        <v>165600</v>
      </c>
      <c r="D554" s="70">
        <v>160000</v>
      </c>
      <c r="E554" s="58">
        <v>164800</v>
      </c>
      <c r="F554" s="5">
        <v>95580</v>
      </c>
      <c r="G554" s="5">
        <f t="shared" si="297"/>
        <v>9844.7400000000016</v>
      </c>
      <c r="H554" s="5">
        <f t="shared" si="298"/>
        <v>105424.74</v>
      </c>
      <c r="I554" s="2">
        <v>96752.133333333331</v>
      </c>
      <c r="J554" s="2">
        <f t="shared" si="299"/>
        <v>4934.3588</v>
      </c>
      <c r="K554" s="2">
        <f t="shared" si="300"/>
        <v>101686.49213333333</v>
      </c>
      <c r="L554" s="5">
        <v>103138.06438973334</v>
      </c>
      <c r="M554" s="5">
        <f t="shared" si="301"/>
        <v>101686.49213333333</v>
      </c>
      <c r="N554" s="48">
        <f t="shared" si="302"/>
        <v>133441.54942051112</v>
      </c>
      <c r="O554" s="5">
        <f t="shared" si="303"/>
        <v>22454.216344730619</v>
      </c>
      <c r="P554" s="20">
        <f t="shared" si="304"/>
        <v>0.1682700511365556</v>
      </c>
      <c r="Q554" s="63">
        <v>165600</v>
      </c>
      <c r="R554" s="70">
        <v>160000</v>
      </c>
      <c r="S554" s="58">
        <v>163200</v>
      </c>
      <c r="T554" s="5">
        <v>95580</v>
      </c>
      <c r="U554" s="5">
        <f t="shared" si="311"/>
        <v>9844.7400000000016</v>
      </c>
      <c r="V554" s="5">
        <f t="shared" si="312"/>
        <v>105424.74</v>
      </c>
      <c r="W554" s="2">
        <v>96752.133333333331</v>
      </c>
      <c r="X554" s="2">
        <f t="shared" si="313"/>
        <v>4934.3588</v>
      </c>
      <c r="Y554" s="2">
        <f t="shared" si="314"/>
        <v>101686.49213333333</v>
      </c>
      <c r="Z554" s="5">
        <v>103138.06438973334</v>
      </c>
      <c r="AA554" s="5">
        <f t="shared" si="315"/>
        <v>101686.49213333333</v>
      </c>
      <c r="AB554" s="48">
        <f t="shared" si="316"/>
        <v>133174.88275384446</v>
      </c>
      <c r="AC554" s="5">
        <f t="shared" si="317"/>
        <v>22265.654536414328</v>
      </c>
      <c r="AD554" s="20">
        <f t="shared" si="318"/>
        <v>0.16719109546782437</v>
      </c>
      <c r="AE554" s="65" t="s">
        <v>44</v>
      </c>
      <c r="AF554" s="70" t="s">
        <v>44</v>
      </c>
      <c r="AG554" s="58" t="s">
        <v>44</v>
      </c>
      <c r="AH554" s="5" t="s">
        <v>44</v>
      </c>
      <c r="AI554" s="5" t="s">
        <v>44</v>
      </c>
      <c r="AJ554" s="5" t="s">
        <v>44</v>
      </c>
      <c r="AK554" s="5" t="s">
        <v>44</v>
      </c>
      <c r="AL554" s="5" t="s">
        <v>44</v>
      </c>
      <c r="AM554" s="5" t="s">
        <v>44</v>
      </c>
      <c r="AN554" s="5" t="s">
        <v>44</v>
      </c>
      <c r="AO554" s="5" t="s">
        <v>44</v>
      </c>
      <c r="AP554" s="5" t="s">
        <v>44</v>
      </c>
      <c r="AQ554" s="5" t="s">
        <v>44</v>
      </c>
      <c r="AR554" s="5" t="s">
        <v>44</v>
      </c>
      <c r="AS554" s="67">
        <v>166400</v>
      </c>
      <c r="AT554" s="70">
        <v>160000</v>
      </c>
      <c r="AU554" s="58">
        <v>164000</v>
      </c>
      <c r="AV554" s="38">
        <v>111264.95333333334</v>
      </c>
      <c r="AW554" s="38">
        <f t="shared" si="319"/>
        <v>5674.5126199999995</v>
      </c>
      <c r="AX554" s="38">
        <f t="shared" si="320"/>
        <v>116939.46595333333</v>
      </c>
      <c r="AY554" s="36">
        <v>123765.67726768</v>
      </c>
      <c r="AZ554" s="5">
        <f t="shared" si="321"/>
        <v>116939.46595333333</v>
      </c>
      <c r="BA554" s="40">
        <f t="shared" si="322"/>
        <v>146221.02864420268</v>
      </c>
      <c r="BB554" s="5">
        <f>STDEVA(AZ554,BA554)</f>
        <v>20705.191542452503</v>
      </c>
      <c r="BC554" s="42">
        <f t="shared" si="324"/>
        <v>0.14160200987803279</v>
      </c>
      <c r="BD554" s="72">
        <v>166400</v>
      </c>
      <c r="BE554" s="70">
        <v>160000</v>
      </c>
      <c r="BF554" s="58">
        <v>164000</v>
      </c>
      <c r="BG554" s="38">
        <v>111264.95333333334</v>
      </c>
      <c r="BH554" s="38">
        <f t="shared" si="305"/>
        <v>5674.5126199999995</v>
      </c>
      <c r="BI554" s="38">
        <f t="shared" si="306"/>
        <v>116939.46595333333</v>
      </c>
      <c r="BJ554" s="36">
        <v>123765.67726768</v>
      </c>
      <c r="BK554" s="36">
        <f t="shared" si="307"/>
        <v>116939.46595333333</v>
      </c>
      <c r="BL554" s="40">
        <f t="shared" si="308"/>
        <v>146221.02864420268</v>
      </c>
      <c r="BM554" s="5">
        <f t="shared" si="309"/>
        <v>20705.191542452503</v>
      </c>
      <c r="BN554" s="20">
        <f t="shared" si="310"/>
        <v>0.14160200987803279</v>
      </c>
    </row>
    <row r="555" spans="1:66" s="4" customFormat="1" ht="15.75" customHeight="1">
      <c r="A555" s="12">
        <v>528</v>
      </c>
      <c r="B555" s="14" t="s">
        <v>580</v>
      </c>
      <c r="C555" s="61" t="s">
        <v>44</v>
      </c>
      <c r="D555" s="70" t="s">
        <v>44</v>
      </c>
      <c r="E555" s="58" t="s">
        <v>44</v>
      </c>
      <c r="F555" s="5" t="s">
        <v>44</v>
      </c>
      <c r="G555" s="5" t="s">
        <v>44</v>
      </c>
      <c r="H555" s="5" t="s">
        <v>44</v>
      </c>
      <c r="I555" s="5" t="s">
        <v>44</v>
      </c>
      <c r="J555" s="5" t="s">
        <v>44</v>
      </c>
      <c r="K555" s="5" t="s">
        <v>44</v>
      </c>
      <c r="L555" s="5" t="s">
        <v>44</v>
      </c>
      <c r="M555" s="5" t="s">
        <v>44</v>
      </c>
      <c r="N555" s="5" t="s">
        <v>44</v>
      </c>
      <c r="O555" s="5" t="s">
        <v>44</v>
      </c>
      <c r="P555" s="5" t="s">
        <v>44</v>
      </c>
      <c r="Q555" s="63" t="s">
        <v>44</v>
      </c>
      <c r="R555" s="70" t="s">
        <v>44</v>
      </c>
      <c r="S555" s="58" t="s">
        <v>44</v>
      </c>
      <c r="T555" s="5" t="s">
        <v>44</v>
      </c>
      <c r="U555" s="5" t="s">
        <v>44</v>
      </c>
      <c r="V555" s="5" t="s">
        <v>44</v>
      </c>
      <c r="W555" s="5" t="s">
        <v>44</v>
      </c>
      <c r="X555" s="5" t="s">
        <v>44</v>
      </c>
      <c r="Y555" s="5" t="s">
        <v>44</v>
      </c>
      <c r="Z555" s="5" t="s">
        <v>44</v>
      </c>
      <c r="AA555" s="5" t="s">
        <v>44</v>
      </c>
      <c r="AB555" s="5" t="s">
        <v>44</v>
      </c>
      <c r="AC555" s="5" t="s">
        <v>44</v>
      </c>
      <c r="AD555" s="5" t="s">
        <v>44</v>
      </c>
      <c r="AE555" s="65" t="s">
        <v>44</v>
      </c>
      <c r="AF555" s="70" t="s">
        <v>44</v>
      </c>
      <c r="AG555" s="58" t="s">
        <v>44</v>
      </c>
      <c r="AH555" s="5" t="s">
        <v>44</v>
      </c>
      <c r="AI555" s="5" t="s">
        <v>44</v>
      </c>
      <c r="AJ555" s="5" t="s">
        <v>44</v>
      </c>
      <c r="AK555" s="5" t="s">
        <v>44</v>
      </c>
      <c r="AL555" s="5" t="s">
        <v>44</v>
      </c>
      <c r="AM555" s="5" t="s">
        <v>44</v>
      </c>
      <c r="AN555" s="5" t="s">
        <v>44</v>
      </c>
      <c r="AO555" s="5" t="s">
        <v>44</v>
      </c>
      <c r="AP555" s="5" t="s">
        <v>44</v>
      </c>
      <c r="AQ555" s="5" t="s">
        <v>44</v>
      </c>
      <c r="AR555" s="5" t="s">
        <v>44</v>
      </c>
      <c r="AS555" s="68" t="s">
        <v>44</v>
      </c>
      <c r="AT555" s="74" t="s">
        <v>44</v>
      </c>
      <c r="AU555" s="68" t="s">
        <v>44</v>
      </c>
      <c r="AV555" s="41" t="s">
        <v>44</v>
      </c>
      <c r="AW555" s="41" t="s">
        <v>44</v>
      </c>
      <c r="AX555" s="41" t="s">
        <v>44</v>
      </c>
      <c r="AY555" s="41" t="s">
        <v>44</v>
      </c>
      <c r="AZ555" s="41" t="s">
        <v>44</v>
      </c>
      <c r="BA555" s="41" t="s">
        <v>44</v>
      </c>
      <c r="BB555" s="41" t="s">
        <v>44</v>
      </c>
      <c r="BC555" s="41" t="s">
        <v>44</v>
      </c>
      <c r="BD555" s="68" t="s">
        <v>44</v>
      </c>
      <c r="BE555" s="74" t="s">
        <v>44</v>
      </c>
      <c r="BF555" s="68" t="s">
        <v>44</v>
      </c>
      <c r="BG555" s="41" t="s">
        <v>44</v>
      </c>
      <c r="BH555" s="41" t="s">
        <v>44</v>
      </c>
      <c r="BI555" s="41" t="s">
        <v>44</v>
      </c>
      <c r="BJ555" s="41" t="s">
        <v>44</v>
      </c>
      <c r="BK555" s="41" t="s">
        <v>44</v>
      </c>
      <c r="BL555" s="41" t="s">
        <v>44</v>
      </c>
      <c r="BM555" s="41" t="s">
        <v>44</v>
      </c>
      <c r="BN555" s="41" t="s">
        <v>44</v>
      </c>
    </row>
    <row r="556" spans="1:66" s="4" customFormat="1" ht="15.75" customHeight="1">
      <c r="A556" s="12">
        <v>529</v>
      </c>
      <c r="B556" s="14" t="s">
        <v>581</v>
      </c>
      <c r="C556" s="61">
        <v>258750</v>
      </c>
      <c r="D556" s="70">
        <v>250000</v>
      </c>
      <c r="E556" s="58">
        <v>257500</v>
      </c>
      <c r="F556" s="5">
        <v>430110</v>
      </c>
      <c r="G556" s="5">
        <f t="shared" si="297"/>
        <v>44301.33</v>
      </c>
      <c r="H556" s="5">
        <f t="shared" si="298"/>
        <v>474411.33</v>
      </c>
      <c r="I556" s="2">
        <v>435384.6</v>
      </c>
      <c r="J556" s="2">
        <f t="shared" si="299"/>
        <v>22204.614599999997</v>
      </c>
      <c r="K556" s="2">
        <f t="shared" si="300"/>
        <v>457589.21459999995</v>
      </c>
      <c r="L556" s="5">
        <v>464121.28975379997</v>
      </c>
      <c r="M556" s="5">
        <f t="shared" si="301"/>
        <v>250000</v>
      </c>
      <c r="N556" s="48">
        <f t="shared" si="302"/>
        <v>360395.30572563334</v>
      </c>
      <c r="O556" s="5">
        <f t="shared" si="303"/>
        <v>78061.269289757198</v>
      </c>
      <c r="P556" s="20">
        <f t="shared" si="304"/>
        <v>0.21659901793833228</v>
      </c>
      <c r="Q556" s="63">
        <v>258750</v>
      </c>
      <c r="R556" s="70">
        <v>250000</v>
      </c>
      <c r="S556" s="58">
        <v>255000</v>
      </c>
      <c r="T556" s="5">
        <v>430110</v>
      </c>
      <c r="U556" s="5">
        <f t="shared" si="311"/>
        <v>44301.33</v>
      </c>
      <c r="V556" s="5">
        <f t="shared" si="312"/>
        <v>474411.33</v>
      </c>
      <c r="W556" s="2">
        <v>435384.6</v>
      </c>
      <c r="X556" s="2">
        <f t="shared" si="313"/>
        <v>22204.614599999997</v>
      </c>
      <c r="Y556" s="2">
        <f t="shared" si="314"/>
        <v>457589.21459999995</v>
      </c>
      <c r="Z556" s="5">
        <v>464121.28975379997</v>
      </c>
      <c r="AA556" s="5">
        <f t="shared" si="315"/>
        <v>250000</v>
      </c>
      <c r="AB556" s="48">
        <f t="shared" si="316"/>
        <v>359978.63905896666</v>
      </c>
      <c r="AC556" s="5">
        <f t="shared" si="317"/>
        <v>77766.641464262982</v>
      </c>
      <c r="AD556" s="20">
        <f t="shared" si="318"/>
        <v>0.21603126693171465</v>
      </c>
      <c r="AE556" s="65" t="s">
        <v>44</v>
      </c>
      <c r="AF556" s="70" t="s">
        <v>44</v>
      </c>
      <c r="AG556" s="58" t="s">
        <v>44</v>
      </c>
      <c r="AH556" s="5" t="s">
        <v>44</v>
      </c>
      <c r="AI556" s="5" t="s">
        <v>44</v>
      </c>
      <c r="AJ556" s="5" t="s">
        <v>44</v>
      </c>
      <c r="AK556" s="5" t="s">
        <v>44</v>
      </c>
      <c r="AL556" s="5" t="s">
        <v>44</v>
      </c>
      <c r="AM556" s="5" t="s">
        <v>44</v>
      </c>
      <c r="AN556" s="5" t="s">
        <v>44</v>
      </c>
      <c r="AO556" s="5" t="s">
        <v>44</v>
      </c>
      <c r="AP556" s="5" t="s">
        <v>44</v>
      </c>
      <c r="AQ556" s="5" t="s">
        <v>44</v>
      </c>
      <c r="AR556" s="5" t="s">
        <v>44</v>
      </c>
      <c r="AS556" s="67">
        <v>260000</v>
      </c>
      <c r="AT556" s="70">
        <v>250000</v>
      </c>
      <c r="AU556" s="58">
        <v>256250</v>
      </c>
      <c r="AV556" s="38">
        <v>500692.29</v>
      </c>
      <c r="AW556" s="38">
        <f t="shared" si="319"/>
        <v>25535.306789999999</v>
      </c>
      <c r="AX556" s="38">
        <f t="shared" si="320"/>
        <v>526227.59678999998</v>
      </c>
      <c r="AY556" s="36">
        <v>556945.54770455998</v>
      </c>
      <c r="AZ556" s="5">
        <f t="shared" si="321"/>
        <v>250000</v>
      </c>
      <c r="BA556" s="40">
        <f t="shared" si="322"/>
        <v>369884.62889891199</v>
      </c>
      <c r="BB556" s="5">
        <f>STDEVA(AZ556,BA556)</f>
        <v>84771.234054453453</v>
      </c>
      <c r="BC556" s="44">
        <f t="shared" si="324"/>
        <v>0.22918290578011852</v>
      </c>
      <c r="BD556" s="72">
        <v>260000</v>
      </c>
      <c r="BE556" s="70">
        <v>250000</v>
      </c>
      <c r="BF556" s="58">
        <v>256250</v>
      </c>
      <c r="BG556" s="38">
        <v>500692.29</v>
      </c>
      <c r="BH556" s="38">
        <f t="shared" si="305"/>
        <v>25535.306789999999</v>
      </c>
      <c r="BI556" s="38">
        <f t="shared" si="306"/>
        <v>526227.59678999998</v>
      </c>
      <c r="BJ556" s="36">
        <v>556945.54770455998</v>
      </c>
      <c r="BK556" s="36">
        <f t="shared" si="307"/>
        <v>250000</v>
      </c>
      <c r="BL556" s="40">
        <f t="shared" si="308"/>
        <v>369884.62889891199</v>
      </c>
      <c r="BM556" s="5">
        <f t="shared" si="309"/>
        <v>84771.234054453453</v>
      </c>
      <c r="BN556" s="20">
        <f t="shared" si="310"/>
        <v>0.22918290578011852</v>
      </c>
    </row>
    <row r="557" spans="1:66" s="4" customFormat="1" ht="15.75" customHeight="1">
      <c r="A557" s="12">
        <v>530</v>
      </c>
      <c r="B557" s="14" t="s">
        <v>582</v>
      </c>
      <c r="C557" s="61" t="s">
        <v>44</v>
      </c>
      <c r="D557" s="70" t="s">
        <v>44</v>
      </c>
      <c r="E557" s="58" t="s">
        <v>44</v>
      </c>
      <c r="F557" s="5" t="s">
        <v>44</v>
      </c>
      <c r="G557" s="5" t="s">
        <v>44</v>
      </c>
      <c r="H557" s="5" t="s">
        <v>44</v>
      </c>
      <c r="I557" s="5" t="s">
        <v>44</v>
      </c>
      <c r="J557" s="5" t="s">
        <v>44</v>
      </c>
      <c r="K557" s="5" t="s">
        <v>44</v>
      </c>
      <c r="L557" s="5" t="s">
        <v>44</v>
      </c>
      <c r="M557" s="5" t="s">
        <v>44</v>
      </c>
      <c r="N557" s="5" t="s">
        <v>44</v>
      </c>
      <c r="O557" s="5" t="s">
        <v>44</v>
      </c>
      <c r="P557" s="5" t="s">
        <v>44</v>
      </c>
      <c r="Q557" s="63" t="s">
        <v>44</v>
      </c>
      <c r="R557" s="70" t="s">
        <v>44</v>
      </c>
      <c r="S557" s="58" t="s">
        <v>44</v>
      </c>
      <c r="T557" s="5" t="s">
        <v>44</v>
      </c>
      <c r="U557" s="5" t="s">
        <v>44</v>
      </c>
      <c r="V557" s="5" t="s">
        <v>44</v>
      </c>
      <c r="W557" s="5" t="s">
        <v>44</v>
      </c>
      <c r="X557" s="5" t="s">
        <v>44</v>
      </c>
      <c r="Y557" s="5" t="s">
        <v>44</v>
      </c>
      <c r="Z557" s="5" t="s">
        <v>44</v>
      </c>
      <c r="AA557" s="5" t="s">
        <v>44</v>
      </c>
      <c r="AB557" s="5" t="s">
        <v>44</v>
      </c>
      <c r="AC557" s="5" t="s">
        <v>44</v>
      </c>
      <c r="AD557" s="5" t="s">
        <v>44</v>
      </c>
      <c r="AE557" s="65" t="s">
        <v>44</v>
      </c>
      <c r="AF557" s="70" t="s">
        <v>44</v>
      </c>
      <c r="AG557" s="58" t="s">
        <v>44</v>
      </c>
      <c r="AH557" s="5" t="s">
        <v>44</v>
      </c>
      <c r="AI557" s="5" t="s">
        <v>44</v>
      </c>
      <c r="AJ557" s="5" t="s">
        <v>44</v>
      </c>
      <c r="AK557" s="5" t="s">
        <v>44</v>
      </c>
      <c r="AL557" s="5" t="s">
        <v>44</v>
      </c>
      <c r="AM557" s="5" t="s">
        <v>44</v>
      </c>
      <c r="AN557" s="5" t="s">
        <v>44</v>
      </c>
      <c r="AO557" s="5" t="s">
        <v>44</v>
      </c>
      <c r="AP557" s="5" t="s">
        <v>44</v>
      </c>
      <c r="AQ557" s="5" t="s">
        <v>44</v>
      </c>
      <c r="AR557" s="5" t="s">
        <v>44</v>
      </c>
      <c r="AS557" s="68" t="s">
        <v>44</v>
      </c>
      <c r="AT557" s="74" t="s">
        <v>44</v>
      </c>
      <c r="AU557" s="68" t="s">
        <v>44</v>
      </c>
      <c r="AV557" s="41" t="s">
        <v>44</v>
      </c>
      <c r="AW557" s="41" t="s">
        <v>44</v>
      </c>
      <c r="AX557" s="41" t="s">
        <v>44</v>
      </c>
      <c r="AY557" s="41" t="s">
        <v>44</v>
      </c>
      <c r="AZ557" s="41" t="s">
        <v>44</v>
      </c>
      <c r="BA557" s="41" t="s">
        <v>44</v>
      </c>
      <c r="BB557" s="41" t="s">
        <v>44</v>
      </c>
      <c r="BC557" s="41" t="s">
        <v>44</v>
      </c>
      <c r="BD557" s="68" t="s">
        <v>44</v>
      </c>
      <c r="BE557" s="74" t="s">
        <v>44</v>
      </c>
      <c r="BF557" s="68" t="s">
        <v>44</v>
      </c>
      <c r="BG557" s="41" t="s">
        <v>44</v>
      </c>
      <c r="BH557" s="41" t="s">
        <v>44</v>
      </c>
      <c r="BI557" s="41" t="s">
        <v>44</v>
      </c>
      <c r="BJ557" s="41" t="s">
        <v>44</v>
      </c>
      <c r="BK557" s="41" t="s">
        <v>44</v>
      </c>
      <c r="BL557" s="41" t="s">
        <v>44</v>
      </c>
      <c r="BM557" s="41" t="s">
        <v>44</v>
      </c>
      <c r="BN557" s="41" t="s">
        <v>44</v>
      </c>
    </row>
    <row r="558" spans="1:66" s="4" customFormat="1" ht="33.75" customHeight="1">
      <c r="A558" s="12">
        <v>531</v>
      </c>
      <c r="B558" s="14" t="s">
        <v>583</v>
      </c>
      <c r="C558" s="61">
        <v>310500</v>
      </c>
      <c r="D558" s="70">
        <v>300000</v>
      </c>
      <c r="E558" s="58">
        <v>309000</v>
      </c>
      <c r="F558" s="5">
        <v>191160</v>
      </c>
      <c r="G558" s="5">
        <f t="shared" si="297"/>
        <v>19689.480000000003</v>
      </c>
      <c r="H558" s="5">
        <f t="shared" si="298"/>
        <v>210849.48</v>
      </c>
      <c r="I558" s="2">
        <v>193504.26666666666</v>
      </c>
      <c r="J558" s="2">
        <f t="shared" si="299"/>
        <v>9868.7175999999999</v>
      </c>
      <c r="K558" s="2">
        <f t="shared" si="300"/>
        <v>203372.98426666667</v>
      </c>
      <c r="L558" s="5">
        <v>206276.12877946667</v>
      </c>
      <c r="M558" s="5">
        <f t="shared" si="301"/>
        <v>203372.98426666667</v>
      </c>
      <c r="N558" s="48">
        <f t="shared" si="302"/>
        <v>256666.43217435558</v>
      </c>
      <c r="O558" s="5">
        <f t="shared" si="303"/>
        <v>37684.158408338684</v>
      </c>
      <c r="P558" s="20">
        <f t="shared" si="304"/>
        <v>0.1468215305332157</v>
      </c>
      <c r="Q558" s="63">
        <v>310500</v>
      </c>
      <c r="R558" s="70">
        <v>300000</v>
      </c>
      <c r="S558" s="58">
        <v>306000</v>
      </c>
      <c r="T558" s="5">
        <v>191160</v>
      </c>
      <c r="U558" s="5">
        <f t="shared" si="311"/>
        <v>19689.480000000003</v>
      </c>
      <c r="V558" s="5">
        <f t="shared" si="312"/>
        <v>210849.48</v>
      </c>
      <c r="W558" s="2">
        <v>193504.26666666666</v>
      </c>
      <c r="X558" s="2">
        <f t="shared" si="313"/>
        <v>9868.7175999999999</v>
      </c>
      <c r="Y558" s="2">
        <f t="shared" si="314"/>
        <v>203372.98426666667</v>
      </c>
      <c r="Z558" s="5">
        <v>206276.12877946667</v>
      </c>
      <c r="AA558" s="5">
        <f t="shared" si="315"/>
        <v>203372.98426666667</v>
      </c>
      <c r="AB558" s="48">
        <f t="shared" si="316"/>
        <v>256166.43217435558</v>
      </c>
      <c r="AC558" s="5">
        <f t="shared" si="317"/>
        <v>37330.605017745642</v>
      </c>
      <c r="AD558" s="20">
        <f t="shared" si="318"/>
        <v>0.14572793437797957</v>
      </c>
      <c r="AE558" s="65">
        <v>310500</v>
      </c>
      <c r="AF558" s="70">
        <v>300000</v>
      </c>
      <c r="AG558" s="58">
        <v>304500</v>
      </c>
      <c r="AH558" s="5">
        <v>284828.40000000002</v>
      </c>
      <c r="AI558" s="5">
        <f t="shared" si="325"/>
        <v>29337.325200000003</v>
      </c>
      <c r="AJ558" s="5">
        <f t="shared" si="326"/>
        <v>314165.72520000004</v>
      </c>
      <c r="AK558" s="2">
        <v>288321.35733333335</v>
      </c>
      <c r="AL558" s="2">
        <f t="shared" si="327"/>
        <v>14704.389224</v>
      </c>
      <c r="AM558" s="2">
        <f t="shared" si="328"/>
        <v>303025.74655733333</v>
      </c>
      <c r="AN558" s="5">
        <v>307351.43188140535</v>
      </c>
      <c r="AO558" s="5">
        <f t="shared" si="329"/>
        <v>300000</v>
      </c>
      <c r="AP558" s="48">
        <f t="shared" si="330"/>
        <v>306590.48393978976</v>
      </c>
      <c r="AQ558" s="5">
        <f t="shared" si="331"/>
        <v>4660.175885126373</v>
      </c>
      <c r="AR558" s="20">
        <f t="shared" si="332"/>
        <v>1.5200001726216553E-2</v>
      </c>
      <c r="AS558" s="67">
        <v>312000</v>
      </c>
      <c r="AT558" s="70">
        <v>300000</v>
      </c>
      <c r="AU558" s="58">
        <v>307500</v>
      </c>
      <c r="AV558" s="38">
        <v>222529.90666666668</v>
      </c>
      <c r="AW558" s="38">
        <f t="shared" si="319"/>
        <v>11349.025239999999</v>
      </c>
      <c r="AX558" s="38">
        <f t="shared" si="320"/>
        <v>233878.93190666666</v>
      </c>
      <c r="AY558" s="36">
        <v>247531.35453536001</v>
      </c>
      <c r="AZ558" s="5">
        <f t="shared" si="321"/>
        <v>233878.93190666666</v>
      </c>
      <c r="BA558" s="40">
        <f t="shared" si="322"/>
        <v>280182.05728840537</v>
      </c>
      <c r="BB558" s="5">
        <f>STDEVA(AZ558,BA558)</f>
        <v>32741.253947558387</v>
      </c>
      <c r="BC558" s="44">
        <f t="shared" si="324"/>
        <v>0.11685706880885731</v>
      </c>
      <c r="BD558" s="72">
        <v>312000</v>
      </c>
      <c r="BE558" s="70">
        <v>300000</v>
      </c>
      <c r="BF558" s="58">
        <v>307500</v>
      </c>
      <c r="BG558" s="38">
        <v>222529.90666666668</v>
      </c>
      <c r="BH558" s="38">
        <f t="shared" si="305"/>
        <v>11349.025239999999</v>
      </c>
      <c r="BI558" s="38">
        <f t="shared" si="306"/>
        <v>233878.93190666666</v>
      </c>
      <c r="BJ558" s="36">
        <v>247531.35453536001</v>
      </c>
      <c r="BK558" s="36">
        <f t="shared" si="307"/>
        <v>233878.93190666666</v>
      </c>
      <c r="BL558" s="40">
        <f t="shared" si="308"/>
        <v>280182.05728840537</v>
      </c>
      <c r="BM558" s="5">
        <f t="shared" si="309"/>
        <v>32741.253947558387</v>
      </c>
      <c r="BN558" s="20">
        <f t="shared" si="310"/>
        <v>0.11685706880885731</v>
      </c>
    </row>
    <row r="559" spans="1:66" s="4" customFormat="1" ht="21.75" customHeight="1">
      <c r="A559" s="12">
        <v>532</v>
      </c>
      <c r="B559" s="14" t="s">
        <v>584</v>
      </c>
      <c r="C559" s="61" t="s">
        <v>44</v>
      </c>
      <c r="D559" s="70" t="s">
        <v>44</v>
      </c>
      <c r="E559" s="58" t="s">
        <v>44</v>
      </c>
      <c r="F559" s="5" t="s">
        <v>44</v>
      </c>
      <c r="G559" s="5" t="s">
        <v>44</v>
      </c>
      <c r="H559" s="5" t="s">
        <v>44</v>
      </c>
      <c r="I559" s="5" t="s">
        <v>44</v>
      </c>
      <c r="J559" s="5" t="s">
        <v>44</v>
      </c>
      <c r="K559" s="5" t="s">
        <v>44</v>
      </c>
      <c r="L559" s="5" t="s">
        <v>44</v>
      </c>
      <c r="M559" s="5" t="s">
        <v>44</v>
      </c>
      <c r="N559" s="5" t="s">
        <v>44</v>
      </c>
      <c r="O559" s="5" t="s">
        <v>44</v>
      </c>
      <c r="P559" s="5" t="s">
        <v>44</v>
      </c>
      <c r="Q559" s="63" t="s">
        <v>44</v>
      </c>
      <c r="R559" s="70" t="s">
        <v>44</v>
      </c>
      <c r="S559" s="58" t="s">
        <v>44</v>
      </c>
      <c r="T559" s="5" t="s">
        <v>44</v>
      </c>
      <c r="U559" s="5" t="s">
        <v>44</v>
      </c>
      <c r="V559" s="5" t="s">
        <v>44</v>
      </c>
      <c r="W559" s="5" t="s">
        <v>44</v>
      </c>
      <c r="X559" s="5" t="s">
        <v>44</v>
      </c>
      <c r="Y559" s="5" t="s">
        <v>44</v>
      </c>
      <c r="Z559" s="5" t="s">
        <v>44</v>
      </c>
      <c r="AA559" s="5" t="s">
        <v>44</v>
      </c>
      <c r="AB559" s="5" t="s">
        <v>44</v>
      </c>
      <c r="AC559" s="5" t="s">
        <v>44</v>
      </c>
      <c r="AD559" s="5" t="s">
        <v>44</v>
      </c>
      <c r="AE559" s="65" t="s">
        <v>44</v>
      </c>
      <c r="AF559" s="70" t="s">
        <v>44</v>
      </c>
      <c r="AG559" s="58" t="s">
        <v>44</v>
      </c>
      <c r="AH559" s="5" t="s">
        <v>44</v>
      </c>
      <c r="AI559" s="5" t="s">
        <v>44</v>
      </c>
      <c r="AJ559" s="5" t="s">
        <v>44</v>
      </c>
      <c r="AK559" s="5" t="s">
        <v>44</v>
      </c>
      <c r="AL559" s="5" t="s">
        <v>44</v>
      </c>
      <c r="AM559" s="5" t="s">
        <v>44</v>
      </c>
      <c r="AN559" s="5" t="s">
        <v>44</v>
      </c>
      <c r="AO559" s="5" t="s">
        <v>44</v>
      </c>
      <c r="AP559" s="5" t="s">
        <v>44</v>
      </c>
      <c r="AQ559" s="5" t="s">
        <v>44</v>
      </c>
      <c r="AR559" s="5" t="s">
        <v>44</v>
      </c>
      <c r="AS559" s="68" t="s">
        <v>44</v>
      </c>
      <c r="AT559" s="74" t="s">
        <v>44</v>
      </c>
      <c r="AU559" s="68" t="s">
        <v>44</v>
      </c>
      <c r="AV559" s="41" t="s">
        <v>44</v>
      </c>
      <c r="AW559" s="41" t="s">
        <v>44</v>
      </c>
      <c r="AX559" s="41" t="s">
        <v>44</v>
      </c>
      <c r="AY559" s="41" t="s">
        <v>44</v>
      </c>
      <c r="AZ559" s="41" t="s">
        <v>44</v>
      </c>
      <c r="BA559" s="41" t="s">
        <v>44</v>
      </c>
      <c r="BB559" s="41" t="s">
        <v>44</v>
      </c>
      <c r="BC559" s="41" t="s">
        <v>44</v>
      </c>
      <c r="BD559" s="68" t="s">
        <v>44</v>
      </c>
      <c r="BE559" s="74" t="s">
        <v>44</v>
      </c>
      <c r="BF559" s="68" t="s">
        <v>44</v>
      </c>
      <c r="BG559" s="41" t="s">
        <v>44</v>
      </c>
      <c r="BH559" s="41" t="s">
        <v>44</v>
      </c>
      <c r="BI559" s="41" t="s">
        <v>44</v>
      </c>
      <c r="BJ559" s="41" t="s">
        <v>44</v>
      </c>
      <c r="BK559" s="41" t="s">
        <v>44</v>
      </c>
      <c r="BL559" s="41" t="s">
        <v>44</v>
      </c>
      <c r="BM559" s="41" t="s">
        <v>44</v>
      </c>
      <c r="BN559" s="41" t="s">
        <v>44</v>
      </c>
    </row>
    <row r="560" spans="1:66" s="4" customFormat="1" ht="15.75" customHeight="1">
      <c r="A560" s="12">
        <v>533</v>
      </c>
      <c r="B560" s="14" t="s">
        <v>585</v>
      </c>
      <c r="C560" s="61" t="s">
        <v>44</v>
      </c>
      <c r="D560" s="70" t="s">
        <v>44</v>
      </c>
      <c r="E560" s="58" t="s">
        <v>44</v>
      </c>
      <c r="F560" s="5" t="s">
        <v>44</v>
      </c>
      <c r="G560" s="5" t="s">
        <v>44</v>
      </c>
      <c r="H560" s="5" t="s">
        <v>44</v>
      </c>
      <c r="I560" s="5" t="s">
        <v>44</v>
      </c>
      <c r="J560" s="5" t="s">
        <v>44</v>
      </c>
      <c r="K560" s="5" t="s">
        <v>44</v>
      </c>
      <c r="L560" s="5" t="s">
        <v>44</v>
      </c>
      <c r="M560" s="5" t="s">
        <v>44</v>
      </c>
      <c r="N560" s="5" t="s">
        <v>44</v>
      </c>
      <c r="O560" s="5" t="s">
        <v>44</v>
      </c>
      <c r="P560" s="5" t="s">
        <v>44</v>
      </c>
      <c r="Q560" s="63" t="s">
        <v>44</v>
      </c>
      <c r="R560" s="70" t="s">
        <v>44</v>
      </c>
      <c r="S560" s="58" t="s">
        <v>44</v>
      </c>
      <c r="T560" s="5" t="s">
        <v>44</v>
      </c>
      <c r="U560" s="5" t="s">
        <v>44</v>
      </c>
      <c r="V560" s="5" t="s">
        <v>44</v>
      </c>
      <c r="W560" s="5" t="s">
        <v>44</v>
      </c>
      <c r="X560" s="5" t="s">
        <v>44</v>
      </c>
      <c r="Y560" s="5" t="s">
        <v>44</v>
      </c>
      <c r="Z560" s="5" t="s">
        <v>44</v>
      </c>
      <c r="AA560" s="5" t="s">
        <v>44</v>
      </c>
      <c r="AB560" s="5" t="s">
        <v>44</v>
      </c>
      <c r="AC560" s="5" t="s">
        <v>44</v>
      </c>
      <c r="AD560" s="5" t="s">
        <v>44</v>
      </c>
      <c r="AE560" s="65" t="s">
        <v>44</v>
      </c>
      <c r="AF560" s="70" t="s">
        <v>44</v>
      </c>
      <c r="AG560" s="58" t="s">
        <v>44</v>
      </c>
      <c r="AH560" s="5" t="s">
        <v>44</v>
      </c>
      <c r="AI560" s="5" t="s">
        <v>44</v>
      </c>
      <c r="AJ560" s="5" t="s">
        <v>44</v>
      </c>
      <c r="AK560" s="5" t="s">
        <v>44</v>
      </c>
      <c r="AL560" s="5" t="s">
        <v>44</v>
      </c>
      <c r="AM560" s="5" t="s">
        <v>44</v>
      </c>
      <c r="AN560" s="5" t="s">
        <v>44</v>
      </c>
      <c r="AO560" s="5" t="s">
        <v>44</v>
      </c>
      <c r="AP560" s="5" t="s">
        <v>44</v>
      </c>
      <c r="AQ560" s="5" t="s">
        <v>44</v>
      </c>
      <c r="AR560" s="5" t="s">
        <v>44</v>
      </c>
      <c r="AS560" s="68" t="s">
        <v>44</v>
      </c>
      <c r="AT560" s="74" t="s">
        <v>44</v>
      </c>
      <c r="AU560" s="68" t="s">
        <v>44</v>
      </c>
      <c r="AV560" s="41" t="s">
        <v>44</v>
      </c>
      <c r="AW560" s="41" t="s">
        <v>44</v>
      </c>
      <c r="AX560" s="41" t="s">
        <v>44</v>
      </c>
      <c r="AY560" s="41" t="s">
        <v>44</v>
      </c>
      <c r="AZ560" s="41" t="s">
        <v>44</v>
      </c>
      <c r="BA560" s="41" t="s">
        <v>44</v>
      </c>
      <c r="BB560" s="41" t="s">
        <v>44</v>
      </c>
      <c r="BC560" s="41" t="s">
        <v>44</v>
      </c>
      <c r="BD560" s="68" t="s">
        <v>44</v>
      </c>
      <c r="BE560" s="74" t="s">
        <v>44</v>
      </c>
      <c r="BF560" s="68" t="s">
        <v>44</v>
      </c>
      <c r="BG560" s="41" t="s">
        <v>44</v>
      </c>
      <c r="BH560" s="41" t="s">
        <v>44</v>
      </c>
      <c r="BI560" s="41" t="s">
        <v>44</v>
      </c>
      <c r="BJ560" s="41" t="s">
        <v>44</v>
      </c>
      <c r="BK560" s="41" t="s">
        <v>44</v>
      </c>
      <c r="BL560" s="41" t="s">
        <v>44</v>
      </c>
      <c r="BM560" s="41" t="s">
        <v>44</v>
      </c>
      <c r="BN560" s="41" t="s">
        <v>44</v>
      </c>
    </row>
    <row r="561" spans="1:66" s="4" customFormat="1" ht="30" customHeight="1">
      <c r="A561" s="12">
        <v>534</v>
      </c>
      <c r="B561" s="17" t="s">
        <v>586</v>
      </c>
      <c r="C561" s="61" t="s">
        <v>44</v>
      </c>
      <c r="D561" s="70" t="s">
        <v>44</v>
      </c>
      <c r="E561" s="58" t="s">
        <v>44</v>
      </c>
      <c r="F561" s="5" t="s">
        <v>44</v>
      </c>
      <c r="G561" s="5" t="s">
        <v>44</v>
      </c>
      <c r="H561" s="5" t="s">
        <v>44</v>
      </c>
      <c r="I561" s="5" t="s">
        <v>44</v>
      </c>
      <c r="J561" s="5" t="s">
        <v>44</v>
      </c>
      <c r="K561" s="5" t="s">
        <v>44</v>
      </c>
      <c r="L561" s="5" t="s">
        <v>44</v>
      </c>
      <c r="M561" s="5" t="s">
        <v>44</v>
      </c>
      <c r="N561" s="5" t="s">
        <v>44</v>
      </c>
      <c r="O561" s="5" t="s">
        <v>44</v>
      </c>
      <c r="P561" s="5" t="s">
        <v>44</v>
      </c>
      <c r="Q561" s="63" t="s">
        <v>44</v>
      </c>
      <c r="R561" s="70" t="s">
        <v>44</v>
      </c>
      <c r="S561" s="58" t="s">
        <v>44</v>
      </c>
      <c r="T561" s="5" t="s">
        <v>44</v>
      </c>
      <c r="U561" s="5" t="s">
        <v>44</v>
      </c>
      <c r="V561" s="5" t="s">
        <v>44</v>
      </c>
      <c r="W561" s="5" t="s">
        <v>44</v>
      </c>
      <c r="X561" s="5" t="s">
        <v>44</v>
      </c>
      <c r="Y561" s="5" t="s">
        <v>44</v>
      </c>
      <c r="Z561" s="5" t="s">
        <v>44</v>
      </c>
      <c r="AA561" s="5" t="s">
        <v>44</v>
      </c>
      <c r="AB561" s="5" t="s">
        <v>44</v>
      </c>
      <c r="AC561" s="5" t="s">
        <v>44</v>
      </c>
      <c r="AD561" s="5" t="s">
        <v>44</v>
      </c>
      <c r="AE561" s="65" t="s">
        <v>44</v>
      </c>
      <c r="AF561" s="70" t="s">
        <v>44</v>
      </c>
      <c r="AG561" s="58" t="s">
        <v>44</v>
      </c>
      <c r="AH561" s="5" t="s">
        <v>44</v>
      </c>
      <c r="AI561" s="5" t="s">
        <v>44</v>
      </c>
      <c r="AJ561" s="5" t="s">
        <v>44</v>
      </c>
      <c r="AK561" s="5" t="s">
        <v>44</v>
      </c>
      <c r="AL561" s="5" t="s">
        <v>44</v>
      </c>
      <c r="AM561" s="5" t="s">
        <v>44</v>
      </c>
      <c r="AN561" s="5" t="s">
        <v>44</v>
      </c>
      <c r="AO561" s="5" t="s">
        <v>44</v>
      </c>
      <c r="AP561" s="5" t="s">
        <v>44</v>
      </c>
      <c r="AQ561" s="5" t="s">
        <v>44</v>
      </c>
      <c r="AR561" s="5" t="s">
        <v>44</v>
      </c>
      <c r="AS561" s="68" t="s">
        <v>44</v>
      </c>
      <c r="AT561" s="74" t="s">
        <v>44</v>
      </c>
      <c r="AU561" s="68" t="s">
        <v>44</v>
      </c>
      <c r="AV561" s="41" t="s">
        <v>44</v>
      </c>
      <c r="AW561" s="41" t="s">
        <v>44</v>
      </c>
      <c r="AX561" s="41" t="s">
        <v>44</v>
      </c>
      <c r="AY561" s="41" t="s">
        <v>44</v>
      </c>
      <c r="AZ561" s="41" t="s">
        <v>44</v>
      </c>
      <c r="BA561" s="41" t="s">
        <v>44</v>
      </c>
      <c r="BB561" s="41" t="s">
        <v>44</v>
      </c>
      <c r="BC561" s="41" t="s">
        <v>44</v>
      </c>
      <c r="BD561" s="68" t="s">
        <v>44</v>
      </c>
      <c r="BE561" s="74" t="s">
        <v>44</v>
      </c>
      <c r="BF561" s="68" t="s">
        <v>44</v>
      </c>
      <c r="BG561" s="41" t="s">
        <v>44</v>
      </c>
      <c r="BH561" s="41" t="s">
        <v>44</v>
      </c>
      <c r="BI561" s="41" t="s">
        <v>44</v>
      </c>
      <c r="BJ561" s="41" t="s">
        <v>44</v>
      </c>
      <c r="BK561" s="41" t="s">
        <v>44</v>
      </c>
      <c r="BL561" s="41" t="s">
        <v>44</v>
      </c>
      <c r="BM561" s="41" t="s">
        <v>44</v>
      </c>
      <c r="BN561" s="41" t="s">
        <v>44</v>
      </c>
    </row>
    <row r="562" spans="1:66" s="4" customFormat="1" ht="15.75" customHeight="1">
      <c r="A562" s="12">
        <v>535</v>
      </c>
      <c r="B562" s="13" t="s">
        <v>587</v>
      </c>
      <c r="C562" s="61">
        <v>155250</v>
      </c>
      <c r="D562" s="70">
        <v>150000</v>
      </c>
      <c r="E562" s="58">
        <v>154500</v>
      </c>
      <c r="F562" s="5">
        <v>57348</v>
      </c>
      <c r="G562" s="5">
        <f t="shared" si="297"/>
        <v>5906.8440000000001</v>
      </c>
      <c r="H562" s="5">
        <f t="shared" si="298"/>
        <v>63254.843999999997</v>
      </c>
      <c r="I562" s="2">
        <v>58051.28</v>
      </c>
      <c r="J562" s="2">
        <f t="shared" si="299"/>
        <v>2960.6152799999995</v>
      </c>
      <c r="K562" s="2">
        <f t="shared" si="300"/>
        <v>61011.895279999997</v>
      </c>
      <c r="L562" s="5">
        <v>61882.838633840001</v>
      </c>
      <c r="M562" s="5">
        <f t="shared" si="301"/>
        <v>61011.895279999997</v>
      </c>
      <c r="N562" s="48">
        <f t="shared" si="302"/>
        <v>107649.92965230667</v>
      </c>
      <c r="O562" s="5">
        <f t="shared" si="303"/>
        <v>32978.070365869382</v>
      </c>
      <c r="P562" s="20">
        <f t="shared" si="304"/>
        <v>0.30634548923890303</v>
      </c>
      <c r="Q562" s="63">
        <v>155250</v>
      </c>
      <c r="R562" s="70">
        <v>150000</v>
      </c>
      <c r="S562" s="58">
        <v>153000</v>
      </c>
      <c r="T562" s="5">
        <v>66906</v>
      </c>
      <c r="U562" s="5">
        <f t="shared" si="311"/>
        <v>6891.3180000000002</v>
      </c>
      <c r="V562" s="5">
        <f t="shared" si="312"/>
        <v>73797.317999999999</v>
      </c>
      <c r="W562" s="2">
        <v>67726.493333333332</v>
      </c>
      <c r="X562" s="2">
        <f t="shared" si="313"/>
        <v>3454.0511599999995</v>
      </c>
      <c r="Y562" s="2">
        <f t="shared" si="314"/>
        <v>71180.544493333335</v>
      </c>
      <c r="Z562" s="5">
        <v>72196.645072813335</v>
      </c>
      <c r="AA562" s="5">
        <f t="shared" si="315"/>
        <v>71180.544493333335</v>
      </c>
      <c r="AB562" s="48">
        <f t="shared" si="316"/>
        <v>112570.75126102444</v>
      </c>
      <c r="AC562" s="5">
        <f t="shared" si="317"/>
        <v>29267.295880147794</v>
      </c>
      <c r="AD562" s="20">
        <f t="shared" si="318"/>
        <v>0.2599902332736857</v>
      </c>
      <c r="AE562" s="65">
        <v>155250</v>
      </c>
      <c r="AF562" s="70">
        <v>150000</v>
      </c>
      <c r="AG562" s="58">
        <v>152250</v>
      </c>
      <c r="AH562" s="5">
        <v>76464</v>
      </c>
      <c r="AI562" s="5">
        <f t="shared" si="325"/>
        <v>7875.7920000000004</v>
      </c>
      <c r="AJ562" s="5">
        <f t="shared" si="326"/>
        <v>84339.792000000001</v>
      </c>
      <c r="AK562" s="2">
        <v>77401.706666666665</v>
      </c>
      <c r="AL562" s="2">
        <f t="shared" si="327"/>
        <v>3947.4870399999995</v>
      </c>
      <c r="AM562" s="2">
        <f t="shared" si="328"/>
        <v>81349.193706666658</v>
      </c>
      <c r="AN562" s="5">
        <v>82510.451511786669</v>
      </c>
      <c r="AO562" s="5">
        <f t="shared" si="329"/>
        <v>81349.193706666658</v>
      </c>
      <c r="AP562" s="48">
        <f t="shared" si="330"/>
        <v>117616.57286974222</v>
      </c>
      <c r="AQ562" s="5">
        <f t="shared" si="331"/>
        <v>25644.909742074466</v>
      </c>
      <c r="AR562" s="20">
        <f t="shared" si="332"/>
        <v>0.21803823318738969</v>
      </c>
      <c r="AS562" s="67">
        <v>156000</v>
      </c>
      <c r="AT562" s="70">
        <v>150000</v>
      </c>
      <c r="AU562" s="58">
        <v>153750</v>
      </c>
      <c r="AV562" s="38">
        <v>77885.467333333334</v>
      </c>
      <c r="AW562" s="38">
        <f t="shared" si="319"/>
        <v>3972.1588339999998</v>
      </c>
      <c r="AX562" s="38">
        <f t="shared" si="320"/>
        <v>81857.626167333336</v>
      </c>
      <c r="AY562" s="36">
        <v>86635.974087376002</v>
      </c>
      <c r="AZ562" s="5">
        <f t="shared" si="321"/>
        <v>81857.626167333336</v>
      </c>
      <c r="BA562" s="40">
        <f t="shared" si="322"/>
        <v>125648.72005094188</v>
      </c>
      <c r="BB562" s="5">
        <f>STDEVA(AZ562,BA562)</f>
        <v>30964.979440676347</v>
      </c>
      <c r="BC562" s="44">
        <f t="shared" si="324"/>
        <v>0.24644086647378649</v>
      </c>
      <c r="BD562" s="72">
        <v>156000</v>
      </c>
      <c r="BE562" s="70">
        <v>150000</v>
      </c>
      <c r="BF562" s="58">
        <v>153750</v>
      </c>
      <c r="BG562" s="38">
        <v>66758.971999999994</v>
      </c>
      <c r="BH562" s="38">
        <f t="shared" si="305"/>
        <v>3404.7075719999993</v>
      </c>
      <c r="BI562" s="38">
        <f t="shared" si="306"/>
        <v>70163.679571999994</v>
      </c>
      <c r="BJ562" s="36">
        <v>74259.406360607987</v>
      </c>
      <c r="BK562" s="36">
        <f t="shared" si="307"/>
        <v>70163.679571999994</v>
      </c>
      <c r="BL562" s="40">
        <f t="shared" si="308"/>
        <v>120834.6171865216</v>
      </c>
      <c r="BM562" s="5">
        <f t="shared" si="309"/>
        <v>35829.763596308789</v>
      </c>
      <c r="BN562" s="20">
        <f t="shared" si="310"/>
        <v>0.29651903097439025</v>
      </c>
    </row>
    <row r="563" spans="1:66" s="4" customFormat="1" ht="15.75" customHeight="1">
      <c r="A563" s="12">
        <v>536</v>
      </c>
      <c r="B563" s="14" t="s">
        <v>588</v>
      </c>
      <c r="C563" s="61" t="s">
        <v>44</v>
      </c>
      <c r="D563" s="70" t="s">
        <v>44</v>
      </c>
      <c r="E563" s="58" t="s">
        <v>44</v>
      </c>
      <c r="F563" s="5" t="s">
        <v>44</v>
      </c>
      <c r="G563" s="5" t="s">
        <v>44</v>
      </c>
      <c r="H563" s="5" t="s">
        <v>44</v>
      </c>
      <c r="I563" s="5" t="s">
        <v>44</v>
      </c>
      <c r="J563" s="5" t="s">
        <v>44</v>
      </c>
      <c r="K563" s="5" t="s">
        <v>44</v>
      </c>
      <c r="L563" s="5" t="s">
        <v>44</v>
      </c>
      <c r="M563" s="5" t="s">
        <v>44</v>
      </c>
      <c r="N563" s="5" t="s">
        <v>44</v>
      </c>
      <c r="O563" s="5" t="s">
        <v>44</v>
      </c>
      <c r="P563" s="5" t="s">
        <v>44</v>
      </c>
      <c r="Q563" s="63" t="s">
        <v>44</v>
      </c>
      <c r="R563" s="70" t="s">
        <v>44</v>
      </c>
      <c r="S563" s="58" t="s">
        <v>44</v>
      </c>
      <c r="T563" s="5" t="s">
        <v>44</v>
      </c>
      <c r="U563" s="5" t="s">
        <v>44</v>
      </c>
      <c r="V563" s="5" t="s">
        <v>44</v>
      </c>
      <c r="W563" s="5" t="s">
        <v>44</v>
      </c>
      <c r="X563" s="5" t="s">
        <v>44</v>
      </c>
      <c r="Y563" s="5" t="s">
        <v>44</v>
      </c>
      <c r="Z563" s="5" t="s">
        <v>44</v>
      </c>
      <c r="AA563" s="5" t="s">
        <v>44</v>
      </c>
      <c r="AB563" s="5" t="s">
        <v>44</v>
      </c>
      <c r="AC563" s="5" t="s">
        <v>44</v>
      </c>
      <c r="AD563" s="5" t="s">
        <v>44</v>
      </c>
      <c r="AE563" s="65" t="s">
        <v>44</v>
      </c>
      <c r="AF563" s="70" t="s">
        <v>44</v>
      </c>
      <c r="AG563" s="58" t="s">
        <v>44</v>
      </c>
      <c r="AH563" s="5" t="s">
        <v>44</v>
      </c>
      <c r="AI563" s="5" t="s">
        <v>44</v>
      </c>
      <c r="AJ563" s="5" t="s">
        <v>44</v>
      </c>
      <c r="AK563" s="5" t="s">
        <v>44</v>
      </c>
      <c r="AL563" s="5" t="s">
        <v>44</v>
      </c>
      <c r="AM563" s="5" t="s">
        <v>44</v>
      </c>
      <c r="AN563" s="5" t="s">
        <v>44</v>
      </c>
      <c r="AO563" s="5" t="s">
        <v>44</v>
      </c>
      <c r="AP563" s="5" t="s">
        <v>44</v>
      </c>
      <c r="AQ563" s="5" t="s">
        <v>44</v>
      </c>
      <c r="AR563" s="5" t="s">
        <v>44</v>
      </c>
      <c r="AS563" s="68" t="s">
        <v>44</v>
      </c>
      <c r="AT563" s="74" t="s">
        <v>44</v>
      </c>
      <c r="AU563" s="68" t="s">
        <v>44</v>
      </c>
      <c r="AV563" s="41" t="s">
        <v>44</v>
      </c>
      <c r="AW563" s="41" t="s">
        <v>44</v>
      </c>
      <c r="AX563" s="41" t="s">
        <v>44</v>
      </c>
      <c r="AY563" s="41" t="s">
        <v>44</v>
      </c>
      <c r="AZ563" s="41" t="s">
        <v>44</v>
      </c>
      <c r="BA563" s="41" t="s">
        <v>44</v>
      </c>
      <c r="BB563" s="41" t="s">
        <v>44</v>
      </c>
      <c r="BC563" s="41" t="s">
        <v>44</v>
      </c>
      <c r="BD563" s="68" t="s">
        <v>44</v>
      </c>
      <c r="BE563" s="74" t="s">
        <v>44</v>
      </c>
      <c r="BF563" s="68" t="s">
        <v>44</v>
      </c>
      <c r="BG563" s="41" t="s">
        <v>44</v>
      </c>
      <c r="BH563" s="41" t="s">
        <v>44</v>
      </c>
      <c r="BI563" s="41" t="s">
        <v>44</v>
      </c>
      <c r="BJ563" s="41" t="s">
        <v>44</v>
      </c>
      <c r="BK563" s="41" t="s">
        <v>44</v>
      </c>
      <c r="BL563" s="41" t="s">
        <v>44</v>
      </c>
      <c r="BM563" s="41" t="s">
        <v>44</v>
      </c>
      <c r="BN563" s="41" t="s">
        <v>44</v>
      </c>
    </row>
    <row r="564" spans="1:66" s="4" customFormat="1" ht="31.5" customHeight="1">
      <c r="A564" s="12">
        <v>537</v>
      </c>
      <c r="B564" s="14" t="s">
        <v>589</v>
      </c>
      <c r="C564" s="61">
        <v>8280000</v>
      </c>
      <c r="D564" s="70">
        <v>8000000</v>
      </c>
      <c r="E564" s="58">
        <v>8240000</v>
      </c>
      <c r="F564" s="5">
        <v>9558000</v>
      </c>
      <c r="G564" s="5">
        <f t="shared" si="297"/>
        <v>984474.00000000012</v>
      </c>
      <c r="H564" s="5">
        <f t="shared" si="298"/>
        <v>10542474</v>
      </c>
      <c r="I564" s="2">
        <v>9675213.3333333321</v>
      </c>
      <c r="J564" s="2">
        <f t="shared" si="299"/>
        <v>493435.87999999989</v>
      </c>
      <c r="K564" s="2">
        <f t="shared" si="300"/>
        <v>10168649.213333331</v>
      </c>
      <c r="L564" s="5">
        <v>10313806.438973332</v>
      </c>
      <c r="M564" s="5">
        <f t="shared" si="301"/>
        <v>8000000</v>
      </c>
      <c r="N564" s="48">
        <f t="shared" si="302"/>
        <v>9257488.2753844429</v>
      </c>
      <c r="O564" s="5">
        <f t="shared" si="303"/>
        <v>889178.48678691627</v>
      </c>
      <c r="P564" s="20">
        <f t="shared" si="304"/>
        <v>9.6049647629717433E-2</v>
      </c>
      <c r="Q564" s="63">
        <v>8280000</v>
      </c>
      <c r="R564" s="70">
        <v>8000000</v>
      </c>
      <c r="S564" s="58">
        <v>8160000</v>
      </c>
      <c r="T564" s="5">
        <v>9558000</v>
      </c>
      <c r="U564" s="5">
        <f t="shared" si="311"/>
        <v>984474.00000000012</v>
      </c>
      <c r="V564" s="5">
        <f t="shared" si="312"/>
        <v>10542474</v>
      </c>
      <c r="W564" s="2">
        <v>9675213.3333333321</v>
      </c>
      <c r="X564" s="2">
        <f t="shared" si="313"/>
        <v>493435.87999999989</v>
      </c>
      <c r="Y564" s="2">
        <f t="shared" si="314"/>
        <v>10168649.213333331</v>
      </c>
      <c r="Z564" s="5">
        <v>10313806.438973332</v>
      </c>
      <c r="AA564" s="5">
        <f t="shared" si="315"/>
        <v>8000000</v>
      </c>
      <c r="AB564" s="48">
        <f t="shared" si="316"/>
        <v>9244154.9420511108</v>
      </c>
      <c r="AC564" s="5">
        <f t="shared" si="317"/>
        <v>879750.39637109649</v>
      </c>
      <c r="AD564" s="20">
        <f t="shared" si="318"/>
        <v>9.5168287624557688E-2</v>
      </c>
      <c r="AE564" s="65">
        <v>8280000</v>
      </c>
      <c r="AF564" s="70">
        <v>8000000</v>
      </c>
      <c r="AG564" s="58">
        <v>8120000</v>
      </c>
      <c r="AH564" s="5">
        <v>7646400</v>
      </c>
      <c r="AI564" s="5">
        <f t="shared" si="325"/>
        <v>787579.20000000007</v>
      </c>
      <c r="AJ564" s="5">
        <f t="shared" si="326"/>
        <v>8433979.1999999993</v>
      </c>
      <c r="AK564" s="2">
        <v>7740170.666666666</v>
      </c>
      <c r="AL564" s="2">
        <f t="shared" si="327"/>
        <v>394748.70399999997</v>
      </c>
      <c r="AM564" s="2">
        <f t="shared" si="328"/>
        <v>8134919.370666666</v>
      </c>
      <c r="AN564" s="5">
        <v>8251045.1511786664</v>
      </c>
      <c r="AO564" s="5">
        <f t="shared" si="329"/>
        <v>8000000</v>
      </c>
      <c r="AP564" s="48">
        <f t="shared" si="330"/>
        <v>8203323.9536408884</v>
      </c>
      <c r="AQ564" s="5">
        <f t="shared" si="331"/>
        <v>143771.74639713144</v>
      </c>
      <c r="AR564" s="20">
        <f t="shared" si="332"/>
        <v>1.7526035447292206E-2</v>
      </c>
      <c r="AS564" s="67">
        <v>10400000</v>
      </c>
      <c r="AT564" s="70">
        <v>10000000</v>
      </c>
      <c r="AU564" s="58">
        <v>10250000</v>
      </c>
      <c r="AV564" s="38">
        <v>11126495.333333332</v>
      </c>
      <c r="AW564" s="38">
        <f t="shared" si="319"/>
        <v>567451.26199999987</v>
      </c>
      <c r="AX564" s="38">
        <f t="shared" si="320"/>
        <v>11693946.595333332</v>
      </c>
      <c r="AY564" s="36">
        <v>12376567.726767998</v>
      </c>
      <c r="AZ564" s="5">
        <f t="shared" si="321"/>
        <v>10000000</v>
      </c>
      <c r="BA564" s="40">
        <f t="shared" si="322"/>
        <v>10944102.864420267</v>
      </c>
      <c r="BB564" s="5">
        <f>STDEVA(AZ564,BA564)</f>
        <v>667581.53756921436</v>
      </c>
      <c r="BC564" s="43">
        <f t="shared" si="324"/>
        <v>6.0999201655857024E-2</v>
      </c>
      <c r="BD564" s="72">
        <v>10400000</v>
      </c>
      <c r="BE564" s="70">
        <v>10000000</v>
      </c>
      <c r="BF564" s="58">
        <v>10250000</v>
      </c>
      <c r="BG564" s="38">
        <v>11126495.333333332</v>
      </c>
      <c r="BH564" s="38">
        <f t="shared" si="305"/>
        <v>567451.26199999987</v>
      </c>
      <c r="BI564" s="38">
        <f t="shared" si="306"/>
        <v>11693946.595333332</v>
      </c>
      <c r="BJ564" s="36">
        <v>12376567.726767998</v>
      </c>
      <c r="BK564" s="36">
        <f t="shared" si="307"/>
        <v>10000000</v>
      </c>
      <c r="BL564" s="40">
        <f t="shared" si="308"/>
        <v>10944102.864420267</v>
      </c>
      <c r="BM564" s="5">
        <f t="shared" si="309"/>
        <v>667581.53756921436</v>
      </c>
      <c r="BN564" s="20">
        <f t="shared" si="310"/>
        <v>6.0999201655857024E-2</v>
      </c>
    </row>
    <row r="565" spans="1:66" s="4" customFormat="1" ht="15.75" customHeight="1">
      <c r="A565" s="12">
        <v>538</v>
      </c>
      <c r="B565" s="13" t="s">
        <v>590</v>
      </c>
      <c r="C565" s="61">
        <v>414000</v>
      </c>
      <c r="D565" s="70">
        <v>400000</v>
      </c>
      <c r="E565" s="58">
        <v>412000</v>
      </c>
      <c r="F565" s="5">
        <v>334530</v>
      </c>
      <c r="G565" s="5">
        <f t="shared" si="297"/>
        <v>34456.590000000004</v>
      </c>
      <c r="H565" s="5">
        <f t="shared" si="298"/>
        <v>368986.59</v>
      </c>
      <c r="I565" s="2">
        <v>338632.46666666662</v>
      </c>
      <c r="J565" s="2">
        <f t="shared" si="299"/>
        <v>17270.255799999995</v>
      </c>
      <c r="K565" s="2">
        <f t="shared" si="300"/>
        <v>355902.7224666666</v>
      </c>
      <c r="L565" s="5">
        <v>360983.22536406666</v>
      </c>
      <c r="M565" s="5">
        <f t="shared" si="301"/>
        <v>355902.7224666666</v>
      </c>
      <c r="N565" s="48">
        <f t="shared" si="302"/>
        <v>385312.08963845554</v>
      </c>
      <c r="O565" s="5">
        <f t="shared" si="303"/>
        <v>20795.562957576993</v>
      </c>
      <c r="P565" s="20">
        <f t="shared" si="304"/>
        <v>5.3970699380571731E-2</v>
      </c>
      <c r="Q565" s="63">
        <v>414000</v>
      </c>
      <c r="R565" s="70">
        <v>400000</v>
      </c>
      <c r="S565" s="58">
        <v>408000</v>
      </c>
      <c r="T565" s="5">
        <v>334530</v>
      </c>
      <c r="U565" s="5">
        <f t="shared" si="311"/>
        <v>34456.590000000004</v>
      </c>
      <c r="V565" s="5">
        <f t="shared" si="312"/>
        <v>368986.59</v>
      </c>
      <c r="W565" s="2">
        <v>338632.46666666662</v>
      </c>
      <c r="X565" s="2">
        <f t="shared" si="313"/>
        <v>17270.255799999995</v>
      </c>
      <c r="Y565" s="2">
        <f t="shared" si="314"/>
        <v>355902.7224666666</v>
      </c>
      <c r="Z565" s="5">
        <v>360983.22536406666</v>
      </c>
      <c r="AA565" s="5">
        <f t="shared" si="315"/>
        <v>355902.7224666666</v>
      </c>
      <c r="AB565" s="48">
        <f t="shared" si="316"/>
        <v>384645.42297178885</v>
      </c>
      <c r="AC565" s="5">
        <f t="shared" si="317"/>
        <v>20324.158436785947</v>
      </c>
      <c r="AD565" s="20">
        <f t="shared" si="318"/>
        <v>5.2838685248768932E-2</v>
      </c>
      <c r="AE565" s="65">
        <v>414000</v>
      </c>
      <c r="AF565" s="70">
        <v>400000</v>
      </c>
      <c r="AG565" s="58">
        <v>406000</v>
      </c>
      <c r="AH565" s="5">
        <v>382320</v>
      </c>
      <c r="AI565" s="5">
        <f t="shared" si="325"/>
        <v>39378.960000000006</v>
      </c>
      <c r="AJ565" s="5">
        <f t="shared" si="326"/>
        <v>421698.96</v>
      </c>
      <c r="AK565" s="2">
        <v>387008.53333333333</v>
      </c>
      <c r="AL565" s="2">
        <f t="shared" si="327"/>
        <v>19737.4352</v>
      </c>
      <c r="AM565" s="2">
        <f t="shared" si="328"/>
        <v>406745.96853333333</v>
      </c>
      <c r="AN565" s="5">
        <v>412552.25755893334</v>
      </c>
      <c r="AO565" s="5">
        <f t="shared" si="329"/>
        <v>400000</v>
      </c>
      <c r="AP565" s="48">
        <f t="shared" si="330"/>
        <v>410166.19768204447</v>
      </c>
      <c r="AQ565" s="5">
        <f t="shared" si="331"/>
        <v>7188.5873198566051</v>
      </c>
      <c r="AR565" s="20">
        <f t="shared" si="332"/>
        <v>1.7526035447292282E-2</v>
      </c>
      <c r="AS565" s="67">
        <v>416000</v>
      </c>
      <c r="AT565" s="70">
        <v>400000</v>
      </c>
      <c r="AU565" s="58">
        <v>410000</v>
      </c>
      <c r="AV565" s="38">
        <v>389427.33666666667</v>
      </c>
      <c r="AW565" s="38">
        <f t="shared" si="319"/>
        <v>19860.794169999997</v>
      </c>
      <c r="AX565" s="38">
        <f t="shared" si="320"/>
        <v>409288.13083666668</v>
      </c>
      <c r="AY565" s="36">
        <v>433179.87043688004</v>
      </c>
      <c r="AZ565" s="5">
        <f t="shared" si="321"/>
        <v>400000</v>
      </c>
      <c r="BA565" s="40">
        <f t="shared" si="322"/>
        <v>413693.60025470937</v>
      </c>
      <c r="BB565" s="5">
        <f>STDEVA(AZ565,BA565)</f>
        <v>9682.8375989628275</v>
      </c>
      <c r="BC565" s="20">
        <f t="shared" si="324"/>
        <v>2.3405819169068958E-2</v>
      </c>
      <c r="BD565" s="72">
        <v>416000</v>
      </c>
      <c r="BE565" s="70">
        <v>400000</v>
      </c>
      <c r="BF565" s="58">
        <v>410000</v>
      </c>
      <c r="BG565" s="38">
        <v>389427.33666666667</v>
      </c>
      <c r="BH565" s="38">
        <f t="shared" si="305"/>
        <v>19860.794169999997</v>
      </c>
      <c r="BI565" s="38">
        <f t="shared" si="306"/>
        <v>409288.13083666668</v>
      </c>
      <c r="BJ565" s="36">
        <v>433179.87043688004</v>
      </c>
      <c r="BK565" s="36">
        <f t="shared" si="307"/>
        <v>400000</v>
      </c>
      <c r="BL565" s="40">
        <f t="shared" si="308"/>
        <v>413693.60025470937</v>
      </c>
      <c r="BM565" s="5">
        <f t="shared" si="309"/>
        <v>9682.8375989628275</v>
      </c>
      <c r="BN565" s="20">
        <f t="shared" si="310"/>
        <v>2.3405819169068958E-2</v>
      </c>
    </row>
    <row r="566" spans="1:66" s="4" customFormat="1" ht="15.75" customHeight="1">
      <c r="A566" s="12">
        <v>539</v>
      </c>
      <c r="B566" s="14" t="s">
        <v>591</v>
      </c>
      <c r="C566" s="61">
        <v>428144</v>
      </c>
      <c r="D566" s="70">
        <v>413665.72869742225</v>
      </c>
      <c r="E566" s="58">
        <v>426076</v>
      </c>
      <c r="F566" s="5">
        <v>382320</v>
      </c>
      <c r="G566" s="5">
        <f t="shared" si="297"/>
        <v>39378.960000000006</v>
      </c>
      <c r="H566" s="5">
        <f t="shared" si="298"/>
        <v>421698.96</v>
      </c>
      <c r="I566" s="2">
        <v>387008.53333333333</v>
      </c>
      <c r="J566" s="2">
        <f t="shared" si="299"/>
        <v>19737.4352</v>
      </c>
      <c r="K566" s="2">
        <f t="shared" si="300"/>
        <v>406745.96853333333</v>
      </c>
      <c r="L566" s="5">
        <v>412552.25755893334</v>
      </c>
      <c r="M566" s="5">
        <f t="shared" si="301"/>
        <v>406745.96853333333</v>
      </c>
      <c r="N566" s="48">
        <f t="shared" si="302"/>
        <v>418147.15246494813</v>
      </c>
      <c r="O566" s="5">
        <f t="shared" si="303"/>
        <v>8061.8544715999251</v>
      </c>
      <c r="P566" s="20">
        <f t="shared" si="304"/>
        <v>1.9279945885260389E-2</v>
      </c>
      <c r="Q566" s="63">
        <v>428144</v>
      </c>
      <c r="R566" s="70">
        <v>413665.72869742225</v>
      </c>
      <c r="S566" s="58">
        <v>421939</v>
      </c>
      <c r="T566" s="5">
        <v>382320</v>
      </c>
      <c r="U566" s="5">
        <f t="shared" si="311"/>
        <v>39378.960000000006</v>
      </c>
      <c r="V566" s="5">
        <f t="shared" si="312"/>
        <v>421698.96</v>
      </c>
      <c r="W566" s="2">
        <v>387008.53333333333</v>
      </c>
      <c r="X566" s="2">
        <f t="shared" si="313"/>
        <v>19737.4352</v>
      </c>
      <c r="Y566" s="2">
        <f t="shared" si="314"/>
        <v>406745.96853333333</v>
      </c>
      <c r="Z566" s="5">
        <v>412552.25755893334</v>
      </c>
      <c r="AA566" s="5">
        <f t="shared" si="315"/>
        <v>406745.96853333333</v>
      </c>
      <c r="AB566" s="48">
        <f t="shared" si="316"/>
        <v>417457.65246494813</v>
      </c>
      <c r="AC566" s="5">
        <f t="shared" si="317"/>
        <v>7574.304345971801</v>
      </c>
      <c r="AD566" s="20">
        <f t="shared" si="318"/>
        <v>1.814388669425045E-2</v>
      </c>
      <c r="AE566" s="65">
        <v>374626</v>
      </c>
      <c r="AF566" s="70">
        <v>361957.51261024439</v>
      </c>
      <c r="AG566" s="58">
        <v>367387</v>
      </c>
      <c r="AH566" s="5">
        <v>334530</v>
      </c>
      <c r="AI566" s="5">
        <f t="shared" si="325"/>
        <v>34456.590000000004</v>
      </c>
      <c r="AJ566" s="5">
        <f t="shared" si="326"/>
        <v>368986.59</v>
      </c>
      <c r="AK566" s="2">
        <v>338632.46666666662</v>
      </c>
      <c r="AL566" s="2">
        <f t="shared" si="327"/>
        <v>17270.255799999995</v>
      </c>
      <c r="AM566" s="2">
        <f t="shared" si="328"/>
        <v>355902.7224666666</v>
      </c>
      <c r="AN566" s="5">
        <v>360983.22536406666</v>
      </c>
      <c r="AO566" s="5">
        <f t="shared" si="329"/>
        <v>355902.7224666666</v>
      </c>
      <c r="AP566" s="48">
        <f t="shared" si="330"/>
        <v>364973.84174016287</v>
      </c>
      <c r="AQ566" s="5">
        <f t="shared" si="331"/>
        <v>6414.2499512411996</v>
      </c>
      <c r="AR566" s="20">
        <f t="shared" si="332"/>
        <v>1.7574547043313092E-2</v>
      </c>
      <c r="AS566" s="67">
        <v>500667</v>
      </c>
      <c r="AT566" s="70">
        <v>481410.28644202667</v>
      </c>
      <c r="AU566" s="58">
        <v>493446</v>
      </c>
      <c r="AV566" s="38">
        <v>445059.81333333335</v>
      </c>
      <c r="AW566" s="38">
        <f t="shared" si="319"/>
        <v>22698.050479999998</v>
      </c>
      <c r="AX566" s="38">
        <f t="shared" si="320"/>
        <v>467757.86381333333</v>
      </c>
      <c r="AY566" s="36">
        <v>495062.70907072001</v>
      </c>
      <c r="AZ566" s="5">
        <f t="shared" si="321"/>
        <v>467757.86381333333</v>
      </c>
      <c r="BA566" s="40">
        <f t="shared" si="322"/>
        <v>487668.77186521608</v>
      </c>
      <c r="BB566" s="5">
        <f>STDEVA(AZ566,BA566)</f>
        <v>14079.138103068126</v>
      </c>
      <c r="BC566" s="42">
        <f t="shared" si="324"/>
        <v>2.8870288432082291E-2</v>
      </c>
      <c r="BD566" s="72">
        <v>500667</v>
      </c>
      <c r="BE566" s="70">
        <v>481410.28644202667</v>
      </c>
      <c r="BF566" s="58">
        <v>493446</v>
      </c>
      <c r="BG566" s="38">
        <v>445059.81333333335</v>
      </c>
      <c r="BH566" s="38">
        <f t="shared" si="305"/>
        <v>22698.050479999998</v>
      </c>
      <c r="BI566" s="38">
        <f t="shared" si="306"/>
        <v>467757.86381333333</v>
      </c>
      <c r="BJ566" s="36">
        <v>495062.70907072001</v>
      </c>
      <c r="BK566" s="36">
        <f t="shared" si="307"/>
        <v>467757.86381333333</v>
      </c>
      <c r="BL566" s="40">
        <f t="shared" si="308"/>
        <v>487668.77186521608</v>
      </c>
      <c r="BM566" s="5">
        <f t="shared" si="309"/>
        <v>14079.138103068126</v>
      </c>
      <c r="BN566" s="20">
        <f t="shared" si="310"/>
        <v>2.8870288432082291E-2</v>
      </c>
    </row>
    <row r="567" spans="1:66" s="4" customFormat="1" ht="15.75" customHeight="1">
      <c r="A567" s="12">
        <v>540</v>
      </c>
      <c r="B567" s="14" t="s">
        <v>592</v>
      </c>
      <c r="C567" s="61" t="s">
        <v>44</v>
      </c>
      <c r="D567" s="70" t="s">
        <v>44</v>
      </c>
      <c r="E567" s="58" t="s">
        <v>44</v>
      </c>
      <c r="F567" s="5" t="s">
        <v>44</v>
      </c>
      <c r="G567" s="5" t="s">
        <v>44</v>
      </c>
      <c r="H567" s="5" t="s">
        <v>44</v>
      </c>
      <c r="I567" s="5" t="s">
        <v>44</v>
      </c>
      <c r="J567" s="5" t="s">
        <v>44</v>
      </c>
      <c r="K567" s="5" t="s">
        <v>44</v>
      </c>
      <c r="L567" s="5" t="s">
        <v>44</v>
      </c>
      <c r="M567" s="5" t="s">
        <v>44</v>
      </c>
      <c r="N567" s="5" t="s">
        <v>44</v>
      </c>
      <c r="O567" s="5" t="s">
        <v>44</v>
      </c>
      <c r="P567" s="5" t="s">
        <v>44</v>
      </c>
      <c r="Q567" s="63" t="s">
        <v>44</v>
      </c>
      <c r="R567" s="70" t="s">
        <v>44</v>
      </c>
      <c r="S567" s="58" t="s">
        <v>44</v>
      </c>
      <c r="T567" s="5" t="s">
        <v>44</v>
      </c>
      <c r="U567" s="5" t="s">
        <v>44</v>
      </c>
      <c r="V567" s="5" t="s">
        <v>44</v>
      </c>
      <c r="W567" s="5" t="s">
        <v>44</v>
      </c>
      <c r="X567" s="5" t="s">
        <v>44</v>
      </c>
      <c r="Y567" s="5" t="s">
        <v>44</v>
      </c>
      <c r="Z567" s="5" t="s">
        <v>44</v>
      </c>
      <c r="AA567" s="5" t="s">
        <v>44</v>
      </c>
      <c r="AB567" s="5" t="s">
        <v>44</v>
      </c>
      <c r="AC567" s="5" t="s">
        <v>44</v>
      </c>
      <c r="AD567" s="5" t="s">
        <v>44</v>
      </c>
      <c r="AE567" s="65" t="s">
        <v>44</v>
      </c>
      <c r="AF567" s="70" t="s">
        <v>44</v>
      </c>
      <c r="AG567" s="58" t="s">
        <v>44</v>
      </c>
      <c r="AH567" s="5" t="s">
        <v>44</v>
      </c>
      <c r="AI567" s="5" t="s">
        <v>44</v>
      </c>
      <c r="AJ567" s="5" t="s">
        <v>44</v>
      </c>
      <c r="AK567" s="5" t="s">
        <v>44</v>
      </c>
      <c r="AL567" s="5" t="s">
        <v>44</v>
      </c>
      <c r="AM567" s="5" t="s">
        <v>44</v>
      </c>
      <c r="AN567" s="5" t="s">
        <v>44</v>
      </c>
      <c r="AO567" s="5" t="s">
        <v>44</v>
      </c>
      <c r="AP567" s="5" t="s">
        <v>44</v>
      </c>
      <c r="AQ567" s="5" t="s">
        <v>44</v>
      </c>
      <c r="AR567" s="5" t="s">
        <v>44</v>
      </c>
      <c r="AS567" s="68" t="s">
        <v>44</v>
      </c>
      <c r="AT567" s="74" t="s">
        <v>44</v>
      </c>
      <c r="AU567" s="68" t="s">
        <v>44</v>
      </c>
      <c r="AV567" s="41" t="s">
        <v>44</v>
      </c>
      <c r="AW567" s="41" t="s">
        <v>44</v>
      </c>
      <c r="AX567" s="41" t="s">
        <v>44</v>
      </c>
      <c r="AY567" s="41" t="s">
        <v>44</v>
      </c>
      <c r="AZ567" s="41" t="s">
        <v>44</v>
      </c>
      <c r="BA567" s="41" t="s">
        <v>44</v>
      </c>
      <c r="BB567" s="41" t="s">
        <v>44</v>
      </c>
      <c r="BC567" s="41" t="s">
        <v>44</v>
      </c>
      <c r="BD567" s="68" t="s">
        <v>44</v>
      </c>
      <c r="BE567" s="74" t="s">
        <v>44</v>
      </c>
      <c r="BF567" s="68" t="s">
        <v>44</v>
      </c>
      <c r="BG567" s="41" t="s">
        <v>44</v>
      </c>
      <c r="BH567" s="41" t="s">
        <v>44</v>
      </c>
      <c r="BI567" s="41" t="s">
        <v>44</v>
      </c>
      <c r="BJ567" s="41" t="s">
        <v>44</v>
      </c>
      <c r="BK567" s="41" t="s">
        <v>44</v>
      </c>
      <c r="BL567" s="41" t="s">
        <v>44</v>
      </c>
      <c r="BM567" s="41" t="s">
        <v>44</v>
      </c>
      <c r="BN567" s="41" t="s">
        <v>44</v>
      </c>
    </row>
    <row r="568" spans="1:66" s="4" customFormat="1" ht="15.75" customHeight="1">
      <c r="A568" s="12">
        <v>541</v>
      </c>
      <c r="B568" s="14" t="s">
        <v>593</v>
      </c>
      <c r="C568" s="61">
        <v>828000</v>
      </c>
      <c r="D568" s="70">
        <v>800000</v>
      </c>
      <c r="E568" s="58">
        <v>824000</v>
      </c>
      <c r="F568" s="5">
        <v>955800</v>
      </c>
      <c r="G568" s="5">
        <f t="shared" si="297"/>
        <v>98447.400000000009</v>
      </c>
      <c r="H568" s="5">
        <f t="shared" si="298"/>
        <v>1054247.3999999999</v>
      </c>
      <c r="I568" s="2">
        <v>967521.33333333326</v>
      </c>
      <c r="J568" s="2">
        <f t="shared" si="299"/>
        <v>49343.587999999996</v>
      </c>
      <c r="K568" s="2">
        <f t="shared" si="300"/>
        <v>1016864.9213333332</v>
      </c>
      <c r="L568" s="5">
        <v>1031380.6438973333</v>
      </c>
      <c r="M568" s="5">
        <f t="shared" si="301"/>
        <v>800000</v>
      </c>
      <c r="N568" s="48">
        <f t="shared" si="302"/>
        <v>925748.82753844431</v>
      </c>
      <c r="O568" s="5">
        <f t="shared" si="303"/>
        <v>88917.848678691647</v>
      </c>
      <c r="P568" s="20">
        <f t="shared" si="304"/>
        <v>9.6049647629717447E-2</v>
      </c>
      <c r="Q568" s="63">
        <v>828000</v>
      </c>
      <c r="R568" s="70">
        <v>800000</v>
      </c>
      <c r="S568" s="58">
        <v>816000</v>
      </c>
      <c r="T568" s="5">
        <v>955800</v>
      </c>
      <c r="U568" s="5">
        <f t="shared" si="311"/>
        <v>98447.400000000009</v>
      </c>
      <c r="V568" s="5">
        <f t="shared" si="312"/>
        <v>1054247.3999999999</v>
      </c>
      <c r="W568" s="2">
        <v>967521.33333333326</v>
      </c>
      <c r="X568" s="2">
        <f t="shared" si="313"/>
        <v>49343.587999999996</v>
      </c>
      <c r="Y568" s="2">
        <f t="shared" si="314"/>
        <v>1016864.9213333332</v>
      </c>
      <c r="Z568" s="5">
        <v>1031380.6438973333</v>
      </c>
      <c r="AA568" s="5">
        <f t="shared" si="315"/>
        <v>800000</v>
      </c>
      <c r="AB568" s="48">
        <f t="shared" si="316"/>
        <v>924415.49420511106</v>
      </c>
      <c r="AC568" s="5">
        <f t="shared" si="317"/>
        <v>87975.039637109629</v>
      </c>
      <c r="AD568" s="20">
        <f t="shared" si="318"/>
        <v>9.516828762455766E-2</v>
      </c>
      <c r="AE568" s="65">
        <v>828000</v>
      </c>
      <c r="AF568" s="70">
        <v>800000</v>
      </c>
      <c r="AG568" s="58">
        <v>812000</v>
      </c>
      <c r="AH568" s="5">
        <v>955800</v>
      </c>
      <c r="AI568" s="5">
        <f t="shared" si="325"/>
        <v>98447.400000000009</v>
      </c>
      <c r="AJ568" s="5">
        <f t="shared" si="326"/>
        <v>1054247.3999999999</v>
      </c>
      <c r="AK568" s="2">
        <v>967521.33333333326</v>
      </c>
      <c r="AL568" s="2">
        <f t="shared" si="327"/>
        <v>49343.587999999996</v>
      </c>
      <c r="AM568" s="2">
        <f t="shared" si="328"/>
        <v>1016864.9213333332</v>
      </c>
      <c r="AN568" s="5">
        <v>1031380.6438973333</v>
      </c>
      <c r="AO568" s="5">
        <f t="shared" si="329"/>
        <v>800000</v>
      </c>
      <c r="AP568" s="48">
        <f t="shared" si="330"/>
        <v>923748.82753844431</v>
      </c>
      <c r="AQ568" s="5">
        <f t="shared" si="331"/>
        <v>87503.635116318546</v>
      </c>
      <c r="AR568" s="20">
        <f t="shared" si="332"/>
        <v>9.4726653509800363E-2</v>
      </c>
      <c r="AS568" s="67">
        <v>832000</v>
      </c>
      <c r="AT568" s="70">
        <v>800000</v>
      </c>
      <c r="AU568" s="58">
        <v>820000</v>
      </c>
      <c r="AV568" s="38">
        <v>1112649.5333333332</v>
      </c>
      <c r="AW568" s="38">
        <f t="shared" si="319"/>
        <v>56745.126199999992</v>
      </c>
      <c r="AX568" s="38">
        <f t="shared" si="320"/>
        <v>1169394.6595333333</v>
      </c>
      <c r="AY568" s="36">
        <v>1237656.7726767999</v>
      </c>
      <c r="AZ568" s="5">
        <f t="shared" si="321"/>
        <v>800000</v>
      </c>
      <c r="BA568" s="40">
        <f t="shared" si="322"/>
        <v>971810.28644202673</v>
      </c>
      <c r="BB568" s="5">
        <f>STDEVA(AZ568,BA568)</f>
        <v>121488.21862076025</v>
      </c>
      <c r="BC568" s="44">
        <f t="shared" si="324"/>
        <v>0.12501227895575237</v>
      </c>
      <c r="BD568" s="72">
        <v>832000</v>
      </c>
      <c r="BE568" s="70">
        <v>800000</v>
      </c>
      <c r="BF568" s="58">
        <v>820000</v>
      </c>
      <c r="BG568" s="38">
        <v>1112649.5333333332</v>
      </c>
      <c r="BH568" s="38">
        <f t="shared" si="305"/>
        <v>56745.126199999992</v>
      </c>
      <c r="BI568" s="38">
        <f t="shared" si="306"/>
        <v>1169394.6595333333</v>
      </c>
      <c r="BJ568" s="36">
        <v>1237656.7726767999</v>
      </c>
      <c r="BK568" s="36">
        <f t="shared" si="307"/>
        <v>800000</v>
      </c>
      <c r="BL568" s="40">
        <f t="shared" si="308"/>
        <v>971810.28644202673</v>
      </c>
      <c r="BM568" s="5">
        <f t="shared" si="309"/>
        <v>121488.21862076025</v>
      </c>
      <c r="BN568" s="20">
        <f t="shared" si="310"/>
        <v>0.12501227895575237</v>
      </c>
    </row>
    <row r="569" spans="1:66" s="4" customFormat="1" ht="15.75" customHeight="1">
      <c r="A569" s="12">
        <v>542</v>
      </c>
      <c r="B569" s="14" t="s">
        <v>594</v>
      </c>
      <c r="C569" s="61" t="s">
        <v>44</v>
      </c>
      <c r="D569" s="70" t="s">
        <v>44</v>
      </c>
      <c r="E569" s="58" t="s">
        <v>44</v>
      </c>
      <c r="F569" s="5" t="s">
        <v>44</v>
      </c>
      <c r="G569" s="5" t="s">
        <v>44</v>
      </c>
      <c r="H569" s="5" t="s">
        <v>44</v>
      </c>
      <c r="I569" s="5" t="s">
        <v>44</v>
      </c>
      <c r="J569" s="5" t="s">
        <v>44</v>
      </c>
      <c r="K569" s="5" t="s">
        <v>44</v>
      </c>
      <c r="L569" s="5" t="s">
        <v>44</v>
      </c>
      <c r="M569" s="5" t="s">
        <v>44</v>
      </c>
      <c r="N569" s="5" t="s">
        <v>44</v>
      </c>
      <c r="O569" s="5" t="s">
        <v>44</v>
      </c>
      <c r="P569" s="5" t="s">
        <v>44</v>
      </c>
      <c r="Q569" s="63" t="s">
        <v>44</v>
      </c>
      <c r="R569" s="70" t="s">
        <v>44</v>
      </c>
      <c r="S569" s="58" t="s">
        <v>44</v>
      </c>
      <c r="T569" s="5" t="s">
        <v>44</v>
      </c>
      <c r="U569" s="5" t="s">
        <v>44</v>
      </c>
      <c r="V569" s="5" t="s">
        <v>44</v>
      </c>
      <c r="W569" s="5" t="s">
        <v>44</v>
      </c>
      <c r="X569" s="5" t="s">
        <v>44</v>
      </c>
      <c r="Y569" s="5" t="s">
        <v>44</v>
      </c>
      <c r="Z569" s="5" t="s">
        <v>44</v>
      </c>
      <c r="AA569" s="5" t="s">
        <v>44</v>
      </c>
      <c r="AB569" s="5" t="s">
        <v>44</v>
      </c>
      <c r="AC569" s="5" t="s">
        <v>44</v>
      </c>
      <c r="AD569" s="5" t="s">
        <v>44</v>
      </c>
      <c r="AE569" s="65" t="s">
        <v>44</v>
      </c>
      <c r="AF569" s="70" t="s">
        <v>44</v>
      </c>
      <c r="AG569" s="58" t="s">
        <v>44</v>
      </c>
      <c r="AH569" s="5" t="s">
        <v>44</v>
      </c>
      <c r="AI569" s="5" t="s">
        <v>44</v>
      </c>
      <c r="AJ569" s="5" t="s">
        <v>44</v>
      </c>
      <c r="AK569" s="5" t="s">
        <v>44</v>
      </c>
      <c r="AL569" s="5" t="s">
        <v>44</v>
      </c>
      <c r="AM569" s="5" t="s">
        <v>44</v>
      </c>
      <c r="AN569" s="5" t="s">
        <v>44</v>
      </c>
      <c r="AO569" s="5" t="s">
        <v>44</v>
      </c>
      <c r="AP569" s="5" t="s">
        <v>44</v>
      </c>
      <c r="AQ569" s="5" t="s">
        <v>44</v>
      </c>
      <c r="AR569" s="5" t="s">
        <v>44</v>
      </c>
      <c r="AS569" s="67" t="s">
        <v>44</v>
      </c>
      <c r="AT569" s="70" t="s">
        <v>44</v>
      </c>
      <c r="AU569" s="58" t="s">
        <v>44</v>
      </c>
      <c r="AV569" s="41" t="s">
        <v>44</v>
      </c>
      <c r="AW569" s="41" t="s">
        <v>44</v>
      </c>
      <c r="AX569" s="41" t="s">
        <v>44</v>
      </c>
      <c r="AY569" s="41" t="s">
        <v>44</v>
      </c>
      <c r="AZ569" s="41" t="s">
        <v>44</v>
      </c>
      <c r="BA569" s="41" t="s">
        <v>44</v>
      </c>
      <c r="BB569" s="41" t="s">
        <v>44</v>
      </c>
      <c r="BC569" s="41" t="s">
        <v>44</v>
      </c>
      <c r="BD569" s="72" t="s">
        <v>44</v>
      </c>
      <c r="BE569" s="70" t="s">
        <v>44</v>
      </c>
      <c r="BF569" s="58" t="s">
        <v>44</v>
      </c>
      <c r="BG569" s="41" t="s">
        <v>44</v>
      </c>
      <c r="BH569" s="41" t="s">
        <v>44</v>
      </c>
      <c r="BI569" s="41" t="s">
        <v>44</v>
      </c>
      <c r="BJ569" s="41" t="s">
        <v>44</v>
      </c>
      <c r="BK569" s="41" t="s">
        <v>44</v>
      </c>
      <c r="BL569" s="41" t="s">
        <v>44</v>
      </c>
      <c r="BM569" s="41" t="s">
        <v>44</v>
      </c>
      <c r="BN569" s="41" t="s">
        <v>44</v>
      </c>
    </row>
    <row r="570" spans="1:66" s="4" customFormat="1" ht="31.5" customHeight="1">
      <c r="A570" s="12">
        <v>543</v>
      </c>
      <c r="B570" s="14" t="s">
        <v>595</v>
      </c>
      <c r="C570" s="61">
        <v>310500</v>
      </c>
      <c r="D570" s="70">
        <v>300000</v>
      </c>
      <c r="E570" s="58">
        <v>309000</v>
      </c>
      <c r="F570" s="5">
        <v>95580</v>
      </c>
      <c r="G570" s="5">
        <f t="shared" si="297"/>
        <v>9844.7400000000016</v>
      </c>
      <c r="H570" s="5">
        <f t="shared" si="298"/>
        <v>105424.74</v>
      </c>
      <c r="I570" s="2">
        <v>96752.133333333331</v>
      </c>
      <c r="J570" s="2">
        <f t="shared" si="299"/>
        <v>4934.3588</v>
      </c>
      <c r="K570" s="2">
        <f t="shared" si="300"/>
        <v>101686.49213333333</v>
      </c>
      <c r="L570" s="5">
        <v>103138.06438973334</v>
      </c>
      <c r="M570" s="5">
        <f t="shared" si="301"/>
        <v>101686.49213333333</v>
      </c>
      <c r="N570" s="48">
        <f t="shared" si="302"/>
        <v>204958.21608717777</v>
      </c>
      <c r="O570" s="5">
        <f t="shared" si="303"/>
        <v>73024.136312588671</v>
      </c>
      <c r="P570" s="20">
        <f t="shared" si="304"/>
        <v>0.35628791910214658</v>
      </c>
      <c r="Q570" s="63">
        <v>310500</v>
      </c>
      <c r="R570" s="70">
        <v>300000</v>
      </c>
      <c r="S570" s="58">
        <v>306000</v>
      </c>
      <c r="T570" s="5">
        <v>95580</v>
      </c>
      <c r="U570" s="5">
        <f t="shared" si="311"/>
        <v>9844.7400000000016</v>
      </c>
      <c r="V570" s="5">
        <f t="shared" si="312"/>
        <v>105424.74</v>
      </c>
      <c r="W570" s="2">
        <v>96752.133333333331</v>
      </c>
      <c r="X570" s="2">
        <f t="shared" si="313"/>
        <v>4934.3588</v>
      </c>
      <c r="Y570" s="2">
        <f t="shared" si="314"/>
        <v>101686.49213333333</v>
      </c>
      <c r="Z570" s="5">
        <v>103138.06438973334</v>
      </c>
      <c r="AA570" s="5">
        <f t="shared" si="315"/>
        <v>101686.49213333333</v>
      </c>
      <c r="AB570" s="48">
        <f t="shared" si="316"/>
        <v>204458.21608717777</v>
      </c>
      <c r="AC570" s="5">
        <f t="shared" si="317"/>
        <v>72670.582921995359</v>
      </c>
      <c r="AD570" s="20">
        <f t="shared" si="318"/>
        <v>0.35542999598025332</v>
      </c>
      <c r="AE570" s="65">
        <v>310500</v>
      </c>
      <c r="AF570" s="70">
        <v>300000</v>
      </c>
      <c r="AG570" s="58">
        <v>304500</v>
      </c>
      <c r="AH570" s="5">
        <v>191160</v>
      </c>
      <c r="AI570" s="5">
        <f t="shared" si="325"/>
        <v>19689.480000000003</v>
      </c>
      <c r="AJ570" s="5">
        <f t="shared" si="326"/>
        <v>210849.48</v>
      </c>
      <c r="AK570" s="2">
        <v>193504.26666666666</v>
      </c>
      <c r="AL570" s="2">
        <f t="shared" si="327"/>
        <v>9868.7175999999999</v>
      </c>
      <c r="AM570" s="2">
        <f t="shared" si="328"/>
        <v>203372.98426666667</v>
      </c>
      <c r="AN570" s="5">
        <v>206276.12877946667</v>
      </c>
      <c r="AO570" s="5">
        <f t="shared" si="329"/>
        <v>203372.98426666667</v>
      </c>
      <c r="AP570" s="48">
        <f t="shared" si="330"/>
        <v>255916.43217435558</v>
      </c>
      <c r="AQ570" s="5">
        <f t="shared" si="331"/>
        <v>37153.828322448921</v>
      </c>
      <c r="AR570" s="20">
        <f t="shared" si="332"/>
        <v>0.14517953382976229</v>
      </c>
      <c r="AS570" s="67">
        <v>312000</v>
      </c>
      <c r="AT570" s="70">
        <v>300000</v>
      </c>
      <c r="AU570" s="58">
        <v>307500</v>
      </c>
      <c r="AV570" s="38">
        <v>111264.95333333334</v>
      </c>
      <c r="AW570" s="38">
        <f t="shared" si="319"/>
        <v>5674.5126199999995</v>
      </c>
      <c r="AX570" s="38">
        <f t="shared" si="320"/>
        <v>116939.46595333333</v>
      </c>
      <c r="AY570" s="36">
        <v>123765.67726768</v>
      </c>
      <c r="AZ570" s="5">
        <f t="shared" si="321"/>
        <v>116939.46595333333</v>
      </c>
      <c r="BA570" s="40">
        <f t="shared" si="322"/>
        <v>232041.02864420266</v>
      </c>
      <c r="BB570" s="5">
        <f>STDEVA(AZ570,BA570)</f>
        <v>81389.095503882185</v>
      </c>
      <c r="BC570" s="43">
        <f t="shared" si="324"/>
        <v>0.3507530369927776</v>
      </c>
      <c r="BD570" s="72">
        <v>312000</v>
      </c>
      <c r="BE570" s="70">
        <v>300000</v>
      </c>
      <c r="BF570" s="58">
        <v>307500</v>
      </c>
      <c r="BG570" s="38">
        <v>111264.95333333334</v>
      </c>
      <c r="BH570" s="38">
        <f t="shared" si="305"/>
        <v>5674.5126199999995</v>
      </c>
      <c r="BI570" s="38">
        <f t="shared" si="306"/>
        <v>116939.46595333333</v>
      </c>
      <c r="BJ570" s="36">
        <v>123765.67726768</v>
      </c>
      <c r="BK570" s="36">
        <f t="shared" si="307"/>
        <v>116939.46595333333</v>
      </c>
      <c r="BL570" s="40">
        <f t="shared" si="308"/>
        <v>232041.02864420266</v>
      </c>
      <c r="BM570" s="5">
        <f t="shared" si="309"/>
        <v>81389.095503882185</v>
      </c>
      <c r="BN570" s="20">
        <f t="shared" si="310"/>
        <v>0.3507530369927776</v>
      </c>
    </row>
    <row r="571" spans="1:66" s="4" customFormat="1" ht="32.25" customHeight="1">
      <c r="A571" s="12">
        <v>544</v>
      </c>
      <c r="B571" s="14" t="s">
        <v>596</v>
      </c>
      <c r="C571" s="61">
        <v>310500</v>
      </c>
      <c r="D571" s="70">
        <v>300000</v>
      </c>
      <c r="E571" s="58">
        <v>309000</v>
      </c>
      <c r="F571" s="5">
        <v>95580</v>
      </c>
      <c r="G571" s="5">
        <f t="shared" si="297"/>
        <v>9844.7400000000016</v>
      </c>
      <c r="H571" s="5">
        <f t="shared" si="298"/>
        <v>105424.74</v>
      </c>
      <c r="I571" s="2">
        <v>96752.133333333331</v>
      </c>
      <c r="J571" s="2">
        <f t="shared" si="299"/>
        <v>4934.3588</v>
      </c>
      <c r="K571" s="2">
        <f t="shared" si="300"/>
        <v>101686.49213333333</v>
      </c>
      <c r="L571" s="5">
        <v>103138.06438973334</v>
      </c>
      <c r="M571" s="5">
        <f t="shared" si="301"/>
        <v>101686.49213333333</v>
      </c>
      <c r="N571" s="48">
        <f t="shared" si="302"/>
        <v>204958.21608717777</v>
      </c>
      <c r="O571" s="5">
        <f t="shared" si="303"/>
        <v>73024.136312588671</v>
      </c>
      <c r="P571" s="20">
        <f t="shared" si="304"/>
        <v>0.35628791910214658</v>
      </c>
      <c r="Q571" s="63">
        <v>310500</v>
      </c>
      <c r="R571" s="70">
        <v>300000</v>
      </c>
      <c r="S571" s="58">
        <v>306000</v>
      </c>
      <c r="T571" s="5">
        <v>95580</v>
      </c>
      <c r="U571" s="5">
        <f t="shared" si="311"/>
        <v>9844.7400000000016</v>
      </c>
      <c r="V571" s="5">
        <f t="shared" si="312"/>
        <v>105424.74</v>
      </c>
      <c r="W571" s="2">
        <v>96752.133333333331</v>
      </c>
      <c r="X571" s="2">
        <f t="shared" si="313"/>
        <v>4934.3588</v>
      </c>
      <c r="Y571" s="2">
        <f t="shared" si="314"/>
        <v>101686.49213333333</v>
      </c>
      <c r="Z571" s="5">
        <v>103138.06438973334</v>
      </c>
      <c r="AA571" s="5">
        <f t="shared" si="315"/>
        <v>101686.49213333333</v>
      </c>
      <c r="AB571" s="48">
        <f t="shared" si="316"/>
        <v>204458.21608717777</v>
      </c>
      <c r="AC571" s="5">
        <f t="shared" si="317"/>
        <v>72670.582921995359</v>
      </c>
      <c r="AD571" s="20">
        <f t="shared" si="318"/>
        <v>0.35542999598025332</v>
      </c>
      <c r="AE571" s="65">
        <v>310500</v>
      </c>
      <c r="AF571" s="70">
        <v>300000</v>
      </c>
      <c r="AG571" s="58">
        <v>304500</v>
      </c>
      <c r="AH571" s="5">
        <v>301077</v>
      </c>
      <c r="AI571" s="5">
        <f t="shared" si="325"/>
        <v>31010.931000000004</v>
      </c>
      <c r="AJ571" s="5">
        <f t="shared" si="326"/>
        <v>332087.93099999998</v>
      </c>
      <c r="AK571" s="2">
        <v>304769.21999999997</v>
      </c>
      <c r="AL571" s="2">
        <f t="shared" si="327"/>
        <v>15543.230219999998</v>
      </c>
      <c r="AM571" s="2">
        <f t="shared" si="328"/>
        <v>320312.45022</v>
      </c>
      <c r="AN571" s="5">
        <v>324884.90282765997</v>
      </c>
      <c r="AO571" s="5">
        <f t="shared" si="329"/>
        <v>300000</v>
      </c>
      <c r="AP571" s="48">
        <f t="shared" si="330"/>
        <v>315380.88067460997</v>
      </c>
      <c r="AQ571" s="5">
        <f t="shared" si="331"/>
        <v>10875.925025637831</v>
      </c>
      <c r="AR571" s="20">
        <f t="shared" si="332"/>
        <v>3.4485048688981633E-2</v>
      </c>
      <c r="AS571" s="67">
        <v>312000</v>
      </c>
      <c r="AT571" s="70">
        <v>300000</v>
      </c>
      <c r="AU571" s="58">
        <v>307500</v>
      </c>
      <c r="AV571" s="38">
        <v>111264.95333333334</v>
      </c>
      <c r="AW571" s="38">
        <f t="shared" si="319"/>
        <v>5674.5126199999995</v>
      </c>
      <c r="AX571" s="38">
        <f t="shared" si="320"/>
        <v>116939.46595333333</v>
      </c>
      <c r="AY571" s="36">
        <v>123765.67726768</v>
      </c>
      <c r="AZ571" s="5">
        <f t="shared" si="321"/>
        <v>116939.46595333333</v>
      </c>
      <c r="BA571" s="40">
        <f t="shared" si="322"/>
        <v>232041.02864420266</v>
      </c>
      <c r="BB571" s="5">
        <f>STDEVA(AZ571,BA571)</f>
        <v>81389.095503882185</v>
      </c>
      <c r="BC571" s="20">
        <f t="shared" si="324"/>
        <v>0.3507530369927776</v>
      </c>
      <c r="BD571" s="72">
        <v>312000</v>
      </c>
      <c r="BE571" s="70">
        <v>300000</v>
      </c>
      <c r="BF571" s="58">
        <v>307500</v>
      </c>
      <c r="BG571" s="38">
        <v>111264.95333333334</v>
      </c>
      <c r="BH571" s="38">
        <f t="shared" si="305"/>
        <v>5674.5126199999995</v>
      </c>
      <c r="BI571" s="38">
        <f t="shared" si="306"/>
        <v>116939.46595333333</v>
      </c>
      <c r="BJ571" s="36">
        <v>123765.67726768</v>
      </c>
      <c r="BK571" s="36">
        <f t="shared" si="307"/>
        <v>116939.46595333333</v>
      </c>
      <c r="BL571" s="40">
        <f t="shared" si="308"/>
        <v>232041.02864420266</v>
      </c>
      <c r="BM571" s="5">
        <f t="shared" si="309"/>
        <v>81389.095503882185</v>
      </c>
      <c r="BN571" s="20">
        <f t="shared" si="310"/>
        <v>0.3507530369927776</v>
      </c>
    </row>
    <row r="572" spans="1:66" s="4" customFormat="1" ht="27" customHeight="1">
      <c r="A572" s="12">
        <v>545</v>
      </c>
      <c r="B572" s="14" t="s">
        <v>597</v>
      </c>
      <c r="C572" s="61">
        <v>517500</v>
      </c>
      <c r="D572" s="70">
        <v>500000</v>
      </c>
      <c r="E572" s="58">
        <v>515000</v>
      </c>
      <c r="F572" s="5">
        <v>143370</v>
      </c>
      <c r="G572" s="5">
        <f t="shared" si="297"/>
        <v>14767.11</v>
      </c>
      <c r="H572" s="5">
        <f t="shared" si="298"/>
        <v>158137.10999999999</v>
      </c>
      <c r="I572" s="2">
        <v>145128.20000000001</v>
      </c>
      <c r="J572" s="2">
        <f t="shared" si="299"/>
        <v>7401.5382</v>
      </c>
      <c r="K572" s="2">
        <f t="shared" si="300"/>
        <v>152529.73820000002</v>
      </c>
      <c r="L572" s="5">
        <v>154707.09658460002</v>
      </c>
      <c r="M572" s="5">
        <f t="shared" si="301"/>
        <v>152529.73820000002</v>
      </c>
      <c r="N572" s="48">
        <f t="shared" si="302"/>
        <v>332978.99079743336</v>
      </c>
      <c r="O572" s="5">
        <f t="shared" si="303"/>
        <v>127596.89017168937</v>
      </c>
      <c r="P572" s="20">
        <f t="shared" si="304"/>
        <v>0.38319802059017144</v>
      </c>
      <c r="Q572" s="63">
        <v>517500</v>
      </c>
      <c r="R572" s="70">
        <v>500000</v>
      </c>
      <c r="S572" s="58">
        <v>510000</v>
      </c>
      <c r="T572" s="5">
        <v>143370</v>
      </c>
      <c r="U572" s="5">
        <f t="shared" si="311"/>
        <v>14767.11</v>
      </c>
      <c r="V572" s="5">
        <f t="shared" si="312"/>
        <v>158137.10999999999</v>
      </c>
      <c r="W572" s="2">
        <v>145128.20000000001</v>
      </c>
      <c r="X572" s="2">
        <f t="shared" si="313"/>
        <v>7401.5382</v>
      </c>
      <c r="Y572" s="2">
        <f t="shared" si="314"/>
        <v>152529.73820000002</v>
      </c>
      <c r="Z572" s="5">
        <v>154707.09658460002</v>
      </c>
      <c r="AA572" s="5">
        <f t="shared" si="315"/>
        <v>152529.73820000002</v>
      </c>
      <c r="AB572" s="48">
        <f t="shared" si="316"/>
        <v>332145.65746409999</v>
      </c>
      <c r="AC572" s="5">
        <f t="shared" si="317"/>
        <v>127007.63452070058</v>
      </c>
      <c r="AD572" s="20">
        <f t="shared" si="318"/>
        <v>0.38238535313209149</v>
      </c>
      <c r="AE572" s="65">
        <v>517500</v>
      </c>
      <c r="AF572" s="70">
        <v>500000</v>
      </c>
      <c r="AG572" s="58">
        <v>507500</v>
      </c>
      <c r="AH572" s="5">
        <v>573480</v>
      </c>
      <c r="AI572" s="5">
        <f t="shared" si="325"/>
        <v>59068.44</v>
      </c>
      <c r="AJ572" s="5">
        <f t="shared" si="326"/>
        <v>632548.43999999994</v>
      </c>
      <c r="AK572" s="2">
        <v>580512.80000000005</v>
      </c>
      <c r="AL572" s="2">
        <f t="shared" si="327"/>
        <v>29606.1528</v>
      </c>
      <c r="AM572" s="2">
        <f t="shared" si="328"/>
        <v>610118.95280000009</v>
      </c>
      <c r="AN572" s="5">
        <v>618828.38633840007</v>
      </c>
      <c r="AO572" s="5">
        <f t="shared" si="329"/>
        <v>500000</v>
      </c>
      <c r="AP572" s="48">
        <f t="shared" si="330"/>
        <v>564415.96318973333</v>
      </c>
      <c r="AQ572" s="5">
        <f t="shared" si="331"/>
        <v>45548.964388123466</v>
      </c>
      <c r="AR572" s="20">
        <f t="shared" si="332"/>
        <v>8.0701056239991187E-2</v>
      </c>
      <c r="AS572" s="67">
        <v>520000</v>
      </c>
      <c r="AT572" s="70">
        <v>500000</v>
      </c>
      <c r="AU572" s="58">
        <v>512500</v>
      </c>
      <c r="AV572" s="38">
        <v>166897.43000000002</v>
      </c>
      <c r="AW572" s="38">
        <f t="shared" si="319"/>
        <v>8511.7689300000002</v>
      </c>
      <c r="AX572" s="38">
        <f t="shared" si="320"/>
        <v>175409.19893000001</v>
      </c>
      <c r="AY572" s="36">
        <v>185648.51590152003</v>
      </c>
      <c r="AZ572" s="5">
        <f t="shared" si="321"/>
        <v>175409.19893000001</v>
      </c>
      <c r="BA572" s="40">
        <f t="shared" si="322"/>
        <v>378711.542966304</v>
      </c>
      <c r="BB572" s="5">
        <f>STDEVA(AZ572,BA572)</f>
        <v>143756.4660991909</v>
      </c>
      <c r="BC572" s="42">
        <f t="shared" si="324"/>
        <v>0.37959356869136068</v>
      </c>
      <c r="BD572" s="72">
        <v>520000</v>
      </c>
      <c r="BE572" s="70">
        <v>500000</v>
      </c>
      <c r="BF572" s="58">
        <v>512500</v>
      </c>
      <c r="BG572" s="38">
        <v>166897.43000000002</v>
      </c>
      <c r="BH572" s="38">
        <f t="shared" si="305"/>
        <v>8511.7689300000002</v>
      </c>
      <c r="BI572" s="38">
        <f t="shared" si="306"/>
        <v>175409.19893000001</v>
      </c>
      <c r="BJ572" s="36">
        <v>185648.51590152003</v>
      </c>
      <c r="BK572" s="36">
        <f t="shared" si="307"/>
        <v>175409.19893000001</v>
      </c>
      <c r="BL572" s="40">
        <f t="shared" si="308"/>
        <v>378711.542966304</v>
      </c>
      <c r="BM572" s="5">
        <f t="shared" si="309"/>
        <v>143756.4660991909</v>
      </c>
      <c r="BN572" s="20">
        <f t="shared" si="310"/>
        <v>0.37959356869136068</v>
      </c>
    </row>
    <row r="573" spans="1:66" s="4" customFormat="1" ht="15.75" customHeight="1">
      <c r="A573" s="12">
        <v>546</v>
      </c>
      <c r="B573" s="14" t="s">
        <v>598</v>
      </c>
      <c r="C573" s="61" t="s">
        <v>44</v>
      </c>
      <c r="D573" s="70" t="s">
        <v>44</v>
      </c>
      <c r="E573" s="58" t="s">
        <v>44</v>
      </c>
      <c r="F573" s="5" t="s">
        <v>44</v>
      </c>
      <c r="G573" s="5" t="s">
        <v>44</v>
      </c>
      <c r="H573" s="5" t="s">
        <v>44</v>
      </c>
      <c r="I573" s="5" t="s">
        <v>44</v>
      </c>
      <c r="J573" s="5" t="s">
        <v>44</v>
      </c>
      <c r="K573" s="5" t="s">
        <v>44</v>
      </c>
      <c r="L573" s="5" t="s">
        <v>44</v>
      </c>
      <c r="M573" s="5" t="s">
        <v>44</v>
      </c>
      <c r="N573" s="5" t="s">
        <v>44</v>
      </c>
      <c r="O573" s="5" t="s">
        <v>44</v>
      </c>
      <c r="P573" s="5" t="s">
        <v>44</v>
      </c>
      <c r="Q573" s="63" t="s">
        <v>44</v>
      </c>
      <c r="R573" s="70" t="s">
        <v>44</v>
      </c>
      <c r="S573" s="58" t="s">
        <v>44</v>
      </c>
      <c r="T573" s="5" t="s">
        <v>44</v>
      </c>
      <c r="U573" s="5" t="s">
        <v>44</v>
      </c>
      <c r="V573" s="5" t="s">
        <v>44</v>
      </c>
      <c r="W573" s="5" t="s">
        <v>44</v>
      </c>
      <c r="X573" s="5" t="s">
        <v>44</v>
      </c>
      <c r="Y573" s="5" t="s">
        <v>44</v>
      </c>
      <c r="Z573" s="5" t="s">
        <v>44</v>
      </c>
      <c r="AA573" s="5" t="s">
        <v>44</v>
      </c>
      <c r="AB573" s="5" t="s">
        <v>44</v>
      </c>
      <c r="AC573" s="5" t="s">
        <v>44</v>
      </c>
      <c r="AD573" s="5" t="s">
        <v>44</v>
      </c>
      <c r="AE573" s="65" t="s">
        <v>44</v>
      </c>
      <c r="AF573" s="70" t="s">
        <v>44</v>
      </c>
      <c r="AG573" s="58" t="s">
        <v>44</v>
      </c>
      <c r="AH573" s="5" t="s">
        <v>44</v>
      </c>
      <c r="AI573" s="5" t="s">
        <v>44</v>
      </c>
      <c r="AJ573" s="5" t="s">
        <v>44</v>
      </c>
      <c r="AK573" s="5" t="s">
        <v>44</v>
      </c>
      <c r="AL573" s="5" t="s">
        <v>44</v>
      </c>
      <c r="AM573" s="5" t="s">
        <v>44</v>
      </c>
      <c r="AN573" s="5" t="s">
        <v>44</v>
      </c>
      <c r="AO573" s="5" t="s">
        <v>44</v>
      </c>
      <c r="AP573" s="5" t="s">
        <v>44</v>
      </c>
      <c r="AQ573" s="5" t="s">
        <v>44</v>
      </c>
      <c r="AR573" s="5" t="s">
        <v>44</v>
      </c>
      <c r="AS573" s="68" t="s">
        <v>44</v>
      </c>
      <c r="AT573" s="74" t="s">
        <v>44</v>
      </c>
      <c r="AU573" s="68" t="s">
        <v>44</v>
      </c>
      <c r="AV573" s="41" t="s">
        <v>44</v>
      </c>
      <c r="AW573" s="41" t="s">
        <v>44</v>
      </c>
      <c r="AX573" s="41" t="s">
        <v>44</v>
      </c>
      <c r="AY573" s="41" t="s">
        <v>44</v>
      </c>
      <c r="AZ573" s="41" t="s">
        <v>44</v>
      </c>
      <c r="BA573" s="41" t="s">
        <v>44</v>
      </c>
      <c r="BB573" s="41" t="s">
        <v>44</v>
      </c>
      <c r="BC573" s="41" t="s">
        <v>44</v>
      </c>
      <c r="BD573" s="68" t="s">
        <v>44</v>
      </c>
      <c r="BE573" s="74" t="s">
        <v>44</v>
      </c>
      <c r="BF573" s="68" t="s">
        <v>44</v>
      </c>
      <c r="BG573" s="41" t="s">
        <v>44</v>
      </c>
      <c r="BH573" s="41" t="s">
        <v>44</v>
      </c>
      <c r="BI573" s="41" t="s">
        <v>44</v>
      </c>
      <c r="BJ573" s="41" t="s">
        <v>44</v>
      </c>
      <c r="BK573" s="41" t="s">
        <v>44</v>
      </c>
      <c r="BL573" s="41" t="s">
        <v>44</v>
      </c>
      <c r="BM573" s="41" t="s">
        <v>44</v>
      </c>
      <c r="BN573" s="41" t="s">
        <v>44</v>
      </c>
    </row>
    <row r="574" spans="1:66" s="4" customFormat="1" ht="15.75" customHeight="1">
      <c r="A574" s="12">
        <v>547</v>
      </c>
      <c r="B574" s="14" t="s">
        <v>599</v>
      </c>
      <c r="C574" s="61">
        <v>621000</v>
      </c>
      <c r="D574" s="70">
        <v>600000</v>
      </c>
      <c r="E574" s="58">
        <v>618000</v>
      </c>
      <c r="F574" s="5">
        <v>458784</v>
      </c>
      <c r="G574" s="5">
        <f t="shared" si="297"/>
        <v>47254.752</v>
      </c>
      <c r="H574" s="5">
        <f t="shared" si="298"/>
        <v>506038.75199999998</v>
      </c>
      <c r="I574" s="2">
        <v>464410.24</v>
      </c>
      <c r="J574" s="2">
        <f t="shared" si="299"/>
        <v>23684.922239999996</v>
      </c>
      <c r="K574" s="2">
        <f t="shared" si="300"/>
        <v>488095.16223999998</v>
      </c>
      <c r="L574" s="5">
        <v>495062.70907072001</v>
      </c>
      <c r="M574" s="5">
        <f t="shared" si="301"/>
        <v>488095.16223999998</v>
      </c>
      <c r="N574" s="48">
        <f t="shared" si="302"/>
        <v>554699.43721845339</v>
      </c>
      <c r="O574" s="5">
        <f t="shared" si="303"/>
        <v>47096.334493277893</v>
      </c>
      <c r="P574" s="20">
        <f t="shared" si="304"/>
        <v>8.490424062703758E-2</v>
      </c>
      <c r="Q574" s="63">
        <v>621000</v>
      </c>
      <c r="R574" s="70">
        <v>600000</v>
      </c>
      <c r="S574" s="58">
        <v>612000</v>
      </c>
      <c r="T574" s="5">
        <v>458784</v>
      </c>
      <c r="U574" s="5">
        <f t="shared" si="311"/>
        <v>47254.752</v>
      </c>
      <c r="V574" s="5">
        <f t="shared" si="312"/>
        <v>506038.75199999998</v>
      </c>
      <c r="W574" s="2">
        <v>464410.24</v>
      </c>
      <c r="X574" s="2">
        <f t="shared" si="313"/>
        <v>23684.922239999996</v>
      </c>
      <c r="Y574" s="2">
        <f t="shared" si="314"/>
        <v>488095.16223999998</v>
      </c>
      <c r="Z574" s="5">
        <v>495062.70907072001</v>
      </c>
      <c r="AA574" s="5">
        <f t="shared" si="315"/>
        <v>488095.16223999998</v>
      </c>
      <c r="AB574" s="48">
        <f t="shared" si="316"/>
        <v>553699.43721845339</v>
      </c>
      <c r="AC574" s="5">
        <f t="shared" si="317"/>
        <v>46389.22771209135</v>
      </c>
      <c r="AD574" s="20">
        <f t="shared" si="318"/>
        <v>8.3780521694460763E-2</v>
      </c>
      <c r="AE574" s="65">
        <v>621000</v>
      </c>
      <c r="AF574" s="70">
        <v>600000</v>
      </c>
      <c r="AG574" s="58">
        <v>609000</v>
      </c>
      <c r="AH574" s="5">
        <v>573480</v>
      </c>
      <c r="AI574" s="5">
        <f t="shared" si="325"/>
        <v>59068.44</v>
      </c>
      <c r="AJ574" s="5">
        <f t="shared" si="326"/>
        <v>632548.43999999994</v>
      </c>
      <c r="AK574" s="2">
        <v>580512.80000000005</v>
      </c>
      <c r="AL574" s="2">
        <f t="shared" si="327"/>
        <v>29606.1528</v>
      </c>
      <c r="AM574" s="2">
        <f t="shared" si="328"/>
        <v>610118.95280000009</v>
      </c>
      <c r="AN574" s="5">
        <v>618828.38633840007</v>
      </c>
      <c r="AO574" s="5">
        <f t="shared" si="329"/>
        <v>600000</v>
      </c>
      <c r="AP574" s="48">
        <f t="shared" si="330"/>
        <v>615249.2965230667</v>
      </c>
      <c r="AQ574" s="5">
        <f t="shared" si="331"/>
        <v>10782.880979784906</v>
      </c>
      <c r="AR574" s="20">
        <f t="shared" si="332"/>
        <v>1.7526035447292282E-2</v>
      </c>
      <c r="AS574" s="67">
        <v>624000</v>
      </c>
      <c r="AT574" s="70">
        <v>600000</v>
      </c>
      <c r="AU574" s="58">
        <v>615000</v>
      </c>
      <c r="AV574" s="38">
        <v>534071.77599999995</v>
      </c>
      <c r="AW574" s="38">
        <f t="shared" si="319"/>
        <v>27237.660575999995</v>
      </c>
      <c r="AX574" s="38">
        <f t="shared" si="320"/>
        <v>561309.43657599995</v>
      </c>
      <c r="AY574" s="36">
        <v>594075.2508848639</v>
      </c>
      <c r="AZ574" s="5">
        <f t="shared" si="321"/>
        <v>561309.43657599995</v>
      </c>
      <c r="BA574" s="40">
        <f t="shared" si="322"/>
        <v>598876.93749217282</v>
      </c>
      <c r="BB574" s="5">
        <f>STDEVA(AZ574,BA574)</f>
        <v>26564.234650057671</v>
      </c>
      <c r="BC574" s="44">
        <f t="shared" si="324"/>
        <v>4.4356750088418391E-2</v>
      </c>
      <c r="BD574" s="72">
        <v>624000</v>
      </c>
      <c r="BE574" s="70">
        <v>600000</v>
      </c>
      <c r="BF574" s="58">
        <v>615000</v>
      </c>
      <c r="BG574" s="38">
        <v>534071.77599999995</v>
      </c>
      <c r="BH574" s="38">
        <f t="shared" si="305"/>
        <v>27237.660575999995</v>
      </c>
      <c r="BI574" s="38">
        <f t="shared" si="306"/>
        <v>561309.43657599995</v>
      </c>
      <c r="BJ574" s="36">
        <v>594075.2508848639</v>
      </c>
      <c r="BK574" s="36">
        <f t="shared" si="307"/>
        <v>561309.43657599995</v>
      </c>
      <c r="BL574" s="40">
        <f t="shared" si="308"/>
        <v>598876.93749217282</v>
      </c>
      <c r="BM574" s="5">
        <f t="shared" si="309"/>
        <v>26564.234650057671</v>
      </c>
      <c r="BN574" s="20">
        <f t="shared" si="310"/>
        <v>4.4356750088418391E-2</v>
      </c>
    </row>
    <row r="575" spans="1:66" s="4" customFormat="1" ht="15.75" customHeight="1">
      <c r="A575" s="12">
        <v>548</v>
      </c>
      <c r="B575" s="14" t="s">
        <v>600</v>
      </c>
      <c r="C575" s="61" t="s">
        <v>44</v>
      </c>
      <c r="D575" s="70" t="s">
        <v>44</v>
      </c>
      <c r="E575" s="58" t="s">
        <v>44</v>
      </c>
      <c r="F575" s="5" t="s">
        <v>44</v>
      </c>
      <c r="G575" s="5" t="s">
        <v>44</v>
      </c>
      <c r="H575" s="5" t="s">
        <v>44</v>
      </c>
      <c r="I575" s="5" t="s">
        <v>44</v>
      </c>
      <c r="J575" s="5" t="s">
        <v>44</v>
      </c>
      <c r="K575" s="5" t="s">
        <v>44</v>
      </c>
      <c r="L575" s="5" t="s">
        <v>44</v>
      </c>
      <c r="M575" s="5" t="s">
        <v>44</v>
      </c>
      <c r="N575" s="5" t="s">
        <v>44</v>
      </c>
      <c r="O575" s="5" t="s">
        <v>44</v>
      </c>
      <c r="P575" s="5" t="s">
        <v>44</v>
      </c>
      <c r="Q575" s="63" t="s">
        <v>44</v>
      </c>
      <c r="R575" s="70" t="s">
        <v>44</v>
      </c>
      <c r="S575" s="58" t="s">
        <v>44</v>
      </c>
      <c r="T575" s="5" t="s">
        <v>44</v>
      </c>
      <c r="U575" s="5" t="s">
        <v>44</v>
      </c>
      <c r="V575" s="5" t="s">
        <v>44</v>
      </c>
      <c r="W575" s="5" t="s">
        <v>44</v>
      </c>
      <c r="X575" s="5" t="s">
        <v>44</v>
      </c>
      <c r="Y575" s="5" t="s">
        <v>44</v>
      </c>
      <c r="Z575" s="5" t="s">
        <v>44</v>
      </c>
      <c r="AA575" s="5" t="s">
        <v>44</v>
      </c>
      <c r="AB575" s="5" t="s">
        <v>44</v>
      </c>
      <c r="AC575" s="5" t="s">
        <v>44</v>
      </c>
      <c r="AD575" s="5" t="s">
        <v>44</v>
      </c>
      <c r="AE575" s="65" t="s">
        <v>44</v>
      </c>
      <c r="AF575" s="70" t="s">
        <v>44</v>
      </c>
      <c r="AG575" s="58" t="s">
        <v>44</v>
      </c>
      <c r="AH575" s="5" t="s">
        <v>44</v>
      </c>
      <c r="AI575" s="5" t="s">
        <v>44</v>
      </c>
      <c r="AJ575" s="5" t="s">
        <v>44</v>
      </c>
      <c r="AK575" s="5" t="s">
        <v>44</v>
      </c>
      <c r="AL575" s="5" t="s">
        <v>44</v>
      </c>
      <c r="AM575" s="5" t="s">
        <v>44</v>
      </c>
      <c r="AN575" s="5" t="s">
        <v>44</v>
      </c>
      <c r="AO575" s="5" t="s">
        <v>44</v>
      </c>
      <c r="AP575" s="5" t="s">
        <v>44</v>
      </c>
      <c r="AQ575" s="5" t="s">
        <v>44</v>
      </c>
      <c r="AR575" s="5" t="s">
        <v>44</v>
      </c>
      <c r="AS575" s="67" t="s">
        <v>44</v>
      </c>
      <c r="AT575" s="70" t="s">
        <v>44</v>
      </c>
      <c r="AU575" s="58" t="s">
        <v>44</v>
      </c>
      <c r="AV575" s="41" t="s">
        <v>44</v>
      </c>
      <c r="AW575" s="41" t="s">
        <v>44</v>
      </c>
      <c r="AX575" s="41" t="s">
        <v>44</v>
      </c>
      <c r="AY575" s="41" t="s">
        <v>44</v>
      </c>
      <c r="AZ575" s="41" t="s">
        <v>44</v>
      </c>
      <c r="BA575" s="41" t="s">
        <v>44</v>
      </c>
      <c r="BB575" s="41" t="s">
        <v>44</v>
      </c>
      <c r="BC575" s="41" t="s">
        <v>44</v>
      </c>
      <c r="BD575" s="72" t="s">
        <v>44</v>
      </c>
      <c r="BE575" s="70" t="s">
        <v>44</v>
      </c>
      <c r="BF575" s="58" t="s">
        <v>44</v>
      </c>
      <c r="BG575" s="41" t="s">
        <v>44</v>
      </c>
      <c r="BH575" s="41" t="s">
        <v>44</v>
      </c>
      <c r="BI575" s="41" t="s">
        <v>44</v>
      </c>
      <c r="BJ575" s="41" t="s">
        <v>44</v>
      </c>
      <c r="BK575" s="41" t="s">
        <v>44</v>
      </c>
      <c r="BL575" s="41" t="s">
        <v>44</v>
      </c>
      <c r="BM575" s="41" t="s">
        <v>44</v>
      </c>
      <c r="BN575" s="41" t="s">
        <v>44</v>
      </c>
    </row>
    <row r="576" spans="1:66" s="4" customFormat="1" ht="15.75" customHeight="1">
      <c r="A576" s="12">
        <v>549</v>
      </c>
      <c r="B576" s="14" t="s">
        <v>601</v>
      </c>
      <c r="C576" s="61">
        <v>310500</v>
      </c>
      <c r="D576" s="70">
        <v>300000</v>
      </c>
      <c r="E576" s="58">
        <v>309000</v>
      </c>
      <c r="F576" s="5">
        <v>334530</v>
      </c>
      <c r="G576" s="5">
        <f t="shared" si="297"/>
        <v>34456.590000000004</v>
      </c>
      <c r="H576" s="5">
        <f t="shared" si="298"/>
        <v>368986.59</v>
      </c>
      <c r="I576" s="2">
        <v>338632.46666666662</v>
      </c>
      <c r="J576" s="2">
        <f t="shared" si="299"/>
        <v>17270.255799999995</v>
      </c>
      <c r="K576" s="2">
        <f t="shared" si="300"/>
        <v>355902.7224666666</v>
      </c>
      <c r="L576" s="5">
        <v>360983.22536406666</v>
      </c>
      <c r="M576" s="5">
        <f t="shared" si="301"/>
        <v>300000</v>
      </c>
      <c r="N576" s="48">
        <f t="shared" si="302"/>
        <v>334228.75630512222</v>
      </c>
      <c r="O576" s="5">
        <f t="shared" si="303"/>
        <v>24203.385694933721</v>
      </c>
      <c r="P576" s="20">
        <f t="shared" si="304"/>
        <v>7.2415629231011178E-2</v>
      </c>
      <c r="Q576" s="63">
        <v>310500</v>
      </c>
      <c r="R576" s="70">
        <v>300000</v>
      </c>
      <c r="S576" s="58">
        <v>306000</v>
      </c>
      <c r="T576" s="5">
        <v>334530</v>
      </c>
      <c r="U576" s="5">
        <f t="shared" si="311"/>
        <v>34456.590000000004</v>
      </c>
      <c r="V576" s="5">
        <f t="shared" si="312"/>
        <v>368986.59</v>
      </c>
      <c r="W576" s="2">
        <v>338632.46666666662</v>
      </c>
      <c r="X576" s="2">
        <f t="shared" si="313"/>
        <v>17270.255799999995</v>
      </c>
      <c r="Y576" s="2">
        <f t="shared" si="314"/>
        <v>355902.7224666666</v>
      </c>
      <c r="Z576" s="5">
        <v>360983.22536406666</v>
      </c>
      <c r="AA576" s="5">
        <f t="shared" si="315"/>
        <v>300000</v>
      </c>
      <c r="AB576" s="48">
        <f t="shared" si="316"/>
        <v>333728.75630512222</v>
      </c>
      <c r="AC576" s="5">
        <f t="shared" si="317"/>
        <v>23849.832304340445</v>
      </c>
      <c r="AD576" s="20">
        <f t="shared" si="318"/>
        <v>7.1464720536503518E-2</v>
      </c>
      <c r="AE576" s="65">
        <v>310500</v>
      </c>
      <c r="AF576" s="70">
        <v>300000</v>
      </c>
      <c r="AG576" s="58">
        <v>304500</v>
      </c>
      <c r="AH576" s="5">
        <v>430110</v>
      </c>
      <c r="AI576" s="5">
        <f t="shared" si="325"/>
        <v>44301.33</v>
      </c>
      <c r="AJ576" s="5">
        <f t="shared" si="326"/>
        <v>474411.33</v>
      </c>
      <c r="AK576" s="2">
        <v>435384.6</v>
      </c>
      <c r="AL576" s="2">
        <f t="shared" si="327"/>
        <v>22204.614599999997</v>
      </c>
      <c r="AM576" s="2">
        <f t="shared" si="328"/>
        <v>457589.21459999995</v>
      </c>
      <c r="AN576" s="5">
        <v>464121.28975379997</v>
      </c>
      <c r="AO576" s="5">
        <f t="shared" si="329"/>
        <v>300000</v>
      </c>
      <c r="AP576" s="48">
        <f t="shared" si="330"/>
        <v>385186.97239229997</v>
      </c>
      <c r="AQ576" s="5">
        <f t="shared" si="331"/>
        <v>60236.285847346931</v>
      </c>
      <c r="AR576" s="20">
        <f t="shared" si="332"/>
        <v>0.15638193958958274</v>
      </c>
      <c r="AS576" s="67">
        <v>312000</v>
      </c>
      <c r="AT576" s="70">
        <v>300000</v>
      </c>
      <c r="AU576" s="58">
        <v>307500</v>
      </c>
      <c r="AV576" s="38">
        <v>389427.33666666667</v>
      </c>
      <c r="AW576" s="38">
        <f t="shared" si="319"/>
        <v>19860.794169999997</v>
      </c>
      <c r="AX576" s="38">
        <f t="shared" si="320"/>
        <v>409288.13083666668</v>
      </c>
      <c r="AY576" s="36">
        <v>433179.87043688004</v>
      </c>
      <c r="AZ576" s="5">
        <f t="shared" si="321"/>
        <v>300000</v>
      </c>
      <c r="BA576" s="40">
        <f t="shared" si="322"/>
        <v>352393.60025470937</v>
      </c>
      <c r="BB576" s="5">
        <f>STDEVA(AZ576,BA576)</f>
        <v>37047.870030882215</v>
      </c>
      <c r="BC576" s="44">
        <f t="shared" si="324"/>
        <v>0.10513207391991254</v>
      </c>
      <c r="BD576" s="72">
        <v>312000</v>
      </c>
      <c r="BE576" s="70">
        <v>300000</v>
      </c>
      <c r="BF576" s="58">
        <v>307500</v>
      </c>
      <c r="BG576" s="38">
        <v>389427.33666666667</v>
      </c>
      <c r="BH576" s="38">
        <f t="shared" si="305"/>
        <v>19860.794169999997</v>
      </c>
      <c r="BI576" s="38">
        <f t="shared" si="306"/>
        <v>409288.13083666668</v>
      </c>
      <c r="BJ576" s="36">
        <v>433179.87043688004</v>
      </c>
      <c r="BK576" s="36">
        <f t="shared" si="307"/>
        <v>300000</v>
      </c>
      <c r="BL576" s="40">
        <f t="shared" si="308"/>
        <v>352393.60025470937</v>
      </c>
      <c r="BM576" s="5">
        <f t="shared" si="309"/>
        <v>37047.870030882215</v>
      </c>
      <c r="BN576" s="20">
        <f t="shared" si="310"/>
        <v>0.10513207391991254</v>
      </c>
    </row>
    <row r="577" spans="1:66" s="4" customFormat="1" ht="15.75" customHeight="1">
      <c r="A577" s="12">
        <v>550</v>
      </c>
      <c r="B577" s="14" t="s">
        <v>602</v>
      </c>
      <c r="C577" s="61" t="s">
        <v>44</v>
      </c>
      <c r="D577" s="70" t="s">
        <v>44</v>
      </c>
      <c r="E577" s="58" t="s">
        <v>44</v>
      </c>
      <c r="F577" s="5" t="s">
        <v>44</v>
      </c>
      <c r="G577" s="5" t="s">
        <v>44</v>
      </c>
      <c r="H577" s="5" t="s">
        <v>44</v>
      </c>
      <c r="I577" s="5" t="s">
        <v>44</v>
      </c>
      <c r="J577" s="5" t="s">
        <v>44</v>
      </c>
      <c r="K577" s="5" t="s">
        <v>44</v>
      </c>
      <c r="L577" s="5" t="s">
        <v>44</v>
      </c>
      <c r="M577" s="5" t="s">
        <v>44</v>
      </c>
      <c r="N577" s="5" t="s">
        <v>44</v>
      </c>
      <c r="O577" s="5" t="s">
        <v>44</v>
      </c>
      <c r="P577" s="5" t="s">
        <v>44</v>
      </c>
      <c r="Q577" s="63" t="s">
        <v>44</v>
      </c>
      <c r="R577" s="70" t="s">
        <v>44</v>
      </c>
      <c r="S577" s="58" t="s">
        <v>44</v>
      </c>
      <c r="T577" s="5" t="s">
        <v>44</v>
      </c>
      <c r="U577" s="5" t="s">
        <v>44</v>
      </c>
      <c r="V577" s="5" t="s">
        <v>44</v>
      </c>
      <c r="W577" s="5" t="s">
        <v>44</v>
      </c>
      <c r="X577" s="5" t="s">
        <v>44</v>
      </c>
      <c r="Y577" s="5" t="s">
        <v>44</v>
      </c>
      <c r="Z577" s="5" t="s">
        <v>44</v>
      </c>
      <c r="AA577" s="5" t="s">
        <v>44</v>
      </c>
      <c r="AB577" s="5" t="s">
        <v>44</v>
      </c>
      <c r="AC577" s="5" t="s">
        <v>44</v>
      </c>
      <c r="AD577" s="5" t="s">
        <v>44</v>
      </c>
      <c r="AE577" s="65" t="s">
        <v>44</v>
      </c>
      <c r="AF577" s="70" t="s">
        <v>44</v>
      </c>
      <c r="AG577" s="58" t="s">
        <v>44</v>
      </c>
      <c r="AH577" s="5" t="s">
        <v>44</v>
      </c>
      <c r="AI577" s="5" t="s">
        <v>44</v>
      </c>
      <c r="AJ577" s="5" t="s">
        <v>44</v>
      </c>
      <c r="AK577" s="5" t="s">
        <v>44</v>
      </c>
      <c r="AL577" s="5" t="s">
        <v>44</v>
      </c>
      <c r="AM577" s="5" t="s">
        <v>44</v>
      </c>
      <c r="AN577" s="5" t="s">
        <v>44</v>
      </c>
      <c r="AO577" s="5" t="s">
        <v>44</v>
      </c>
      <c r="AP577" s="5" t="s">
        <v>44</v>
      </c>
      <c r="AQ577" s="5" t="s">
        <v>44</v>
      </c>
      <c r="AR577" s="5" t="s">
        <v>44</v>
      </c>
      <c r="AS577" s="68" t="s">
        <v>44</v>
      </c>
      <c r="AT577" s="74" t="s">
        <v>44</v>
      </c>
      <c r="AU577" s="68" t="s">
        <v>44</v>
      </c>
      <c r="AV577" s="41" t="s">
        <v>44</v>
      </c>
      <c r="AW577" s="41" t="s">
        <v>44</v>
      </c>
      <c r="AX577" s="41" t="s">
        <v>44</v>
      </c>
      <c r="AY577" s="41" t="s">
        <v>44</v>
      </c>
      <c r="AZ577" s="41" t="s">
        <v>44</v>
      </c>
      <c r="BA577" s="41" t="s">
        <v>44</v>
      </c>
      <c r="BB577" s="41" t="s">
        <v>44</v>
      </c>
      <c r="BC577" s="41" t="s">
        <v>44</v>
      </c>
      <c r="BD577" s="68" t="s">
        <v>44</v>
      </c>
      <c r="BE577" s="74" t="s">
        <v>44</v>
      </c>
      <c r="BF577" s="68" t="s">
        <v>44</v>
      </c>
      <c r="BG577" s="41" t="s">
        <v>44</v>
      </c>
      <c r="BH577" s="41" t="s">
        <v>44</v>
      </c>
      <c r="BI577" s="41" t="s">
        <v>44</v>
      </c>
      <c r="BJ577" s="41" t="s">
        <v>44</v>
      </c>
      <c r="BK577" s="41" t="s">
        <v>44</v>
      </c>
      <c r="BL577" s="41" t="s">
        <v>44</v>
      </c>
      <c r="BM577" s="41" t="s">
        <v>44</v>
      </c>
      <c r="BN577" s="41" t="s">
        <v>44</v>
      </c>
    </row>
    <row r="578" spans="1:66" s="4" customFormat="1" ht="15.75" customHeight="1">
      <c r="A578" s="12">
        <v>551</v>
      </c>
      <c r="B578" s="14" t="s">
        <v>603</v>
      </c>
      <c r="C578" s="61" t="s">
        <v>44</v>
      </c>
      <c r="D578" s="70" t="s">
        <v>44</v>
      </c>
      <c r="E578" s="58" t="s">
        <v>44</v>
      </c>
      <c r="F578" s="5" t="s">
        <v>44</v>
      </c>
      <c r="G578" s="5" t="s">
        <v>44</v>
      </c>
      <c r="H578" s="5" t="s">
        <v>44</v>
      </c>
      <c r="I578" s="5" t="s">
        <v>44</v>
      </c>
      <c r="J578" s="5" t="s">
        <v>44</v>
      </c>
      <c r="K578" s="5" t="s">
        <v>44</v>
      </c>
      <c r="L578" s="5" t="s">
        <v>44</v>
      </c>
      <c r="M578" s="5" t="s">
        <v>44</v>
      </c>
      <c r="N578" s="5" t="s">
        <v>44</v>
      </c>
      <c r="O578" s="5" t="s">
        <v>44</v>
      </c>
      <c r="P578" s="5" t="s">
        <v>44</v>
      </c>
      <c r="Q578" s="63" t="s">
        <v>44</v>
      </c>
      <c r="R578" s="70" t="s">
        <v>44</v>
      </c>
      <c r="S578" s="58" t="s">
        <v>44</v>
      </c>
      <c r="T578" s="5" t="s">
        <v>44</v>
      </c>
      <c r="U578" s="5" t="s">
        <v>44</v>
      </c>
      <c r="V578" s="5" t="s">
        <v>44</v>
      </c>
      <c r="W578" s="5" t="s">
        <v>44</v>
      </c>
      <c r="X578" s="5" t="s">
        <v>44</v>
      </c>
      <c r="Y578" s="5" t="s">
        <v>44</v>
      </c>
      <c r="Z578" s="5" t="s">
        <v>44</v>
      </c>
      <c r="AA578" s="5" t="s">
        <v>44</v>
      </c>
      <c r="AB578" s="5" t="s">
        <v>44</v>
      </c>
      <c r="AC578" s="5" t="s">
        <v>44</v>
      </c>
      <c r="AD578" s="5" t="s">
        <v>44</v>
      </c>
      <c r="AE578" s="65" t="s">
        <v>44</v>
      </c>
      <c r="AF578" s="70" t="s">
        <v>44</v>
      </c>
      <c r="AG578" s="58" t="s">
        <v>44</v>
      </c>
      <c r="AH578" s="5" t="s">
        <v>44</v>
      </c>
      <c r="AI578" s="5" t="s">
        <v>44</v>
      </c>
      <c r="AJ578" s="5" t="s">
        <v>44</v>
      </c>
      <c r="AK578" s="5" t="s">
        <v>44</v>
      </c>
      <c r="AL578" s="5" t="s">
        <v>44</v>
      </c>
      <c r="AM578" s="5" t="s">
        <v>44</v>
      </c>
      <c r="AN578" s="5" t="s">
        <v>44</v>
      </c>
      <c r="AO578" s="5" t="s">
        <v>44</v>
      </c>
      <c r="AP578" s="5" t="s">
        <v>44</v>
      </c>
      <c r="AQ578" s="5" t="s">
        <v>44</v>
      </c>
      <c r="AR578" s="5" t="s">
        <v>44</v>
      </c>
      <c r="AS578" s="68" t="s">
        <v>44</v>
      </c>
      <c r="AT578" s="74" t="s">
        <v>44</v>
      </c>
      <c r="AU578" s="68" t="s">
        <v>44</v>
      </c>
      <c r="AV578" s="41" t="s">
        <v>44</v>
      </c>
      <c r="AW578" s="41" t="s">
        <v>44</v>
      </c>
      <c r="AX578" s="41" t="s">
        <v>44</v>
      </c>
      <c r="AY578" s="41" t="s">
        <v>44</v>
      </c>
      <c r="AZ578" s="41" t="s">
        <v>44</v>
      </c>
      <c r="BA578" s="41" t="s">
        <v>44</v>
      </c>
      <c r="BB578" s="41" t="s">
        <v>44</v>
      </c>
      <c r="BC578" s="41" t="s">
        <v>44</v>
      </c>
      <c r="BD578" s="68" t="s">
        <v>44</v>
      </c>
      <c r="BE578" s="74" t="s">
        <v>44</v>
      </c>
      <c r="BF578" s="68" t="s">
        <v>44</v>
      </c>
      <c r="BG578" s="41" t="s">
        <v>44</v>
      </c>
      <c r="BH578" s="41" t="s">
        <v>44</v>
      </c>
      <c r="BI578" s="41" t="s">
        <v>44</v>
      </c>
      <c r="BJ578" s="41" t="s">
        <v>44</v>
      </c>
      <c r="BK578" s="41" t="s">
        <v>44</v>
      </c>
      <c r="BL578" s="41" t="s">
        <v>44</v>
      </c>
      <c r="BM578" s="41" t="s">
        <v>44</v>
      </c>
      <c r="BN578" s="41" t="s">
        <v>44</v>
      </c>
    </row>
    <row r="579" spans="1:66" s="4" customFormat="1" ht="15.75" customHeight="1">
      <c r="A579" s="12">
        <v>552</v>
      </c>
      <c r="B579" s="14" t="s">
        <v>604</v>
      </c>
      <c r="C579" s="61">
        <v>186300</v>
      </c>
      <c r="D579" s="70">
        <v>180000</v>
      </c>
      <c r="E579" s="58">
        <v>185400</v>
      </c>
      <c r="F579" s="5">
        <v>172044</v>
      </c>
      <c r="G579" s="5">
        <f t="shared" si="297"/>
        <v>17720.532000000003</v>
      </c>
      <c r="H579" s="5">
        <f t="shared" si="298"/>
        <v>189764.53200000001</v>
      </c>
      <c r="I579" s="2">
        <v>174153.84</v>
      </c>
      <c r="J579" s="2">
        <f t="shared" si="299"/>
        <v>8881.84584</v>
      </c>
      <c r="K579" s="2">
        <f t="shared" si="300"/>
        <v>183035.68583999999</v>
      </c>
      <c r="L579" s="5">
        <v>185648.51590152</v>
      </c>
      <c r="M579" s="5">
        <f t="shared" si="301"/>
        <v>180000</v>
      </c>
      <c r="N579" s="48">
        <f t="shared" si="302"/>
        <v>185024.78895692001</v>
      </c>
      <c r="O579" s="5">
        <f t="shared" si="303"/>
        <v>3553.0623454694146</v>
      </c>
      <c r="P579" s="20">
        <f t="shared" si="304"/>
        <v>1.9203169291530375E-2</v>
      </c>
      <c r="Q579" s="63">
        <v>186300</v>
      </c>
      <c r="R579" s="70">
        <v>180000</v>
      </c>
      <c r="S579" s="58">
        <v>183600</v>
      </c>
      <c r="T579" s="5">
        <v>172044</v>
      </c>
      <c r="U579" s="5">
        <f t="shared" si="311"/>
        <v>17720.532000000003</v>
      </c>
      <c r="V579" s="5">
        <f t="shared" si="312"/>
        <v>189764.53200000001</v>
      </c>
      <c r="W579" s="2">
        <v>174153.84</v>
      </c>
      <c r="X579" s="2">
        <f t="shared" si="313"/>
        <v>8881.84584</v>
      </c>
      <c r="Y579" s="2">
        <f t="shared" si="314"/>
        <v>183035.68583999999</v>
      </c>
      <c r="Z579" s="5">
        <v>185648.51590152</v>
      </c>
      <c r="AA579" s="5">
        <f t="shared" si="315"/>
        <v>180000</v>
      </c>
      <c r="AB579" s="48">
        <f t="shared" si="316"/>
        <v>184724.78895692001</v>
      </c>
      <c r="AC579" s="5">
        <f t="shared" si="317"/>
        <v>3340.93031111345</v>
      </c>
      <c r="AD579" s="20">
        <f t="shared" si="318"/>
        <v>1.8085987971503893E-2</v>
      </c>
      <c r="AE579" s="65">
        <v>186300</v>
      </c>
      <c r="AF579" s="70">
        <v>180000</v>
      </c>
      <c r="AG579" s="58">
        <v>182700</v>
      </c>
      <c r="AH579" s="5">
        <v>382320</v>
      </c>
      <c r="AI579" s="5">
        <f t="shared" si="325"/>
        <v>39378.960000000006</v>
      </c>
      <c r="AJ579" s="5">
        <f t="shared" si="326"/>
        <v>421698.96</v>
      </c>
      <c r="AK579" s="2">
        <v>387008.53333333333</v>
      </c>
      <c r="AL579" s="2">
        <f t="shared" si="327"/>
        <v>19737.4352</v>
      </c>
      <c r="AM579" s="2">
        <f t="shared" si="328"/>
        <v>406745.96853333333</v>
      </c>
      <c r="AN579" s="5">
        <v>412552.25755893334</v>
      </c>
      <c r="AO579" s="5">
        <f t="shared" si="329"/>
        <v>180000</v>
      </c>
      <c r="AP579" s="48">
        <f t="shared" si="330"/>
        <v>298332.86434871115</v>
      </c>
      <c r="AQ579" s="5">
        <f t="shared" si="331"/>
        <v>83673.970818201458</v>
      </c>
      <c r="AR579" s="20">
        <f t="shared" si="332"/>
        <v>0.28047185146989972</v>
      </c>
      <c r="AS579" s="67">
        <v>187200</v>
      </c>
      <c r="AT579" s="70">
        <v>180000</v>
      </c>
      <c r="AU579" s="58">
        <v>184500</v>
      </c>
      <c r="AV579" s="38">
        <v>200276.916</v>
      </c>
      <c r="AW579" s="38">
        <f t="shared" si="319"/>
        <v>10214.122716</v>
      </c>
      <c r="AX579" s="38">
        <f t="shared" si="320"/>
        <v>210491.03871600001</v>
      </c>
      <c r="AY579" s="36">
        <v>222778.21908182401</v>
      </c>
      <c r="AZ579" s="5">
        <f t="shared" si="321"/>
        <v>180000</v>
      </c>
      <c r="BA579" s="40">
        <f t="shared" si="322"/>
        <v>196993.85155956479</v>
      </c>
      <c r="BB579" s="5">
        <f>STDEVA(AZ579,BA579)</f>
        <v>12016.467676245849</v>
      </c>
      <c r="BC579" s="43">
        <f t="shared" si="324"/>
        <v>6.0999201655856983E-2</v>
      </c>
      <c r="BD579" s="72">
        <v>187200</v>
      </c>
      <c r="BE579" s="70">
        <v>180000</v>
      </c>
      <c r="BF579" s="58">
        <v>184500</v>
      </c>
      <c r="BG579" s="38">
        <v>200276.916</v>
      </c>
      <c r="BH579" s="38">
        <f t="shared" si="305"/>
        <v>10214.122716</v>
      </c>
      <c r="BI579" s="38">
        <f t="shared" si="306"/>
        <v>210491.03871600001</v>
      </c>
      <c r="BJ579" s="36">
        <v>222778.21908182401</v>
      </c>
      <c r="BK579" s="36">
        <f t="shared" si="307"/>
        <v>180000</v>
      </c>
      <c r="BL579" s="40">
        <f t="shared" si="308"/>
        <v>196993.85155956479</v>
      </c>
      <c r="BM579" s="5">
        <f t="shared" si="309"/>
        <v>12016.467676245849</v>
      </c>
      <c r="BN579" s="20">
        <f t="shared" si="310"/>
        <v>6.0999201655856983E-2</v>
      </c>
    </row>
    <row r="580" spans="1:66" s="4" customFormat="1" ht="15.75" customHeight="1">
      <c r="A580" s="12">
        <v>553</v>
      </c>
      <c r="B580" s="14" t="s">
        <v>605</v>
      </c>
      <c r="C580" s="61">
        <v>310500</v>
      </c>
      <c r="D580" s="70">
        <v>300000</v>
      </c>
      <c r="E580" s="58">
        <v>309000</v>
      </c>
      <c r="F580" s="5">
        <v>286740</v>
      </c>
      <c r="G580" s="5">
        <f t="shared" si="297"/>
        <v>29534.22</v>
      </c>
      <c r="H580" s="5">
        <f t="shared" si="298"/>
        <v>316274.21999999997</v>
      </c>
      <c r="I580" s="2">
        <v>290256.40000000002</v>
      </c>
      <c r="J580" s="2">
        <f t="shared" si="299"/>
        <v>14803.0764</v>
      </c>
      <c r="K580" s="2">
        <f t="shared" si="300"/>
        <v>305059.47640000004</v>
      </c>
      <c r="L580" s="5">
        <v>309414.19316920004</v>
      </c>
      <c r="M580" s="5">
        <f t="shared" si="301"/>
        <v>300000</v>
      </c>
      <c r="N580" s="48">
        <f t="shared" si="302"/>
        <v>308374.64826153335</v>
      </c>
      <c r="O580" s="5">
        <f t="shared" si="303"/>
        <v>5921.7705757823642</v>
      </c>
      <c r="P580" s="20">
        <f t="shared" si="304"/>
        <v>1.9203169291530396E-2</v>
      </c>
      <c r="Q580" s="63">
        <v>310500</v>
      </c>
      <c r="R580" s="70">
        <v>300000</v>
      </c>
      <c r="S580" s="58">
        <v>306000</v>
      </c>
      <c r="T580" s="5">
        <v>286740</v>
      </c>
      <c r="U580" s="5">
        <f t="shared" si="311"/>
        <v>29534.22</v>
      </c>
      <c r="V580" s="5">
        <f t="shared" si="312"/>
        <v>316274.21999999997</v>
      </c>
      <c r="W580" s="2">
        <v>290256.40000000002</v>
      </c>
      <c r="X580" s="2">
        <f t="shared" si="313"/>
        <v>14803.0764</v>
      </c>
      <c r="Y580" s="2">
        <f t="shared" si="314"/>
        <v>305059.47640000004</v>
      </c>
      <c r="Z580" s="5">
        <v>309414.19316920004</v>
      </c>
      <c r="AA580" s="5">
        <f t="shared" si="315"/>
        <v>300000</v>
      </c>
      <c r="AB580" s="48">
        <f t="shared" si="316"/>
        <v>307874.64826153335</v>
      </c>
      <c r="AC580" s="5">
        <f t="shared" si="317"/>
        <v>5568.2171851890907</v>
      </c>
      <c r="AD580" s="20">
        <f t="shared" si="318"/>
        <v>1.8085987971503913E-2</v>
      </c>
      <c r="AE580" s="65">
        <v>310500</v>
      </c>
      <c r="AF580" s="70">
        <v>300000</v>
      </c>
      <c r="AG580" s="58">
        <v>304500</v>
      </c>
      <c r="AH580" s="5">
        <v>573480</v>
      </c>
      <c r="AI580" s="5">
        <f t="shared" si="325"/>
        <v>59068.44</v>
      </c>
      <c r="AJ580" s="5">
        <f t="shared" si="326"/>
        <v>632548.43999999994</v>
      </c>
      <c r="AK580" s="2">
        <v>580512.80000000005</v>
      </c>
      <c r="AL580" s="2">
        <f t="shared" si="327"/>
        <v>29606.1528</v>
      </c>
      <c r="AM580" s="2">
        <f t="shared" si="328"/>
        <v>610118.95280000009</v>
      </c>
      <c r="AN580" s="5">
        <v>618828.38633840007</v>
      </c>
      <c r="AO580" s="5">
        <f t="shared" si="329"/>
        <v>300000</v>
      </c>
      <c r="AP580" s="48">
        <f t="shared" si="330"/>
        <v>462749.2965230667</v>
      </c>
      <c r="AQ580" s="5">
        <f t="shared" si="331"/>
        <v>115081.13120480084</v>
      </c>
      <c r="AR580" s="20">
        <f t="shared" si="332"/>
        <v>0.24869001869798496</v>
      </c>
      <c r="AS580" s="67">
        <v>312000</v>
      </c>
      <c r="AT580" s="70">
        <v>300000</v>
      </c>
      <c r="AU580" s="58">
        <v>307500</v>
      </c>
      <c r="AV580" s="38">
        <v>333794.86000000004</v>
      </c>
      <c r="AW580" s="38">
        <f t="shared" si="319"/>
        <v>17023.53786</v>
      </c>
      <c r="AX580" s="38">
        <f t="shared" si="320"/>
        <v>350818.39786000003</v>
      </c>
      <c r="AY580" s="36">
        <v>371297.03180304007</v>
      </c>
      <c r="AZ580" s="5">
        <f t="shared" si="321"/>
        <v>300000</v>
      </c>
      <c r="BA580" s="40">
        <f t="shared" si="322"/>
        <v>328323.08593260805</v>
      </c>
      <c r="BB580" s="5">
        <f>STDEVA(AZ580,BA580)</f>
        <v>20027.446127076466</v>
      </c>
      <c r="BC580" s="42">
        <f t="shared" si="324"/>
        <v>6.0999201655857122E-2</v>
      </c>
      <c r="BD580" s="72">
        <v>312000</v>
      </c>
      <c r="BE580" s="70">
        <v>300000</v>
      </c>
      <c r="BF580" s="58">
        <v>307500</v>
      </c>
      <c r="BG580" s="38">
        <v>333794.86000000004</v>
      </c>
      <c r="BH580" s="38">
        <f t="shared" si="305"/>
        <v>17023.53786</v>
      </c>
      <c r="BI580" s="38">
        <f t="shared" si="306"/>
        <v>350818.39786000003</v>
      </c>
      <c r="BJ580" s="36">
        <v>371297.03180304007</v>
      </c>
      <c r="BK580" s="36">
        <f t="shared" si="307"/>
        <v>300000</v>
      </c>
      <c r="BL580" s="40">
        <f t="shared" si="308"/>
        <v>328323.08593260805</v>
      </c>
      <c r="BM580" s="5">
        <f t="shared" si="309"/>
        <v>20027.446127076466</v>
      </c>
      <c r="BN580" s="20">
        <f t="shared" si="310"/>
        <v>6.0999201655857122E-2</v>
      </c>
    </row>
    <row r="581" spans="1:66" s="4" customFormat="1" ht="15.75" customHeight="1">
      <c r="A581" s="12">
        <v>554</v>
      </c>
      <c r="B581" s="14" t="s">
        <v>606</v>
      </c>
      <c r="C581" s="61" t="s">
        <v>44</v>
      </c>
      <c r="D581" s="70" t="s">
        <v>44</v>
      </c>
      <c r="E581" s="58" t="s">
        <v>44</v>
      </c>
      <c r="F581" s="5" t="s">
        <v>44</v>
      </c>
      <c r="G581" s="5" t="s">
        <v>44</v>
      </c>
      <c r="H581" s="5" t="s">
        <v>44</v>
      </c>
      <c r="I581" s="5" t="s">
        <v>44</v>
      </c>
      <c r="J581" s="5" t="s">
        <v>44</v>
      </c>
      <c r="K581" s="5" t="s">
        <v>44</v>
      </c>
      <c r="L581" s="5" t="s">
        <v>44</v>
      </c>
      <c r="M581" s="5" t="s">
        <v>44</v>
      </c>
      <c r="N581" s="5" t="s">
        <v>44</v>
      </c>
      <c r="O581" s="5" t="s">
        <v>44</v>
      </c>
      <c r="P581" s="5" t="s">
        <v>44</v>
      </c>
      <c r="Q581" s="63" t="s">
        <v>44</v>
      </c>
      <c r="R581" s="70" t="s">
        <v>44</v>
      </c>
      <c r="S581" s="58" t="s">
        <v>44</v>
      </c>
      <c r="T581" s="5" t="s">
        <v>44</v>
      </c>
      <c r="U581" s="5" t="s">
        <v>44</v>
      </c>
      <c r="V581" s="5" t="s">
        <v>44</v>
      </c>
      <c r="W581" s="5" t="s">
        <v>44</v>
      </c>
      <c r="X581" s="5" t="s">
        <v>44</v>
      </c>
      <c r="Y581" s="5" t="s">
        <v>44</v>
      </c>
      <c r="Z581" s="5" t="s">
        <v>44</v>
      </c>
      <c r="AA581" s="5" t="s">
        <v>44</v>
      </c>
      <c r="AB581" s="5" t="s">
        <v>44</v>
      </c>
      <c r="AC581" s="5" t="s">
        <v>44</v>
      </c>
      <c r="AD581" s="5" t="s">
        <v>44</v>
      </c>
      <c r="AE581" s="65" t="s">
        <v>44</v>
      </c>
      <c r="AF581" s="70" t="s">
        <v>44</v>
      </c>
      <c r="AG581" s="58" t="s">
        <v>44</v>
      </c>
      <c r="AH581" s="5" t="s">
        <v>44</v>
      </c>
      <c r="AI581" s="5" t="s">
        <v>44</v>
      </c>
      <c r="AJ581" s="5" t="s">
        <v>44</v>
      </c>
      <c r="AK581" s="5" t="s">
        <v>44</v>
      </c>
      <c r="AL581" s="5" t="s">
        <v>44</v>
      </c>
      <c r="AM581" s="5" t="s">
        <v>44</v>
      </c>
      <c r="AN581" s="5" t="s">
        <v>44</v>
      </c>
      <c r="AO581" s="5" t="s">
        <v>44</v>
      </c>
      <c r="AP581" s="5" t="s">
        <v>44</v>
      </c>
      <c r="AQ581" s="5" t="s">
        <v>44</v>
      </c>
      <c r="AR581" s="5" t="s">
        <v>44</v>
      </c>
      <c r="AS581" s="68" t="s">
        <v>44</v>
      </c>
      <c r="AT581" s="74" t="s">
        <v>44</v>
      </c>
      <c r="AU581" s="68" t="s">
        <v>44</v>
      </c>
      <c r="AV581" s="41" t="s">
        <v>44</v>
      </c>
      <c r="AW581" s="41" t="s">
        <v>44</v>
      </c>
      <c r="AX581" s="41" t="s">
        <v>44</v>
      </c>
      <c r="AY581" s="41" t="s">
        <v>44</v>
      </c>
      <c r="AZ581" s="41" t="s">
        <v>44</v>
      </c>
      <c r="BA581" s="41" t="s">
        <v>44</v>
      </c>
      <c r="BB581" s="41" t="s">
        <v>44</v>
      </c>
      <c r="BC581" s="41" t="s">
        <v>44</v>
      </c>
      <c r="BD581" s="68" t="s">
        <v>44</v>
      </c>
      <c r="BE581" s="74" t="s">
        <v>44</v>
      </c>
      <c r="BF581" s="68" t="s">
        <v>44</v>
      </c>
      <c r="BG581" s="41" t="s">
        <v>44</v>
      </c>
      <c r="BH581" s="41" t="s">
        <v>44</v>
      </c>
      <c r="BI581" s="41" t="s">
        <v>44</v>
      </c>
      <c r="BJ581" s="41" t="s">
        <v>44</v>
      </c>
      <c r="BK581" s="41" t="s">
        <v>44</v>
      </c>
      <c r="BL581" s="41" t="s">
        <v>44</v>
      </c>
      <c r="BM581" s="41" t="s">
        <v>44</v>
      </c>
      <c r="BN581" s="41" t="s">
        <v>44</v>
      </c>
    </row>
    <row r="582" spans="1:66" s="4" customFormat="1" ht="15.75" customHeight="1">
      <c r="A582" s="12">
        <v>555</v>
      </c>
      <c r="B582" s="14" t="s">
        <v>607</v>
      </c>
      <c r="C582" s="61" t="s">
        <v>44</v>
      </c>
      <c r="D582" s="70" t="s">
        <v>44</v>
      </c>
      <c r="E582" s="58" t="s">
        <v>44</v>
      </c>
      <c r="F582" s="5" t="s">
        <v>44</v>
      </c>
      <c r="G582" s="5" t="s">
        <v>44</v>
      </c>
      <c r="H582" s="5" t="s">
        <v>44</v>
      </c>
      <c r="I582" s="5" t="s">
        <v>44</v>
      </c>
      <c r="J582" s="5" t="s">
        <v>44</v>
      </c>
      <c r="K582" s="5" t="s">
        <v>44</v>
      </c>
      <c r="L582" s="5" t="s">
        <v>44</v>
      </c>
      <c r="M582" s="5" t="s">
        <v>44</v>
      </c>
      <c r="N582" s="5" t="s">
        <v>44</v>
      </c>
      <c r="O582" s="5" t="s">
        <v>44</v>
      </c>
      <c r="P582" s="5" t="s">
        <v>44</v>
      </c>
      <c r="Q582" s="63" t="s">
        <v>44</v>
      </c>
      <c r="R582" s="70" t="s">
        <v>44</v>
      </c>
      <c r="S582" s="58" t="s">
        <v>44</v>
      </c>
      <c r="T582" s="5" t="s">
        <v>44</v>
      </c>
      <c r="U582" s="5" t="s">
        <v>44</v>
      </c>
      <c r="V582" s="5" t="s">
        <v>44</v>
      </c>
      <c r="W582" s="5" t="s">
        <v>44</v>
      </c>
      <c r="X582" s="5" t="s">
        <v>44</v>
      </c>
      <c r="Y582" s="5" t="s">
        <v>44</v>
      </c>
      <c r="Z582" s="5" t="s">
        <v>44</v>
      </c>
      <c r="AA582" s="5" t="s">
        <v>44</v>
      </c>
      <c r="AB582" s="5" t="s">
        <v>44</v>
      </c>
      <c r="AC582" s="5" t="s">
        <v>44</v>
      </c>
      <c r="AD582" s="5" t="s">
        <v>44</v>
      </c>
      <c r="AE582" s="65" t="s">
        <v>44</v>
      </c>
      <c r="AF582" s="70" t="s">
        <v>44</v>
      </c>
      <c r="AG582" s="58" t="s">
        <v>44</v>
      </c>
      <c r="AH582" s="5" t="s">
        <v>44</v>
      </c>
      <c r="AI582" s="5" t="s">
        <v>44</v>
      </c>
      <c r="AJ582" s="5" t="s">
        <v>44</v>
      </c>
      <c r="AK582" s="5" t="s">
        <v>44</v>
      </c>
      <c r="AL582" s="5" t="s">
        <v>44</v>
      </c>
      <c r="AM582" s="5" t="s">
        <v>44</v>
      </c>
      <c r="AN582" s="5" t="s">
        <v>44</v>
      </c>
      <c r="AO582" s="5" t="s">
        <v>44</v>
      </c>
      <c r="AP582" s="5" t="s">
        <v>44</v>
      </c>
      <c r="AQ582" s="5" t="s">
        <v>44</v>
      </c>
      <c r="AR582" s="5" t="s">
        <v>44</v>
      </c>
      <c r="AS582" s="68" t="s">
        <v>44</v>
      </c>
      <c r="AT582" s="74" t="s">
        <v>44</v>
      </c>
      <c r="AU582" s="68" t="s">
        <v>44</v>
      </c>
      <c r="AV582" s="41" t="s">
        <v>44</v>
      </c>
      <c r="AW582" s="41" t="s">
        <v>44</v>
      </c>
      <c r="AX582" s="41" t="s">
        <v>44</v>
      </c>
      <c r="AY582" s="41" t="s">
        <v>44</v>
      </c>
      <c r="AZ582" s="41" t="s">
        <v>44</v>
      </c>
      <c r="BA582" s="41" t="s">
        <v>44</v>
      </c>
      <c r="BB582" s="41" t="s">
        <v>44</v>
      </c>
      <c r="BC582" s="41" t="s">
        <v>44</v>
      </c>
      <c r="BD582" s="68" t="s">
        <v>44</v>
      </c>
      <c r="BE582" s="74" t="s">
        <v>44</v>
      </c>
      <c r="BF582" s="68" t="s">
        <v>44</v>
      </c>
      <c r="BG582" s="41" t="s">
        <v>44</v>
      </c>
      <c r="BH582" s="41" t="s">
        <v>44</v>
      </c>
      <c r="BI582" s="41" t="s">
        <v>44</v>
      </c>
      <c r="BJ582" s="41" t="s">
        <v>44</v>
      </c>
      <c r="BK582" s="41" t="s">
        <v>44</v>
      </c>
      <c r="BL582" s="41" t="s">
        <v>44</v>
      </c>
      <c r="BM582" s="41" t="s">
        <v>44</v>
      </c>
      <c r="BN582" s="41" t="s">
        <v>44</v>
      </c>
    </row>
    <row r="583" spans="1:66" s="4" customFormat="1" ht="15.75" customHeight="1">
      <c r="A583" s="12">
        <v>556</v>
      </c>
      <c r="B583" s="14" t="s">
        <v>608</v>
      </c>
      <c r="C583" s="61">
        <v>155250</v>
      </c>
      <c r="D583" s="70">
        <v>150000</v>
      </c>
      <c r="E583" s="58">
        <v>154500</v>
      </c>
      <c r="F583" s="5">
        <v>172044</v>
      </c>
      <c r="G583" s="5">
        <f t="shared" si="297"/>
        <v>17720.532000000003</v>
      </c>
      <c r="H583" s="5">
        <f t="shared" si="298"/>
        <v>189764.53200000001</v>
      </c>
      <c r="I583" s="2">
        <v>174153.84</v>
      </c>
      <c r="J583" s="2">
        <f t="shared" si="299"/>
        <v>8881.84584</v>
      </c>
      <c r="K583" s="2">
        <f t="shared" si="300"/>
        <v>183035.68583999999</v>
      </c>
      <c r="L583" s="5">
        <v>185648.51590152</v>
      </c>
      <c r="M583" s="5">
        <f t="shared" si="301"/>
        <v>150000</v>
      </c>
      <c r="N583" s="48">
        <f t="shared" si="302"/>
        <v>169699.78895692001</v>
      </c>
      <c r="O583" s="5">
        <f t="shared" si="303"/>
        <v>13929.854359382</v>
      </c>
      <c r="P583" s="20">
        <f t="shared" si="304"/>
        <v>8.2085278037194453E-2</v>
      </c>
      <c r="Q583" s="63">
        <v>155250</v>
      </c>
      <c r="R583" s="70">
        <v>150000</v>
      </c>
      <c r="S583" s="58">
        <v>153000</v>
      </c>
      <c r="T583" s="5">
        <v>172044</v>
      </c>
      <c r="U583" s="5">
        <f t="shared" si="311"/>
        <v>17720.532000000003</v>
      </c>
      <c r="V583" s="5">
        <f t="shared" si="312"/>
        <v>189764.53200000001</v>
      </c>
      <c r="W583" s="2">
        <v>174153.84</v>
      </c>
      <c r="X583" s="2">
        <f t="shared" si="313"/>
        <v>8881.84584</v>
      </c>
      <c r="Y583" s="2">
        <f t="shared" si="314"/>
        <v>183035.68583999999</v>
      </c>
      <c r="Z583" s="5">
        <v>185648.51590152</v>
      </c>
      <c r="AA583" s="5">
        <f t="shared" si="315"/>
        <v>150000</v>
      </c>
      <c r="AB583" s="48">
        <f t="shared" si="316"/>
        <v>169449.78895692001</v>
      </c>
      <c r="AC583" s="5">
        <f t="shared" si="317"/>
        <v>13753.077664085364</v>
      </c>
      <c r="AD583" s="20">
        <f t="shared" si="318"/>
        <v>8.1163144249072339E-2</v>
      </c>
      <c r="AE583" s="65">
        <v>155250</v>
      </c>
      <c r="AF583" s="70">
        <v>150000</v>
      </c>
      <c r="AG583" s="58">
        <v>152250</v>
      </c>
      <c r="AH583" s="5">
        <v>382320</v>
      </c>
      <c r="AI583" s="5">
        <f t="shared" si="325"/>
        <v>39378.960000000006</v>
      </c>
      <c r="AJ583" s="5">
        <f t="shared" si="326"/>
        <v>421698.96</v>
      </c>
      <c r="AK583" s="2">
        <v>387008.53333333333</v>
      </c>
      <c r="AL583" s="2">
        <f t="shared" si="327"/>
        <v>19737.4352</v>
      </c>
      <c r="AM583" s="2">
        <f t="shared" si="328"/>
        <v>406745.96853333333</v>
      </c>
      <c r="AN583" s="5">
        <v>412552.25755893334</v>
      </c>
      <c r="AO583" s="5">
        <f t="shared" si="329"/>
        <v>150000</v>
      </c>
      <c r="AP583" s="48">
        <f t="shared" si="330"/>
        <v>283082.86434871115</v>
      </c>
      <c r="AQ583" s="5">
        <f t="shared" si="331"/>
        <v>94103.795840703067</v>
      </c>
      <c r="AR583" s="20">
        <f t="shared" si="332"/>
        <v>0.3324249104841005</v>
      </c>
      <c r="AS583" s="67">
        <v>156000</v>
      </c>
      <c r="AT583" s="70">
        <v>150000</v>
      </c>
      <c r="AU583" s="58">
        <v>153750</v>
      </c>
      <c r="AV583" s="38">
        <v>200276.916</v>
      </c>
      <c r="AW583" s="38">
        <f t="shared" si="319"/>
        <v>10214.122716</v>
      </c>
      <c r="AX583" s="38">
        <f t="shared" si="320"/>
        <v>210491.03871600001</v>
      </c>
      <c r="AY583" s="36">
        <v>222778.21908182401</v>
      </c>
      <c r="AZ583" s="5">
        <f t="shared" si="321"/>
        <v>150000</v>
      </c>
      <c r="BA583" s="40">
        <f t="shared" si="322"/>
        <v>178603.85155956479</v>
      </c>
      <c r="BB583" s="5">
        <f>STDEVA(AZ583,BA583)</f>
        <v>20225.977405821668</v>
      </c>
      <c r="BC583" s="44">
        <f t="shared" si="324"/>
        <v>0.11324491173739475</v>
      </c>
      <c r="BD583" s="72">
        <v>156000</v>
      </c>
      <c r="BE583" s="70">
        <v>150000</v>
      </c>
      <c r="BF583" s="58">
        <v>153750</v>
      </c>
      <c r="BG583" s="38">
        <v>200276.916</v>
      </c>
      <c r="BH583" s="38">
        <f t="shared" si="305"/>
        <v>10214.122716</v>
      </c>
      <c r="BI583" s="38">
        <f t="shared" si="306"/>
        <v>210491.03871600001</v>
      </c>
      <c r="BJ583" s="36">
        <v>222778.21908182401</v>
      </c>
      <c r="BK583" s="36">
        <f t="shared" si="307"/>
        <v>150000</v>
      </c>
      <c r="BL583" s="40">
        <f t="shared" si="308"/>
        <v>178603.85155956479</v>
      </c>
      <c r="BM583" s="5">
        <f t="shared" si="309"/>
        <v>20225.977405821668</v>
      </c>
      <c r="BN583" s="20">
        <f t="shared" si="310"/>
        <v>0.11324491173739475</v>
      </c>
    </row>
    <row r="584" spans="1:66" s="4" customFormat="1" ht="15.75" customHeight="1">
      <c r="A584" s="12">
        <v>557</v>
      </c>
      <c r="B584" s="14" t="s">
        <v>609</v>
      </c>
      <c r="C584" s="61" t="s">
        <v>44</v>
      </c>
      <c r="D584" s="70" t="s">
        <v>44</v>
      </c>
      <c r="E584" s="58" t="s">
        <v>44</v>
      </c>
      <c r="F584" s="5" t="s">
        <v>44</v>
      </c>
      <c r="G584" s="5" t="s">
        <v>44</v>
      </c>
      <c r="H584" s="5" t="s">
        <v>44</v>
      </c>
      <c r="I584" s="5" t="s">
        <v>44</v>
      </c>
      <c r="J584" s="5" t="s">
        <v>44</v>
      </c>
      <c r="K584" s="5" t="s">
        <v>44</v>
      </c>
      <c r="L584" s="5" t="s">
        <v>44</v>
      </c>
      <c r="M584" s="5" t="s">
        <v>44</v>
      </c>
      <c r="N584" s="5" t="s">
        <v>44</v>
      </c>
      <c r="O584" s="5" t="s">
        <v>44</v>
      </c>
      <c r="P584" s="5" t="s">
        <v>44</v>
      </c>
      <c r="Q584" s="63" t="s">
        <v>44</v>
      </c>
      <c r="R584" s="70" t="s">
        <v>44</v>
      </c>
      <c r="S584" s="58" t="s">
        <v>44</v>
      </c>
      <c r="T584" s="5" t="s">
        <v>44</v>
      </c>
      <c r="U584" s="5" t="s">
        <v>44</v>
      </c>
      <c r="V584" s="5" t="s">
        <v>44</v>
      </c>
      <c r="W584" s="5" t="s">
        <v>44</v>
      </c>
      <c r="X584" s="5" t="s">
        <v>44</v>
      </c>
      <c r="Y584" s="5" t="s">
        <v>44</v>
      </c>
      <c r="Z584" s="5" t="s">
        <v>44</v>
      </c>
      <c r="AA584" s="5" t="s">
        <v>44</v>
      </c>
      <c r="AB584" s="5" t="s">
        <v>44</v>
      </c>
      <c r="AC584" s="5" t="s">
        <v>44</v>
      </c>
      <c r="AD584" s="5" t="s">
        <v>44</v>
      </c>
      <c r="AE584" s="65" t="s">
        <v>44</v>
      </c>
      <c r="AF584" s="70" t="s">
        <v>44</v>
      </c>
      <c r="AG584" s="58" t="s">
        <v>44</v>
      </c>
      <c r="AH584" s="5" t="s">
        <v>44</v>
      </c>
      <c r="AI584" s="5" t="s">
        <v>44</v>
      </c>
      <c r="AJ584" s="5" t="s">
        <v>44</v>
      </c>
      <c r="AK584" s="5" t="s">
        <v>44</v>
      </c>
      <c r="AL584" s="5" t="s">
        <v>44</v>
      </c>
      <c r="AM584" s="5" t="s">
        <v>44</v>
      </c>
      <c r="AN584" s="5" t="s">
        <v>44</v>
      </c>
      <c r="AO584" s="5" t="s">
        <v>44</v>
      </c>
      <c r="AP584" s="5" t="s">
        <v>44</v>
      </c>
      <c r="AQ584" s="5" t="s">
        <v>44</v>
      </c>
      <c r="AR584" s="5" t="s">
        <v>44</v>
      </c>
      <c r="AS584" s="68" t="s">
        <v>44</v>
      </c>
      <c r="AT584" s="74" t="s">
        <v>44</v>
      </c>
      <c r="AU584" s="68" t="s">
        <v>44</v>
      </c>
      <c r="AV584" s="41" t="s">
        <v>44</v>
      </c>
      <c r="AW584" s="41" t="s">
        <v>44</v>
      </c>
      <c r="AX584" s="41" t="s">
        <v>44</v>
      </c>
      <c r="AY584" s="41" t="s">
        <v>44</v>
      </c>
      <c r="AZ584" s="41" t="s">
        <v>44</v>
      </c>
      <c r="BA584" s="41" t="s">
        <v>44</v>
      </c>
      <c r="BB584" s="41" t="s">
        <v>44</v>
      </c>
      <c r="BC584" s="41" t="s">
        <v>44</v>
      </c>
      <c r="BD584" s="68" t="s">
        <v>44</v>
      </c>
      <c r="BE584" s="74" t="s">
        <v>44</v>
      </c>
      <c r="BF584" s="68" t="s">
        <v>44</v>
      </c>
      <c r="BG584" s="41" t="s">
        <v>44</v>
      </c>
      <c r="BH584" s="41" t="s">
        <v>44</v>
      </c>
      <c r="BI584" s="41" t="s">
        <v>44</v>
      </c>
      <c r="BJ584" s="41" t="s">
        <v>44</v>
      </c>
      <c r="BK584" s="41" t="s">
        <v>44</v>
      </c>
      <c r="BL584" s="41" t="s">
        <v>44</v>
      </c>
      <c r="BM584" s="41" t="s">
        <v>44</v>
      </c>
      <c r="BN584" s="41" t="s">
        <v>44</v>
      </c>
    </row>
    <row r="585" spans="1:66" s="4" customFormat="1" ht="15.75" customHeight="1">
      <c r="A585" s="12">
        <v>558</v>
      </c>
      <c r="B585" s="14" t="s">
        <v>610</v>
      </c>
      <c r="C585" s="61" t="s">
        <v>44</v>
      </c>
      <c r="D585" s="70" t="s">
        <v>44</v>
      </c>
      <c r="E585" s="58" t="s">
        <v>44</v>
      </c>
      <c r="F585" s="5" t="s">
        <v>44</v>
      </c>
      <c r="G585" s="5" t="s">
        <v>44</v>
      </c>
      <c r="H585" s="5" t="s">
        <v>44</v>
      </c>
      <c r="I585" s="5" t="s">
        <v>44</v>
      </c>
      <c r="J585" s="5" t="s">
        <v>44</v>
      </c>
      <c r="K585" s="5" t="s">
        <v>44</v>
      </c>
      <c r="L585" s="5" t="s">
        <v>44</v>
      </c>
      <c r="M585" s="5" t="s">
        <v>44</v>
      </c>
      <c r="N585" s="5" t="s">
        <v>44</v>
      </c>
      <c r="O585" s="5" t="s">
        <v>44</v>
      </c>
      <c r="P585" s="5" t="s">
        <v>44</v>
      </c>
      <c r="Q585" s="63" t="s">
        <v>44</v>
      </c>
      <c r="R585" s="70" t="s">
        <v>44</v>
      </c>
      <c r="S585" s="58" t="s">
        <v>44</v>
      </c>
      <c r="T585" s="5" t="s">
        <v>44</v>
      </c>
      <c r="U585" s="5" t="s">
        <v>44</v>
      </c>
      <c r="V585" s="5" t="s">
        <v>44</v>
      </c>
      <c r="W585" s="5" t="s">
        <v>44</v>
      </c>
      <c r="X585" s="5" t="s">
        <v>44</v>
      </c>
      <c r="Y585" s="5" t="s">
        <v>44</v>
      </c>
      <c r="Z585" s="5" t="s">
        <v>44</v>
      </c>
      <c r="AA585" s="5" t="s">
        <v>44</v>
      </c>
      <c r="AB585" s="5" t="s">
        <v>44</v>
      </c>
      <c r="AC585" s="5" t="s">
        <v>44</v>
      </c>
      <c r="AD585" s="5" t="s">
        <v>44</v>
      </c>
      <c r="AE585" s="65" t="s">
        <v>44</v>
      </c>
      <c r="AF585" s="70" t="s">
        <v>44</v>
      </c>
      <c r="AG585" s="58" t="s">
        <v>44</v>
      </c>
      <c r="AH585" s="5" t="s">
        <v>44</v>
      </c>
      <c r="AI585" s="5" t="s">
        <v>44</v>
      </c>
      <c r="AJ585" s="5" t="s">
        <v>44</v>
      </c>
      <c r="AK585" s="5" t="s">
        <v>44</v>
      </c>
      <c r="AL585" s="5" t="s">
        <v>44</v>
      </c>
      <c r="AM585" s="5" t="s">
        <v>44</v>
      </c>
      <c r="AN585" s="5" t="s">
        <v>44</v>
      </c>
      <c r="AO585" s="5" t="s">
        <v>44</v>
      </c>
      <c r="AP585" s="5" t="s">
        <v>44</v>
      </c>
      <c r="AQ585" s="5" t="s">
        <v>44</v>
      </c>
      <c r="AR585" s="5" t="s">
        <v>44</v>
      </c>
      <c r="AS585" s="68" t="s">
        <v>44</v>
      </c>
      <c r="AT585" s="74" t="s">
        <v>44</v>
      </c>
      <c r="AU585" s="68" t="s">
        <v>44</v>
      </c>
      <c r="AV585" s="41" t="s">
        <v>44</v>
      </c>
      <c r="AW585" s="41" t="s">
        <v>44</v>
      </c>
      <c r="AX585" s="41" t="s">
        <v>44</v>
      </c>
      <c r="AY585" s="41" t="s">
        <v>44</v>
      </c>
      <c r="AZ585" s="41" t="s">
        <v>44</v>
      </c>
      <c r="BA585" s="41" t="s">
        <v>44</v>
      </c>
      <c r="BB585" s="41" t="s">
        <v>44</v>
      </c>
      <c r="BC585" s="41" t="s">
        <v>44</v>
      </c>
      <c r="BD585" s="68" t="s">
        <v>44</v>
      </c>
      <c r="BE585" s="74" t="s">
        <v>44</v>
      </c>
      <c r="BF585" s="68" t="s">
        <v>44</v>
      </c>
      <c r="BG585" s="41" t="s">
        <v>44</v>
      </c>
      <c r="BH585" s="41" t="s">
        <v>44</v>
      </c>
      <c r="BI585" s="41" t="s">
        <v>44</v>
      </c>
      <c r="BJ585" s="41" t="s">
        <v>44</v>
      </c>
      <c r="BK585" s="41" t="s">
        <v>44</v>
      </c>
      <c r="BL585" s="41" t="s">
        <v>44</v>
      </c>
      <c r="BM585" s="41" t="s">
        <v>44</v>
      </c>
      <c r="BN585" s="41" t="s">
        <v>44</v>
      </c>
    </row>
    <row r="586" spans="1:66" s="4" customFormat="1" ht="15.75" customHeight="1">
      <c r="A586" s="12">
        <v>559</v>
      </c>
      <c r="B586" s="13" t="s">
        <v>611</v>
      </c>
      <c r="C586" s="61">
        <v>724500</v>
      </c>
      <c r="D586" s="70">
        <v>700000</v>
      </c>
      <c r="E586" s="58">
        <v>721000</v>
      </c>
      <c r="F586" s="5">
        <v>191160</v>
      </c>
      <c r="G586" s="5">
        <f t="shared" si="297"/>
        <v>19689.480000000003</v>
      </c>
      <c r="H586" s="5">
        <f t="shared" si="298"/>
        <v>210849.48</v>
      </c>
      <c r="I586" s="2">
        <v>193504.26666666666</v>
      </c>
      <c r="J586" s="2">
        <f t="shared" si="299"/>
        <v>9868.7175999999999</v>
      </c>
      <c r="K586" s="2">
        <f t="shared" si="300"/>
        <v>203372.98426666667</v>
      </c>
      <c r="L586" s="5">
        <v>206276.12877946667</v>
      </c>
      <c r="M586" s="5">
        <f t="shared" si="301"/>
        <v>203372.98426666667</v>
      </c>
      <c r="N586" s="48">
        <f t="shared" si="302"/>
        <v>460999.76550768892</v>
      </c>
      <c r="O586" s="5">
        <f t="shared" si="303"/>
        <v>182169.64403079011</v>
      </c>
      <c r="P586" s="20">
        <f t="shared" si="304"/>
        <v>0.39516211864049577</v>
      </c>
      <c r="Q586" s="63">
        <v>724500</v>
      </c>
      <c r="R586" s="70">
        <v>700000</v>
      </c>
      <c r="S586" s="58">
        <v>714000</v>
      </c>
      <c r="T586" s="5">
        <v>191160</v>
      </c>
      <c r="U586" s="5">
        <f t="shared" si="311"/>
        <v>19689.480000000003</v>
      </c>
      <c r="V586" s="5">
        <f t="shared" si="312"/>
        <v>210849.48</v>
      </c>
      <c r="W586" s="2">
        <v>193504.26666666666</v>
      </c>
      <c r="X586" s="2">
        <f t="shared" si="313"/>
        <v>9868.7175999999999</v>
      </c>
      <c r="Y586" s="2">
        <f t="shared" si="314"/>
        <v>203372.98426666667</v>
      </c>
      <c r="Z586" s="5">
        <v>206276.12877946667</v>
      </c>
      <c r="AA586" s="5">
        <f t="shared" si="315"/>
        <v>203372.98426666667</v>
      </c>
      <c r="AB586" s="48">
        <f t="shared" si="316"/>
        <v>459833.09884102223</v>
      </c>
      <c r="AC586" s="5">
        <f t="shared" si="317"/>
        <v>181344.68611940573</v>
      </c>
      <c r="AD586" s="20">
        <f t="shared" si="318"/>
        <v>0.39437066748016303</v>
      </c>
      <c r="AE586" s="65">
        <v>724500</v>
      </c>
      <c r="AF586" s="70">
        <v>700000</v>
      </c>
      <c r="AG586" s="58">
        <v>710500</v>
      </c>
      <c r="AH586" s="5">
        <v>430110</v>
      </c>
      <c r="AI586" s="5">
        <f t="shared" si="325"/>
        <v>44301.33</v>
      </c>
      <c r="AJ586" s="5">
        <f t="shared" si="326"/>
        <v>474411.33</v>
      </c>
      <c r="AK586" s="2">
        <v>435384.6</v>
      </c>
      <c r="AL586" s="2">
        <f t="shared" si="327"/>
        <v>22204.614599999997</v>
      </c>
      <c r="AM586" s="2">
        <f t="shared" si="328"/>
        <v>457589.21459999995</v>
      </c>
      <c r="AN586" s="5">
        <v>464121.28975379997</v>
      </c>
      <c r="AO586" s="5">
        <f t="shared" si="329"/>
        <v>457589.21459999995</v>
      </c>
      <c r="AP586" s="48">
        <f t="shared" si="330"/>
        <v>588520.30572563328</v>
      </c>
      <c r="AQ586" s="5">
        <f t="shared" si="331"/>
        <v>92582.262403089393</v>
      </c>
      <c r="AR586" s="20">
        <f t="shared" si="332"/>
        <v>0.15731362452980682</v>
      </c>
      <c r="AS586" s="67">
        <v>728000</v>
      </c>
      <c r="AT586" s="70">
        <v>700000</v>
      </c>
      <c r="AU586" s="58">
        <v>717500</v>
      </c>
      <c r="AV586" s="38">
        <v>222529.90666666668</v>
      </c>
      <c r="AW586" s="38">
        <f t="shared" si="319"/>
        <v>11349.025239999999</v>
      </c>
      <c r="AX586" s="38">
        <f t="shared" si="320"/>
        <v>233878.93190666666</v>
      </c>
      <c r="AY586" s="36">
        <v>247531.35453536001</v>
      </c>
      <c r="AZ586" s="5">
        <f t="shared" si="321"/>
        <v>233878.93190666666</v>
      </c>
      <c r="BA586" s="40">
        <f t="shared" si="322"/>
        <v>525382.05728840525</v>
      </c>
      <c r="BB586" s="5">
        <f>STDEVA(AZ586,BA586)</f>
        <v>206123.83669449997</v>
      </c>
      <c r="BC586" s="44">
        <f t="shared" si="324"/>
        <v>0.39233132124523534</v>
      </c>
      <c r="BD586" s="72">
        <v>728000</v>
      </c>
      <c r="BE586" s="70">
        <v>700000</v>
      </c>
      <c r="BF586" s="58">
        <v>717500</v>
      </c>
      <c r="BG586" s="38">
        <v>222529.90666666668</v>
      </c>
      <c r="BH586" s="38">
        <f t="shared" si="305"/>
        <v>11349.025239999999</v>
      </c>
      <c r="BI586" s="38">
        <f t="shared" si="306"/>
        <v>233878.93190666666</v>
      </c>
      <c r="BJ586" s="36">
        <v>247531.35453536001</v>
      </c>
      <c r="BK586" s="36">
        <f t="shared" si="307"/>
        <v>233878.93190666666</v>
      </c>
      <c r="BL586" s="40">
        <f t="shared" si="308"/>
        <v>525382.05728840525</v>
      </c>
      <c r="BM586" s="5">
        <f t="shared" si="309"/>
        <v>206123.83669449997</v>
      </c>
      <c r="BN586" s="20">
        <f t="shared" si="310"/>
        <v>0.39233132124523534</v>
      </c>
    </row>
    <row r="587" spans="1:66" s="4" customFormat="1" ht="15.75" customHeight="1">
      <c r="A587" s="12">
        <v>560</v>
      </c>
      <c r="B587" s="13" t="s">
        <v>612</v>
      </c>
      <c r="C587" s="61" t="s">
        <v>44</v>
      </c>
      <c r="D587" s="70" t="s">
        <v>44</v>
      </c>
      <c r="E587" s="58" t="s">
        <v>44</v>
      </c>
      <c r="F587" s="5" t="s">
        <v>44</v>
      </c>
      <c r="G587" s="5" t="s">
        <v>44</v>
      </c>
      <c r="H587" s="5" t="s">
        <v>44</v>
      </c>
      <c r="I587" s="5" t="s">
        <v>44</v>
      </c>
      <c r="J587" s="5" t="s">
        <v>44</v>
      </c>
      <c r="K587" s="5" t="s">
        <v>44</v>
      </c>
      <c r="L587" s="5" t="s">
        <v>44</v>
      </c>
      <c r="M587" s="5" t="s">
        <v>44</v>
      </c>
      <c r="N587" s="5" t="s">
        <v>44</v>
      </c>
      <c r="O587" s="5" t="s">
        <v>44</v>
      </c>
      <c r="P587" s="5" t="s">
        <v>44</v>
      </c>
      <c r="Q587" s="63" t="s">
        <v>44</v>
      </c>
      <c r="R587" s="70" t="s">
        <v>44</v>
      </c>
      <c r="S587" s="58" t="s">
        <v>44</v>
      </c>
      <c r="T587" s="5" t="s">
        <v>44</v>
      </c>
      <c r="U587" s="5" t="s">
        <v>44</v>
      </c>
      <c r="V587" s="5" t="s">
        <v>44</v>
      </c>
      <c r="W587" s="5" t="s">
        <v>44</v>
      </c>
      <c r="X587" s="5" t="s">
        <v>44</v>
      </c>
      <c r="Y587" s="5" t="s">
        <v>44</v>
      </c>
      <c r="Z587" s="5" t="s">
        <v>44</v>
      </c>
      <c r="AA587" s="5" t="s">
        <v>44</v>
      </c>
      <c r="AB587" s="5" t="s">
        <v>44</v>
      </c>
      <c r="AC587" s="5" t="s">
        <v>44</v>
      </c>
      <c r="AD587" s="5" t="s">
        <v>44</v>
      </c>
      <c r="AE587" s="65" t="s">
        <v>44</v>
      </c>
      <c r="AF587" s="70" t="s">
        <v>44</v>
      </c>
      <c r="AG587" s="58" t="s">
        <v>44</v>
      </c>
      <c r="AH587" s="5" t="s">
        <v>44</v>
      </c>
      <c r="AI587" s="5" t="s">
        <v>44</v>
      </c>
      <c r="AJ587" s="5" t="s">
        <v>44</v>
      </c>
      <c r="AK587" s="5" t="s">
        <v>44</v>
      </c>
      <c r="AL587" s="5" t="s">
        <v>44</v>
      </c>
      <c r="AM587" s="5" t="s">
        <v>44</v>
      </c>
      <c r="AN587" s="5" t="s">
        <v>44</v>
      </c>
      <c r="AO587" s="5" t="s">
        <v>44</v>
      </c>
      <c r="AP587" s="5" t="s">
        <v>44</v>
      </c>
      <c r="AQ587" s="5" t="s">
        <v>44</v>
      </c>
      <c r="AR587" s="5" t="s">
        <v>44</v>
      </c>
      <c r="AS587" s="68" t="s">
        <v>44</v>
      </c>
      <c r="AT587" s="74" t="s">
        <v>44</v>
      </c>
      <c r="AU587" s="68" t="s">
        <v>44</v>
      </c>
      <c r="AV587" s="41" t="s">
        <v>44</v>
      </c>
      <c r="AW587" s="41" t="s">
        <v>44</v>
      </c>
      <c r="AX587" s="41" t="s">
        <v>44</v>
      </c>
      <c r="AY587" s="41" t="s">
        <v>44</v>
      </c>
      <c r="AZ587" s="41" t="s">
        <v>44</v>
      </c>
      <c r="BA587" s="41" t="s">
        <v>44</v>
      </c>
      <c r="BB587" s="41" t="s">
        <v>44</v>
      </c>
      <c r="BC587" s="41" t="s">
        <v>44</v>
      </c>
      <c r="BD587" s="68" t="s">
        <v>44</v>
      </c>
      <c r="BE587" s="74" t="s">
        <v>44</v>
      </c>
      <c r="BF587" s="68" t="s">
        <v>44</v>
      </c>
      <c r="BG587" s="41" t="s">
        <v>44</v>
      </c>
      <c r="BH587" s="41" t="s">
        <v>44</v>
      </c>
      <c r="BI587" s="41" t="s">
        <v>44</v>
      </c>
      <c r="BJ587" s="41" t="s">
        <v>44</v>
      </c>
      <c r="BK587" s="41" t="s">
        <v>44</v>
      </c>
      <c r="BL587" s="41" t="s">
        <v>44</v>
      </c>
      <c r="BM587" s="41" t="s">
        <v>44</v>
      </c>
      <c r="BN587" s="41" t="s">
        <v>44</v>
      </c>
    </row>
    <row r="588" spans="1:66" s="4" customFormat="1" ht="15.75" customHeight="1">
      <c r="A588" s="12">
        <v>561</v>
      </c>
      <c r="B588" s="13" t="s">
        <v>613</v>
      </c>
      <c r="C588" s="61" t="s">
        <v>44</v>
      </c>
      <c r="D588" s="70" t="s">
        <v>44</v>
      </c>
      <c r="E588" s="58" t="s">
        <v>44</v>
      </c>
      <c r="F588" s="5" t="s">
        <v>44</v>
      </c>
      <c r="G588" s="5" t="s">
        <v>44</v>
      </c>
      <c r="H588" s="5" t="s">
        <v>44</v>
      </c>
      <c r="I588" s="5" t="s">
        <v>44</v>
      </c>
      <c r="J588" s="5" t="s">
        <v>44</v>
      </c>
      <c r="K588" s="5" t="s">
        <v>44</v>
      </c>
      <c r="L588" s="5" t="s">
        <v>44</v>
      </c>
      <c r="M588" s="5" t="s">
        <v>44</v>
      </c>
      <c r="N588" s="5" t="s">
        <v>44</v>
      </c>
      <c r="O588" s="5" t="s">
        <v>44</v>
      </c>
      <c r="P588" s="5" t="s">
        <v>44</v>
      </c>
      <c r="Q588" s="63" t="s">
        <v>44</v>
      </c>
      <c r="R588" s="70" t="s">
        <v>44</v>
      </c>
      <c r="S588" s="58" t="s">
        <v>44</v>
      </c>
      <c r="T588" s="5" t="s">
        <v>44</v>
      </c>
      <c r="U588" s="5" t="s">
        <v>44</v>
      </c>
      <c r="V588" s="5" t="s">
        <v>44</v>
      </c>
      <c r="W588" s="5" t="s">
        <v>44</v>
      </c>
      <c r="X588" s="5" t="s">
        <v>44</v>
      </c>
      <c r="Y588" s="5" t="s">
        <v>44</v>
      </c>
      <c r="Z588" s="5" t="s">
        <v>44</v>
      </c>
      <c r="AA588" s="5" t="s">
        <v>44</v>
      </c>
      <c r="AB588" s="5" t="s">
        <v>44</v>
      </c>
      <c r="AC588" s="5" t="s">
        <v>44</v>
      </c>
      <c r="AD588" s="5" t="s">
        <v>44</v>
      </c>
      <c r="AE588" s="65" t="s">
        <v>44</v>
      </c>
      <c r="AF588" s="70" t="s">
        <v>44</v>
      </c>
      <c r="AG588" s="58" t="s">
        <v>44</v>
      </c>
      <c r="AH588" s="5" t="s">
        <v>44</v>
      </c>
      <c r="AI588" s="5" t="s">
        <v>44</v>
      </c>
      <c r="AJ588" s="5" t="s">
        <v>44</v>
      </c>
      <c r="AK588" s="5" t="s">
        <v>44</v>
      </c>
      <c r="AL588" s="5" t="s">
        <v>44</v>
      </c>
      <c r="AM588" s="5" t="s">
        <v>44</v>
      </c>
      <c r="AN588" s="5" t="s">
        <v>44</v>
      </c>
      <c r="AO588" s="5" t="s">
        <v>44</v>
      </c>
      <c r="AP588" s="5" t="s">
        <v>44</v>
      </c>
      <c r="AQ588" s="5" t="s">
        <v>44</v>
      </c>
      <c r="AR588" s="5" t="s">
        <v>44</v>
      </c>
      <c r="AS588" s="68" t="s">
        <v>44</v>
      </c>
      <c r="AT588" s="74" t="s">
        <v>44</v>
      </c>
      <c r="AU588" s="68" t="s">
        <v>44</v>
      </c>
      <c r="AV588" s="41" t="s">
        <v>44</v>
      </c>
      <c r="AW588" s="41" t="s">
        <v>44</v>
      </c>
      <c r="AX588" s="41" t="s">
        <v>44</v>
      </c>
      <c r="AY588" s="41" t="s">
        <v>44</v>
      </c>
      <c r="AZ588" s="41" t="s">
        <v>44</v>
      </c>
      <c r="BA588" s="41" t="s">
        <v>44</v>
      </c>
      <c r="BB588" s="41" t="s">
        <v>44</v>
      </c>
      <c r="BC588" s="41" t="s">
        <v>44</v>
      </c>
      <c r="BD588" s="68" t="s">
        <v>44</v>
      </c>
      <c r="BE588" s="74" t="s">
        <v>44</v>
      </c>
      <c r="BF588" s="68" t="s">
        <v>44</v>
      </c>
      <c r="BG588" s="41" t="s">
        <v>44</v>
      </c>
      <c r="BH588" s="41" t="s">
        <v>44</v>
      </c>
      <c r="BI588" s="41" t="s">
        <v>44</v>
      </c>
      <c r="BJ588" s="41" t="s">
        <v>44</v>
      </c>
      <c r="BK588" s="41" t="s">
        <v>44</v>
      </c>
      <c r="BL588" s="41" t="s">
        <v>44</v>
      </c>
      <c r="BM588" s="41" t="s">
        <v>44</v>
      </c>
      <c r="BN588" s="41" t="s">
        <v>44</v>
      </c>
    </row>
    <row r="589" spans="1:66" s="4" customFormat="1" ht="15.75" customHeight="1">
      <c r="A589" s="12">
        <v>562</v>
      </c>
      <c r="B589" s="13" t="s">
        <v>614</v>
      </c>
      <c r="C589" s="61" t="s">
        <v>44</v>
      </c>
      <c r="D589" s="70" t="s">
        <v>44</v>
      </c>
      <c r="E589" s="58" t="s">
        <v>44</v>
      </c>
      <c r="F589" s="5" t="s">
        <v>44</v>
      </c>
      <c r="G589" s="5" t="s">
        <v>44</v>
      </c>
      <c r="H589" s="5" t="s">
        <v>44</v>
      </c>
      <c r="I589" s="5" t="s">
        <v>44</v>
      </c>
      <c r="J589" s="5" t="s">
        <v>44</v>
      </c>
      <c r="K589" s="5" t="s">
        <v>44</v>
      </c>
      <c r="L589" s="5" t="s">
        <v>44</v>
      </c>
      <c r="M589" s="5" t="s">
        <v>44</v>
      </c>
      <c r="N589" s="5" t="s">
        <v>44</v>
      </c>
      <c r="O589" s="5" t="s">
        <v>44</v>
      </c>
      <c r="P589" s="5" t="s">
        <v>44</v>
      </c>
      <c r="Q589" s="63" t="s">
        <v>44</v>
      </c>
      <c r="R589" s="70" t="s">
        <v>44</v>
      </c>
      <c r="S589" s="58" t="s">
        <v>44</v>
      </c>
      <c r="T589" s="5" t="s">
        <v>44</v>
      </c>
      <c r="U589" s="5" t="s">
        <v>44</v>
      </c>
      <c r="V589" s="5" t="s">
        <v>44</v>
      </c>
      <c r="W589" s="5" t="s">
        <v>44</v>
      </c>
      <c r="X589" s="5" t="s">
        <v>44</v>
      </c>
      <c r="Y589" s="5" t="s">
        <v>44</v>
      </c>
      <c r="Z589" s="5" t="s">
        <v>44</v>
      </c>
      <c r="AA589" s="5" t="s">
        <v>44</v>
      </c>
      <c r="AB589" s="5" t="s">
        <v>44</v>
      </c>
      <c r="AC589" s="5" t="s">
        <v>44</v>
      </c>
      <c r="AD589" s="5" t="s">
        <v>44</v>
      </c>
      <c r="AE589" s="65" t="s">
        <v>44</v>
      </c>
      <c r="AF589" s="70" t="s">
        <v>44</v>
      </c>
      <c r="AG589" s="58" t="s">
        <v>44</v>
      </c>
      <c r="AH589" s="5" t="s">
        <v>44</v>
      </c>
      <c r="AI589" s="5" t="s">
        <v>44</v>
      </c>
      <c r="AJ589" s="5" t="s">
        <v>44</v>
      </c>
      <c r="AK589" s="5" t="s">
        <v>44</v>
      </c>
      <c r="AL589" s="5" t="s">
        <v>44</v>
      </c>
      <c r="AM589" s="5" t="s">
        <v>44</v>
      </c>
      <c r="AN589" s="5" t="s">
        <v>44</v>
      </c>
      <c r="AO589" s="5" t="s">
        <v>44</v>
      </c>
      <c r="AP589" s="5" t="s">
        <v>44</v>
      </c>
      <c r="AQ589" s="5" t="s">
        <v>44</v>
      </c>
      <c r="AR589" s="5" t="s">
        <v>44</v>
      </c>
      <c r="AS589" s="68" t="s">
        <v>44</v>
      </c>
      <c r="AT589" s="74" t="s">
        <v>44</v>
      </c>
      <c r="AU589" s="68" t="s">
        <v>44</v>
      </c>
      <c r="AV589" s="41" t="s">
        <v>44</v>
      </c>
      <c r="AW589" s="41" t="s">
        <v>44</v>
      </c>
      <c r="AX589" s="41" t="s">
        <v>44</v>
      </c>
      <c r="AY589" s="41" t="s">
        <v>44</v>
      </c>
      <c r="AZ589" s="41" t="s">
        <v>44</v>
      </c>
      <c r="BA589" s="41" t="s">
        <v>44</v>
      </c>
      <c r="BB589" s="41" t="s">
        <v>44</v>
      </c>
      <c r="BC589" s="41" t="s">
        <v>44</v>
      </c>
      <c r="BD589" s="68" t="s">
        <v>44</v>
      </c>
      <c r="BE589" s="74" t="s">
        <v>44</v>
      </c>
      <c r="BF589" s="68" t="s">
        <v>44</v>
      </c>
      <c r="BG589" s="41" t="s">
        <v>44</v>
      </c>
      <c r="BH589" s="41" t="s">
        <v>44</v>
      </c>
      <c r="BI589" s="41" t="s">
        <v>44</v>
      </c>
      <c r="BJ589" s="41" t="s">
        <v>44</v>
      </c>
      <c r="BK589" s="41" t="s">
        <v>44</v>
      </c>
      <c r="BL589" s="41" t="s">
        <v>44</v>
      </c>
      <c r="BM589" s="41" t="s">
        <v>44</v>
      </c>
      <c r="BN589" s="41" t="s">
        <v>44</v>
      </c>
    </row>
    <row r="590" spans="1:66" s="4" customFormat="1" ht="15.75" customHeight="1">
      <c r="A590" s="12">
        <v>563</v>
      </c>
      <c r="B590" s="13" t="s">
        <v>615</v>
      </c>
      <c r="C590" s="61" t="s">
        <v>44</v>
      </c>
      <c r="D590" s="70" t="s">
        <v>44</v>
      </c>
      <c r="E590" s="58" t="s">
        <v>44</v>
      </c>
      <c r="F590" s="5" t="s">
        <v>44</v>
      </c>
      <c r="G590" s="5" t="s">
        <v>44</v>
      </c>
      <c r="H590" s="5" t="s">
        <v>44</v>
      </c>
      <c r="I590" s="5" t="s">
        <v>44</v>
      </c>
      <c r="J590" s="5" t="s">
        <v>44</v>
      </c>
      <c r="K590" s="5" t="s">
        <v>44</v>
      </c>
      <c r="L590" s="5" t="s">
        <v>44</v>
      </c>
      <c r="M590" s="5" t="s">
        <v>44</v>
      </c>
      <c r="N590" s="5" t="s">
        <v>44</v>
      </c>
      <c r="O590" s="5" t="s">
        <v>44</v>
      </c>
      <c r="P590" s="5" t="s">
        <v>44</v>
      </c>
      <c r="Q590" s="63" t="s">
        <v>44</v>
      </c>
      <c r="R590" s="70" t="s">
        <v>44</v>
      </c>
      <c r="S590" s="58" t="s">
        <v>44</v>
      </c>
      <c r="T590" s="5" t="s">
        <v>44</v>
      </c>
      <c r="U590" s="5" t="s">
        <v>44</v>
      </c>
      <c r="V590" s="5" t="s">
        <v>44</v>
      </c>
      <c r="W590" s="5" t="s">
        <v>44</v>
      </c>
      <c r="X590" s="5" t="s">
        <v>44</v>
      </c>
      <c r="Y590" s="5" t="s">
        <v>44</v>
      </c>
      <c r="Z590" s="5" t="s">
        <v>44</v>
      </c>
      <c r="AA590" s="5" t="s">
        <v>44</v>
      </c>
      <c r="AB590" s="5" t="s">
        <v>44</v>
      </c>
      <c r="AC590" s="5" t="s">
        <v>44</v>
      </c>
      <c r="AD590" s="5" t="s">
        <v>44</v>
      </c>
      <c r="AE590" s="65" t="s">
        <v>44</v>
      </c>
      <c r="AF590" s="70" t="s">
        <v>44</v>
      </c>
      <c r="AG590" s="58" t="s">
        <v>44</v>
      </c>
      <c r="AH590" s="5" t="s">
        <v>44</v>
      </c>
      <c r="AI590" s="5" t="s">
        <v>44</v>
      </c>
      <c r="AJ590" s="5" t="s">
        <v>44</v>
      </c>
      <c r="AK590" s="5" t="s">
        <v>44</v>
      </c>
      <c r="AL590" s="5" t="s">
        <v>44</v>
      </c>
      <c r="AM590" s="5" t="s">
        <v>44</v>
      </c>
      <c r="AN590" s="5" t="s">
        <v>44</v>
      </c>
      <c r="AO590" s="5" t="s">
        <v>44</v>
      </c>
      <c r="AP590" s="5" t="s">
        <v>44</v>
      </c>
      <c r="AQ590" s="5" t="s">
        <v>44</v>
      </c>
      <c r="AR590" s="5" t="s">
        <v>44</v>
      </c>
      <c r="AS590" s="68" t="s">
        <v>44</v>
      </c>
      <c r="AT590" s="74" t="s">
        <v>44</v>
      </c>
      <c r="AU590" s="68" t="s">
        <v>44</v>
      </c>
      <c r="AV590" s="41" t="s">
        <v>44</v>
      </c>
      <c r="AW590" s="41" t="s">
        <v>44</v>
      </c>
      <c r="AX590" s="41" t="s">
        <v>44</v>
      </c>
      <c r="AY590" s="41" t="s">
        <v>44</v>
      </c>
      <c r="AZ590" s="41" t="s">
        <v>44</v>
      </c>
      <c r="BA590" s="41" t="s">
        <v>44</v>
      </c>
      <c r="BB590" s="41" t="s">
        <v>44</v>
      </c>
      <c r="BC590" s="41" t="s">
        <v>44</v>
      </c>
      <c r="BD590" s="68" t="s">
        <v>44</v>
      </c>
      <c r="BE590" s="74" t="s">
        <v>44</v>
      </c>
      <c r="BF590" s="68" t="s">
        <v>44</v>
      </c>
      <c r="BG590" s="41" t="s">
        <v>44</v>
      </c>
      <c r="BH590" s="41" t="s">
        <v>44</v>
      </c>
      <c r="BI590" s="41" t="s">
        <v>44</v>
      </c>
      <c r="BJ590" s="41" t="s">
        <v>44</v>
      </c>
      <c r="BK590" s="41" t="s">
        <v>44</v>
      </c>
      <c r="BL590" s="41" t="s">
        <v>44</v>
      </c>
      <c r="BM590" s="41" t="s">
        <v>44</v>
      </c>
      <c r="BN590" s="41" t="s">
        <v>44</v>
      </c>
    </row>
    <row r="591" spans="1:66" s="4" customFormat="1" ht="15.75" customHeight="1">
      <c r="A591" s="12">
        <v>564</v>
      </c>
      <c r="B591" s="13" t="s">
        <v>616</v>
      </c>
      <c r="C591" s="61" t="s">
        <v>44</v>
      </c>
      <c r="D591" s="70" t="s">
        <v>44</v>
      </c>
      <c r="E591" s="58" t="s">
        <v>44</v>
      </c>
      <c r="F591" s="5" t="s">
        <v>44</v>
      </c>
      <c r="G591" s="5" t="s">
        <v>44</v>
      </c>
      <c r="H591" s="5" t="s">
        <v>44</v>
      </c>
      <c r="I591" s="5" t="s">
        <v>44</v>
      </c>
      <c r="J591" s="5" t="s">
        <v>44</v>
      </c>
      <c r="K591" s="5" t="s">
        <v>44</v>
      </c>
      <c r="L591" s="5" t="s">
        <v>44</v>
      </c>
      <c r="M591" s="5" t="s">
        <v>44</v>
      </c>
      <c r="N591" s="5" t="s">
        <v>44</v>
      </c>
      <c r="O591" s="5" t="s">
        <v>44</v>
      </c>
      <c r="P591" s="5" t="s">
        <v>44</v>
      </c>
      <c r="Q591" s="63" t="s">
        <v>44</v>
      </c>
      <c r="R591" s="70" t="s">
        <v>44</v>
      </c>
      <c r="S591" s="58" t="s">
        <v>44</v>
      </c>
      <c r="T591" s="5" t="s">
        <v>44</v>
      </c>
      <c r="U591" s="5" t="s">
        <v>44</v>
      </c>
      <c r="V591" s="5" t="s">
        <v>44</v>
      </c>
      <c r="W591" s="5" t="s">
        <v>44</v>
      </c>
      <c r="X591" s="5" t="s">
        <v>44</v>
      </c>
      <c r="Y591" s="5" t="s">
        <v>44</v>
      </c>
      <c r="Z591" s="5" t="s">
        <v>44</v>
      </c>
      <c r="AA591" s="5" t="s">
        <v>44</v>
      </c>
      <c r="AB591" s="5" t="s">
        <v>44</v>
      </c>
      <c r="AC591" s="5" t="s">
        <v>44</v>
      </c>
      <c r="AD591" s="5" t="s">
        <v>44</v>
      </c>
      <c r="AE591" s="65" t="s">
        <v>44</v>
      </c>
      <c r="AF591" s="70" t="s">
        <v>44</v>
      </c>
      <c r="AG591" s="58" t="s">
        <v>44</v>
      </c>
      <c r="AH591" s="5" t="s">
        <v>44</v>
      </c>
      <c r="AI591" s="5" t="s">
        <v>44</v>
      </c>
      <c r="AJ591" s="5" t="s">
        <v>44</v>
      </c>
      <c r="AK591" s="5" t="s">
        <v>44</v>
      </c>
      <c r="AL591" s="5" t="s">
        <v>44</v>
      </c>
      <c r="AM591" s="5" t="s">
        <v>44</v>
      </c>
      <c r="AN591" s="5" t="s">
        <v>44</v>
      </c>
      <c r="AO591" s="5" t="s">
        <v>44</v>
      </c>
      <c r="AP591" s="5" t="s">
        <v>44</v>
      </c>
      <c r="AQ591" s="5" t="s">
        <v>44</v>
      </c>
      <c r="AR591" s="5" t="s">
        <v>44</v>
      </c>
      <c r="AS591" s="68" t="s">
        <v>44</v>
      </c>
      <c r="AT591" s="74" t="s">
        <v>44</v>
      </c>
      <c r="AU591" s="68" t="s">
        <v>44</v>
      </c>
      <c r="AV591" s="41" t="s">
        <v>44</v>
      </c>
      <c r="AW591" s="41" t="s">
        <v>44</v>
      </c>
      <c r="AX591" s="41" t="s">
        <v>44</v>
      </c>
      <c r="AY591" s="41" t="s">
        <v>44</v>
      </c>
      <c r="AZ591" s="41" t="s">
        <v>44</v>
      </c>
      <c r="BA591" s="41" t="s">
        <v>44</v>
      </c>
      <c r="BB591" s="41" t="s">
        <v>44</v>
      </c>
      <c r="BC591" s="41" t="s">
        <v>44</v>
      </c>
      <c r="BD591" s="68" t="s">
        <v>44</v>
      </c>
      <c r="BE591" s="74" t="s">
        <v>44</v>
      </c>
      <c r="BF591" s="68" t="s">
        <v>44</v>
      </c>
      <c r="BG591" s="41" t="s">
        <v>44</v>
      </c>
      <c r="BH591" s="41" t="s">
        <v>44</v>
      </c>
      <c r="BI591" s="41" t="s">
        <v>44</v>
      </c>
      <c r="BJ591" s="41" t="s">
        <v>44</v>
      </c>
      <c r="BK591" s="41" t="s">
        <v>44</v>
      </c>
      <c r="BL591" s="41" t="s">
        <v>44</v>
      </c>
      <c r="BM591" s="41" t="s">
        <v>44</v>
      </c>
      <c r="BN591" s="41" t="s">
        <v>44</v>
      </c>
    </row>
    <row r="592" spans="1:66" s="4" customFormat="1" ht="15.75" customHeight="1">
      <c r="A592" s="12">
        <v>565</v>
      </c>
      <c r="B592" s="13" t="s">
        <v>617</v>
      </c>
      <c r="C592" s="61">
        <v>2070000</v>
      </c>
      <c r="D592" s="70">
        <v>2000000</v>
      </c>
      <c r="E592" s="58">
        <v>2060000</v>
      </c>
      <c r="F592" s="5">
        <v>1433700</v>
      </c>
      <c r="G592" s="5">
        <f t="shared" ref="G592:G597" si="333">F592*10.3%</f>
        <v>147671.1</v>
      </c>
      <c r="H592" s="5">
        <f t="shared" ref="H592:H597" si="334">F592+G592</f>
        <v>1581371.1</v>
      </c>
      <c r="I592" s="2">
        <v>1451282</v>
      </c>
      <c r="J592" s="2">
        <f t="shared" ref="J592:J597" si="335">I592*5.1%</f>
        <v>74015.381999999998</v>
      </c>
      <c r="K592" s="2">
        <f t="shared" ref="K592:K597" si="336">I592+J592</f>
        <v>1525297.382</v>
      </c>
      <c r="L592" s="5">
        <v>1547070.965846</v>
      </c>
      <c r="M592" s="5">
        <f t="shared" ref="M592:M597" si="337">MIN(H592,K592,L592,C592:E592)</f>
        <v>1525297.382</v>
      </c>
      <c r="N592" s="48">
        <f t="shared" ref="N592:N597" si="338">AVERAGE(H592,K592,L592,C592:E592)</f>
        <v>1797289.9079743333</v>
      </c>
      <c r="O592" s="5">
        <f t="shared" ref="O592:O597" si="339">STDEVA(M592,N592)</f>
        <v>192327.75954850923</v>
      </c>
      <c r="P592" s="20">
        <f t="shared" ref="P592:P597" si="340">O592/N592</f>
        <v>0.10700987008004488</v>
      </c>
      <c r="Q592" s="63" t="s">
        <v>44</v>
      </c>
      <c r="R592" s="70" t="s">
        <v>44</v>
      </c>
      <c r="S592" s="58" t="s">
        <v>44</v>
      </c>
      <c r="T592" s="5" t="s">
        <v>44</v>
      </c>
      <c r="U592" s="5" t="s">
        <v>44</v>
      </c>
      <c r="V592" s="5" t="s">
        <v>44</v>
      </c>
      <c r="W592" s="5" t="s">
        <v>44</v>
      </c>
      <c r="X592" s="5" t="s">
        <v>44</v>
      </c>
      <c r="Y592" s="5" t="s">
        <v>44</v>
      </c>
      <c r="Z592" s="5" t="s">
        <v>44</v>
      </c>
      <c r="AA592" s="5" t="s">
        <v>44</v>
      </c>
      <c r="AB592" s="5" t="s">
        <v>44</v>
      </c>
      <c r="AC592" s="5" t="s">
        <v>44</v>
      </c>
      <c r="AD592" s="5" t="s">
        <v>44</v>
      </c>
      <c r="AE592" s="65" t="s">
        <v>44</v>
      </c>
      <c r="AF592" s="70" t="s">
        <v>44</v>
      </c>
      <c r="AG592" s="58" t="s">
        <v>44</v>
      </c>
      <c r="AH592" s="5" t="s">
        <v>44</v>
      </c>
      <c r="AI592" s="5" t="s">
        <v>44</v>
      </c>
      <c r="AJ592" s="5" t="s">
        <v>44</v>
      </c>
      <c r="AK592" s="5" t="s">
        <v>44</v>
      </c>
      <c r="AL592" s="5" t="s">
        <v>44</v>
      </c>
      <c r="AM592" s="5" t="s">
        <v>44</v>
      </c>
      <c r="AN592" s="5" t="s">
        <v>44</v>
      </c>
      <c r="AO592" s="5" t="s">
        <v>44</v>
      </c>
      <c r="AP592" s="5" t="s">
        <v>44</v>
      </c>
      <c r="AQ592" s="5" t="s">
        <v>44</v>
      </c>
      <c r="AR592" s="5" t="s">
        <v>44</v>
      </c>
      <c r="AS592" s="68" t="s">
        <v>44</v>
      </c>
      <c r="AT592" s="74" t="s">
        <v>44</v>
      </c>
      <c r="AU592" s="68" t="s">
        <v>44</v>
      </c>
      <c r="AV592" s="41" t="s">
        <v>44</v>
      </c>
      <c r="AW592" s="41" t="s">
        <v>44</v>
      </c>
      <c r="AX592" s="41" t="s">
        <v>44</v>
      </c>
      <c r="AY592" s="41" t="s">
        <v>44</v>
      </c>
      <c r="AZ592" s="41" t="s">
        <v>44</v>
      </c>
      <c r="BA592" s="41" t="s">
        <v>44</v>
      </c>
      <c r="BB592" s="41" t="s">
        <v>44</v>
      </c>
      <c r="BC592" s="41" t="s">
        <v>44</v>
      </c>
      <c r="BD592" s="72">
        <v>2080000</v>
      </c>
      <c r="BE592" s="70">
        <v>2000000</v>
      </c>
      <c r="BF592" s="58">
        <v>2050000</v>
      </c>
      <c r="BG592" s="38">
        <v>1668974.3</v>
      </c>
      <c r="BH592" s="38">
        <f t="shared" ref="BH592:BH597" si="341">BG592*5.1%</f>
        <v>85117.689299999998</v>
      </c>
      <c r="BI592" s="38">
        <f t="shared" ref="BI592:BI597" si="342">BG592+BH592</f>
        <v>1754091.9893</v>
      </c>
      <c r="BJ592" s="36">
        <v>1856485.1590151999</v>
      </c>
      <c r="BK592" s="36">
        <f t="shared" ref="BK592:BK597" si="343">MIN(BI592,BJ592,BD592:BF592)</f>
        <v>1754091.9893</v>
      </c>
      <c r="BL592" s="40">
        <f t="shared" ref="BL592:BL597" si="344">AVERAGE(BI592,BJ592,BD592:BF592)</f>
        <v>1948115.4296630397</v>
      </c>
      <c r="BM592" s="5">
        <f t="shared" ref="BM592:BM597" si="345">STDEVA(BK592,BL592)</f>
        <v>137195.29038984908</v>
      </c>
      <c r="BN592" s="20">
        <f t="shared" ref="BN592:BN597" si="346">BM592/BL592</f>
        <v>7.0424620790349862E-2</v>
      </c>
    </row>
    <row r="593" spans="1:66" s="4" customFormat="1" ht="15.75" customHeight="1">
      <c r="A593" s="12">
        <v>566</v>
      </c>
      <c r="B593" s="13" t="s">
        <v>618</v>
      </c>
      <c r="C593" s="61">
        <v>517500</v>
      </c>
      <c r="D593" s="70">
        <v>500000</v>
      </c>
      <c r="E593" s="58">
        <v>515000</v>
      </c>
      <c r="F593" s="5">
        <v>216966.6</v>
      </c>
      <c r="G593" s="5">
        <f t="shared" si="333"/>
        <v>22347.559800000003</v>
      </c>
      <c r="H593" s="5">
        <f t="shared" si="334"/>
        <v>239314.15980000002</v>
      </c>
      <c r="I593" s="2">
        <v>219627.34266666666</v>
      </c>
      <c r="J593" s="2">
        <f t="shared" si="335"/>
        <v>11200.994476</v>
      </c>
      <c r="K593" s="2">
        <f t="shared" si="336"/>
        <v>230828.33714266666</v>
      </c>
      <c r="L593" s="5">
        <v>234123.40616469466</v>
      </c>
      <c r="M593" s="5">
        <f t="shared" si="337"/>
        <v>230828.33714266666</v>
      </c>
      <c r="N593" s="48">
        <f t="shared" si="338"/>
        <v>372794.31718456023</v>
      </c>
      <c r="O593" s="5">
        <f t="shared" si="339"/>
        <v>100385.10718541697</v>
      </c>
      <c r="P593" s="20">
        <f t="shared" si="340"/>
        <v>0.26927746094294419</v>
      </c>
      <c r="Q593" s="63" t="s">
        <v>44</v>
      </c>
      <c r="R593" s="70" t="s">
        <v>44</v>
      </c>
      <c r="S593" s="58" t="s">
        <v>44</v>
      </c>
      <c r="T593" s="5" t="s">
        <v>44</v>
      </c>
      <c r="U593" s="5" t="s">
        <v>44</v>
      </c>
      <c r="V593" s="5" t="s">
        <v>44</v>
      </c>
      <c r="W593" s="5" t="s">
        <v>44</v>
      </c>
      <c r="X593" s="5" t="s">
        <v>44</v>
      </c>
      <c r="Y593" s="5" t="s">
        <v>44</v>
      </c>
      <c r="Z593" s="5" t="s">
        <v>44</v>
      </c>
      <c r="AA593" s="5" t="s">
        <v>44</v>
      </c>
      <c r="AB593" s="5" t="s">
        <v>44</v>
      </c>
      <c r="AC593" s="5" t="s">
        <v>44</v>
      </c>
      <c r="AD593" s="5" t="s">
        <v>44</v>
      </c>
      <c r="AE593" s="65" t="s">
        <v>44</v>
      </c>
      <c r="AF593" s="70" t="s">
        <v>44</v>
      </c>
      <c r="AG593" s="58" t="s">
        <v>44</v>
      </c>
      <c r="AH593" s="5" t="s">
        <v>44</v>
      </c>
      <c r="AI593" s="5" t="s">
        <v>44</v>
      </c>
      <c r="AJ593" s="5" t="s">
        <v>44</v>
      </c>
      <c r="AK593" s="5" t="s">
        <v>44</v>
      </c>
      <c r="AL593" s="5" t="s">
        <v>44</v>
      </c>
      <c r="AM593" s="5" t="s">
        <v>44</v>
      </c>
      <c r="AN593" s="5" t="s">
        <v>44</v>
      </c>
      <c r="AO593" s="5" t="s">
        <v>44</v>
      </c>
      <c r="AP593" s="5" t="s">
        <v>44</v>
      </c>
      <c r="AQ593" s="5" t="s">
        <v>44</v>
      </c>
      <c r="AR593" s="5" t="s">
        <v>44</v>
      </c>
      <c r="AS593" s="68" t="s">
        <v>44</v>
      </c>
      <c r="AT593" s="74" t="s">
        <v>44</v>
      </c>
      <c r="AU593" s="68" t="s">
        <v>44</v>
      </c>
      <c r="AV593" s="41" t="s">
        <v>44</v>
      </c>
      <c r="AW593" s="41" t="s">
        <v>44</v>
      </c>
      <c r="AX593" s="41" t="s">
        <v>44</v>
      </c>
      <c r="AY593" s="41" t="s">
        <v>44</v>
      </c>
      <c r="AZ593" s="41" t="s">
        <v>44</v>
      </c>
      <c r="BA593" s="41" t="s">
        <v>44</v>
      </c>
      <c r="BB593" s="41" t="s">
        <v>44</v>
      </c>
      <c r="BC593" s="41" t="s">
        <v>44</v>
      </c>
      <c r="BD593" s="72">
        <v>520000</v>
      </c>
      <c r="BE593" s="70">
        <v>500000</v>
      </c>
      <c r="BF593" s="58">
        <v>512500</v>
      </c>
      <c r="BG593" s="38">
        <v>252571.44406666665</v>
      </c>
      <c r="BH593" s="38">
        <f t="shared" si="341"/>
        <v>12881.143647399998</v>
      </c>
      <c r="BI593" s="38">
        <f t="shared" si="342"/>
        <v>265452.58771406667</v>
      </c>
      <c r="BJ593" s="36">
        <v>280948.08739763359</v>
      </c>
      <c r="BK593" s="36">
        <f t="shared" si="343"/>
        <v>265452.58771406667</v>
      </c>
      <c r="BL593" s="40">
        <f t="shared" si="344"/>
        <v>415780.13502234005</v>
      </c>
      <c r="BM593" s="5">
        <f t="shared" si="345"/>
        <v>106297.62810082154</v>
      </c>
      <c r="BN593" s="20">
        <f t="shared" si="346"/>
        <v>0.25565826538372288</v>
      </c>
    </row>
    <row r="594" spans="1:66" s="4" customFormat="1" ht="15.75" customHeight="1">
      <c r="A594" s="12">
        <v>567</v>
      </c>
      <c r="B594" s="13" t="s">
        <v>619</v>
      </c>
      <c r="C594" s="61">
        <v>621000</v>
      </c>
      <c r="D594" s="70">
        <v>600000</v>
      </c>
      <c r="E594" s="58">
        <v>618000</v>
      </c>
      <c r="F594" s="5">
        <v>477900</v>
      </c>
      <c r="G594" s="5">
        <f t="shared" si="333"/>
        <v>49223.700000000004</v>
      </c>
      <c r="H594" s="5">
        <f t="shared" si="334"/>
        <v>527123.69999999995</v>
      </c>
      <c r="I594" s="2">
        <v>483760.66666666663</v>
      </c>
      <c r="J594" s="2">
        <f t="shared" si="335"/>
        <v>24671.793999999998</v>
      </c>
      <c r="K594" s="2">
        <f t="shared" si="336"/>
        <v>508432.46066666662</v>
      </c>
      <c r="L594" s="5">
        <v>515690.32194866665</v>
      </c>
      <c r="M594" s="5">
        <f t="shared" si="337"/>
        <v>508432.46066666662</v>
      </c>
      <c r="N594" s="48">
        <f t="shared" si="338"/>
        <v>565041.08043588884</v>
      </c>
      <c r="O594" s="5">
        <f t="shared" si="339"/>
        <v>40028.338912427884</v>
      </c>
      <c r="P594" s="20">
        <f t="shared" si="340"/>
        <v>7.0841466750610205E-2</v>
      </c>
      <c r="Q594" s="63">
        <v>621000</v>
      </c>
      <c r="R594" s="70">
        <v>600000</v>
      </c>
      <c r="S594" s="58">
        <v>612000</v>
      </c>
      <c r="T594" s="5">
        <v>477900</v>
      </c>
      <c r="U594" s="5">
        <f t="shared" ref="U594:U597" si="347">T594*10.3%</f>
        <v>49223.700000000004</v>
      </c>
      <c r="V594" s="5">
        <f t="shared" ref="V594:V597" si="348">T594+U594</f>
        <v>527123.69999999995</v>
      </c>
      <c r="W594" s="2">
        <v>483760.66666666663</v>
      </c>
      <c r="X594" s="2">
        <f t="shared" ref="X594:X597" si="349">W594*5.1%</f>
        <v>24671.793999999998</v>
      </c>
      <c r="Y594" s="2">
        <f t="shared" ref="Y594:Y597" si="350">W594+X594</f>
        <v>508432.46066666662</v>
      </c>
      <c r="Z594" s="5">
        <v>515690.32194866665</v>
      </c>
      <c r="AA594" s="5">
        <f t="shared" ref="AA594:AA597" si="351">MIN(V594,Y594,Z594,Q594:S594)</f>
        <v>508432.46066666662</v>
      </c>
      <c r="AB594" s="48">
        <f t="shared" ref="AB594:AB597" si="352">AVERAGE(V594,Y594,Z594,Q594:S594)</f>
        <v>564041.08043588884</v>
      </c>
      <c r="AC594" s="5">
        <f t="shared" ref="AC594:AC597" si="353">STDEVA(AA594,AB594)</f>
        <v>39321.232131241341</v>
      </c>
      <c r="AD594" s="20">
        <f t="shared" ref="AD594:AD597" si="354">AC594/AB594</f>
        <v>6.9713418924830864E-2</v>
      </c>
      <c r="AE594" s="65" t="s">
        <v>44</v>
      </c>
      <c r="AF594" s="70" t="s">
        <v>44</v>
      </c>
      <c r="AG594" s="58" t="s">
        <v>44</v>
      </c>
      <c r="AH594" s="5" t="s">
        <v>44</v>
      </c>
      <c r="AI594" s="5" t="s">
        <v>44</v>
      </c>
      <c r="AJ594" s="5" t="s">
        <v>44</v>
      </c>
      <c r="AK594" s="5" t="s">
        <v>44</v>
      </c>
      <c r="AL594" s="5" t="s">
        <v>44</v>
      </c>
      <c r="AM594" s="5" t="s">
        <v>44</v>
      </c>
      <c r="AN594" s="5" t="s">
        <v>44</v>
      </c>
      <c r="AO594" s="5" t="s">
        <v>44</v>
      </c>
      <c r="AP594" s="5" t="s">
        <v>44</v>
      </c>
      <c r="AQ594" s="5" t="s">
        <v>44</v>
      </c>
      <c r="AR594" s="5" t="s">
        <v>44</v>
      </c>
      <c r="AS594" s="67">
        <v>624000</v>
      </c>
      <c r="AT594" s="70">
        <v>600000</v>
      </c>
      <c r="AU594" s="58">
        <v>615000</v>
      </c>
      <c r="AV594" s="38">
        <v>556324.7666666666</v>
      </c>
      <c r="AW594" s="38">
        <f t="shared" ref="AW594:AW597" si="355">AV594*5.1%</f>
        <v>28372.563099999996</v>
      </c>
      <c r="AX594" s="38">
        <f t="shared" ref="AX594:AX597" si="356">AV594+AW594</f>
        <v>584697.32976666663</v>
      </c>
      <c r="AY594" s="36">
        <v>618828.38633839996</v>
      </c>
      <c r="AZ594" s="5">
        <f t="shared" ref="AZ594:AZ597" si="357">MIN(AX594,AY594,AS594:AU594)</f>
        <v>584697.32976666663</v>
      </c>
      <c r="BA594" s="40">
        <f t="shared" ref="BA594:BA597" si="358">AVERAGE(AX594,AY594,AS594:AU594)</f>
        <v>608505.14322101336</v>
      </c>
      <c r="BB594" s="5">
        <f t="shared" ref="BB594:BB597" si="359">STDEVA(AZ594,BA594)</f>
        <v>16834.666338792897</v>
      </c>
      <c r="BC594" s="43">
        <f t="shared" ref="BC594:BC597" si="360">BB594/BA594</f>
        <v>2.7665610597277117E-2</v>
      </c>
      <c r="BD594" s="72">
        <v>624000</v>
      </c>
      <c r="BE594" s="70">
        <v>600000</v>
      </c>
      <c r="BF594" s="58">
        <v>615000</v>
      </c>
      <c r="BG594" s="38">
        <v>556324.7666666666</v>
      </c>
      <c r="BH594" s="38">
        <f t="shared" si="341"/>
        <v>28372.563099999996</v>
      </c>
      <c r="BI594" s="38">
        <f t="shared" si="342"/>
        <v>584697.32976666663</v>
      </c>
      <c r="BJ594" s="36">
        <v>618828.38633839996</v>
      </c>
      <c r="BK594" s="36">
        <f t="shared" si="343"/>
        <v>584697.32976666663</v>
      </c>
      <c r="BL594" s="40">
        <f t="shared" si="344"/>
        <v>608505.14322101336</v>
      </c>
      <c r="BM594" s="5">
        <f t="shared" si="345"/>
        <v>16834.666338792897</v>
      </c>
      <c r="BN594" s="20">
        <f t="shared" si="346"/>
        <v>2.7665610597277117E-2</v>
      </c>
    </row>
    <row r="595" spans="1:66" s="4" customFormat="1" ht="15.75" customHeight="1">
      <c r="A595" s="12">
        <v>568</v>
      </c>
      <c r="B595" s="13" t="s">
        <v>620</v>
      </c>
      <c r="C595" s="61">
        <v>724500</v>
      </c>
      <c r="D595" s="70">
        <v>700000</v>
      </c>
      <c r="E595" s="58">
        <v>721000</v>
      </c>
      <c r="F595" s="5">
        <v>669060</v>
      </c>
      <c r="G595" s="5">
        <f t="shared" si="333"/>
        <v>68913.180000000008</v>
      </c>
      <c r="H595" s="5">
        <f t="shared" si="334"/>
        <v>737973.18</v>
      </c>
      <c r="I595" s="2">
        <v>677264.93333333323</v>
      </c>
      <c r="J595" s="2">
        <f t="shared" si="335"/>
        <v>34540.511599999991</v>
      </c>
      <c r="K595" s="2">
        <f t="shared" si="336"/>
        <v>711805.4449333332</v>
      </c>
      <c r="L595" s="5">
        <v>721966.45072813332</v>
      </c>
      <c r="M595" s="5">
        <f t="shared" si="337"/>
        <v>700000</v>
      </c>
      <c r="N595" s="48">
        <f t="shared" si="338"/>
        <v>719540.8459435777</v>
      </c>
      <c r="O595" s="5">
        <f t="shared" si="339"/>
        <v>13817.464676825435</v>
      </c>
      <c r="P595" s="20">
        <f t="shared" si="340"/>
        <v>1.9203169291530285E-2</v>
      </c>
      <c r="Q595" s="63">
        <v>724500</v>
      </c>
      <c r="R595" s="70">
        <v>700000</v>
      </c>
      <c r="S595" s="58">
        <v>714000</v>
      </c>
      <c r="T595" s="5">
        <v>812430</v>
      </c>
      <c r="U595" s="5">
        <f t="shared" si="347"/>
        <v>83680.290000000008</v>
      </c>
      <c r="V595" s="5">
        <f t="shared" si="348"/>
        <v>896110.29</v>
      </c>
      <c r="W595" s="2">
        <v>822393.1333333333</v>
      </c>
      <c r="X595" s="2">
        <f t="shared" si="349"/>
        <v>41942.049799999993</v>
      </c>
      <c r="Y595" s="2">
        <f t="shared" si="350"/>
        <v>864335.18313333334</v>
      </c>
      <c r="Z595" s="5">
        <v>876673.54731273325</v>
      </c>
      <c r="AA595" s="5">
        <f t="shared" si="351"/>
        <v>700000</v>
      </c>
      <c r="AB595" s="48">
        <f t="shared" si="352"/>
        <v>795936.50340767775</v>
      </c>
      <c r="AC595" s="5">
        <f t="shared" si="353"/>
        <v>67837.35212289526</v>
      </c>
      <c r="AD595" s="20">
        <f t="shared" si="354"/>
        <v>8.5229602904830018E-2</v>
      </c>
      <c r="AE595" s="65" t="s">
        <v>44</v>
      </c>
      <c r="AF595" s="70" t="s">
        <v>44</v>
      </c>
      <c r="AG595" s="58" t="s">
        <v>44</v>
      </c>
      <c r="AH595" s="5" t="s">
        <v>44</v>
      </c>
      <c r="AI595" s="5" t="s">
        <v>44</v>
      </c>
      <c r="AJ595" s="5" t="s">
        <v>44</v>
      </c>
      <c r="AK595" s="5" t="s">
        <v>44</v>
      </c>
      <c r="AL595" s="5" t="s">
        <v>44</v>
      </c>
      <c r="AM595" s="5" t="s">
        <v>44</v>
      </c>
      <c r="AN595" s="5" t="s">
        <v>44</v>
      </c>
      <c r="AO595" s="5" t="s">
        <v>44</v>
      </c>
      <c r="AP595" s="5" t="s">
        <v>44</v>
      </c>
      <c r="AQ595" s="5" t="s">
        <v>44</v>
      </c>
      <c r="AR595" s="5" t="s">
        <v>44</v>
      </c>
      <c r="AS595" s="67">
        <v>728000</v>
      </c>
      <c r="AT595" s="70">
        <v>700000</v>
      </c>
      <c r="AU595" s="58">
        <v>717500</v>
      </c>
      <c r="AV595" s="38">
        <v>945752.10333333327</v>
      </c>
      <c r="AW595" s="38">
        <f t="shared" si="355"/>
        <v>48233.357269999993</v>
      </c>
      <c r="AX595" s="38">
        <f t="shared" si="356"/>
        <v>993985.46060333331</v>
      </c>
      <c r="AY595" s="36">
        <v>1052008.25677528</v>
      </c>
      <c r="AZ595" s="5">
        <f t="shared" si="357"/>
        <v>700000</v>
      </c>
      <c r="BA595" s="40">
        <f t="shared" si="358"/>
        <v>838298.74347572273</v>
      </c>
      <c r="BB595" s="5">
        <f t="shared" si="359"/>
        <v>97791.97934126234</v>
      </c>
      <c r="BC595" s="20">
        <f t="shared" si="360"/>
        <v>0.11665528560355573</v>
      </c>
      <c r="BD595" s="72">
        <v>728000</v>
      </c>
      <c r="BE595" s="70">
        <v>700000</v>
      </c>
      <c r="BF595" s="58">
        <v>717500</v>
      </c>
      <c r="BG595" s="38">
        <v>778854.67333333334</v>
      </c>
      <c r="BH595" s="38">
        <f t="shared" si="341"/>
        <v>39721.588339999995</v>
      </c>
      <c r="BI595" s="38">
        <f t="shared" si="342"/>
        <v>818576.26167333336</v>
      </c>
      <c r="BJ595" s="36">
        <v>866359.74087376008</v>
      </c>
      <c r="BK595" s="36">
        <f t="shared" si="343"/>
        <v>700000</v>
      </c>
      <c r="BL595" s="40">
        <f t="shared" si="344"/>
        <v>766087.20050941873</v>
      </c>
      <c r="BM595" s="5">
        <f t="shared" si="345"/>
        <v>46730.707629845041</v>
      </c>
      <c r="BN595" s="20">
        <f t="shared" si="346"/>
        <v>6.0999201655857066E-2</v>
      </c>
    </row>
    <row r="596" spans="1:66" s="4" customFormat="1" ht="15.75" customHeight="1">
      <c r="A596" s="12">
        <v>569</v>
      </c>
      <c r="B596" s="13" t="s">
        <v>621</v>
      </c>
      <c r="C596" s="61">
        <v>1242000</v>
      </c>
      <c r="D596" s="70">
        <v>1200000</v>
      </c>
      <c r="E596" s="58">
        <v>1236000</v>
      </c>
      <c r="F596" s="5">
        <v>1146960</v>
      </c>
      <c r="G596" s="5">
        <f t="shared" si="333"/>
        <v>118136.88</v>
      </c>
      <c r="H596" s="5">
        <f t="shared" si="334"/>
        <v>1265096.8799999999</v>
      </c>
      <c r="I596" s="2">
        <v>1161025.6000000001</v>
      </c>
      <c r="J596" s="2">
        <f t="shared" si="335"/>
        <v>59212.3056</v>
      </c>
      <c r="K596" s="2">
        <f t="shared" si="336"/>
        <v>1220237.9056000002</v>
      </c>
      <c r="L596" s="5">
        <v>1237656.7726768001</v>
      </c>
      <c r="M596" s="5">
        <f t="shared" si="337"/>
        <v>1200000</v>
      </c>
      <c r="N596" s="48">
        <f t="shared" si="338"/>
        <v>1233498.5930461334</v>
      </c>
      <c r="O596" s="5">
        <f t="shared" si="339"/>
        <v>23687.082303129457</v>
      </c>
      <c r="P596" s="20">
        <f t="shared" si="340"/>
        <v>1.9203169291530396E-2</v>
      </c>
      <c r="Q596" s="63">
        <v>1242000</v>
      </c>
      <c r="R596" s="70">
        <v>1200000</v>
      </c>
      <c r="S596" s="58">
        <v>1224000</v>
      </c>
      <c r="T596" s="5">
        <v>1433700</v>
      </c>
      <c r="U596" s="5">
        <f t="shared" si="347"/>
        <v>147671.1</v>
      </c>
      <c r="V596" s="5">
        <f t="shared" si="348"/>
        <v>1581371.1</v>
      </c>
      <c r="W596" s="2">
        <v>1451282</v>
      </c>
      <c r="X596" s="2">
        <f t="shared" si="349"/>
        <v>74015.381999999998</v>
      </c>
      <c r="Y596" s="2">
        <f t="shared" si="350"/>
        <v>1525297.382</v>
      </c>
      <c r="Z596" s="5">
        <v>1547070.965846</v>
      </c>
      <c r="AA596" s="5">
        <f t="shared" si="351"/>
        <v>1200000</v>
      </c>
      <c r="AB596" s="48">
        <f t="shared" si="352"/>
        <v>1386623.2413076668</v>
      </c>
      <c r="AC596" s="5">
        <f t="shared" si="353"/>
        <v>131962.55945566457</v>
      </c>
      <c r="AD596" s="20">
        <f t="shared" si="354"/>
        <v>9.5168287624557743E-2</v>
      </c>
      <c r="AE596" s="65" t="s">
        <v>44</v>
      </c>
      <c r="AF596" s="70" t="s">
        <v>44</v>
      </c>
      <c r="AG596" s="58" t="s">
        <v>44</v>
      </c>
      <c r="AH596" s="5" t="s">
        <v>44</v>
      </c>
      <c r="AI596" s="5" t="s">
        <v>44</v>
      </c>
      <c r="AJ596" s="5" t="s">
        <v>44</v>
      </c>
      <c r="AK596" s="5" t="s">
        <v>44</v>
      </c>
      <c r="AL596" s="5" t="s">
        <v>44</v>
      </c>
      <c r="AM596" s="5" t="s">
        <v>44</v>
      </c>
      <c r="AN596" s="5" t="s">
        <v>44</v>
      </c>
      <c r="AO596" s="5" t="s">
        <v>44</v>
      </c>
      <c r="AP596" s="5" t="s">
        <v>44</v>
      </c>
      <c r="AQ596" s="5" t="s">
        <v>44</v>
      </c>
      <c r="AR596" s="5" t="s">
        <v>44</v>
      </c>
      <c r="AS596" s="67">
        <v>1248000</v>
      </c>
      <c r="AT596" s="70">
        <v>1200000</v>
      </c>
      <c r="AU596" s="58">
        <v>1230000</v>
      </c>
      <c r="AV596" s="38">
        <v>1668974.3</v>
      </c>
      <c r="AW596" s="38">
        <f t="shared" si="355"/>
        <v>85117.689299999998</v>
      </c>
      <c r="AX596" s="38">
        <f t="shared" si="356"/>
        <v>1754091.9893</v>
      </c>
      <c r="AY596" s="36">
        <v>1856485.1590151999</v>
      </c>
      <c r="AZ596" s="5">
        <f t="shared" si="357"/>
        <v>1200000</v>
      </c>
      <c r="BA596" s="40">
        <f t="shared" si="358"/>
        <v>1457715.42966304</v>
      </c>
      <c r="BB596" s="5">
        <f t="shared" si="359"/>
        <v>182232.32793114029</v>
      </c>
      <c r="BC596" s="20">
        <f t="shared" si="360"/>
        <v>0.12501227895575232</v>
      </c>
      <c r="BD596" s="72">
        <v>1248000</v>
      </c>
      <c r="BE596" s="70">
        <v>1200000</v>
      </c>
      <c r="BF596" s="58">
        <v>1230000</v>
      </c>
      <c r="BG596" s="38">
        <v>1335179.4400000002</v>
      </c>
      <c r="BH596" s="38">
        <f t="shared" si="341"/>
        <v>68094.151440000001</v>
      </c>
      <c r="BI596" s="38">
        <f t="shared" si="342"/>
        <v>1403273.5914400001</v>
      </c>
      <c r="BJ596" s="36">
        <v>1485188.1272121603</v>
      </c>
      <c r="BK596" s="36">
        <f t="shared" si="343"/>
        <v>1200000</v>
      </c>
      <c r="BL596" s="40">
        <f t="shared" si="344"/>
        <v>1313292.3437304322</v>
      </c>
      <c r="BM596" s="5">
        <f t="shared" si="345"/>
        <v>80109.784508305864</v>
      </c>
      <c r="BN596" s="20">
        <f t="shared" si="346"/>
        <v>6.0999201655857122E-2</v>
      </c>
    </row>
    <row r="597" spans="1:66" s="4" customFormat="1" ht="15.75" customHeight="1">
      <c r="A597" s="12">
        <v>570</v>
      </c>
      <c r="B597" s="13" t="s">
        <v>622</v>
      </c>
      <c r="C597" s="62">
        <v>362250</v>
      </c>
      <c r="D597" s="60">
        <v>350000</v>
      </c>
      <c r="E597" s="59">
        <v>360500</v>
      </c>
      <c r="F597" s="5">
        <v>295342.2</v>
      </c>
      <c r="G597" s="5">
        <f t="shared" si="333"/>
        <v>30420.246600000002</v>
      </c>
      <c r="H597" s="5">
        <f t="shared" si="334"/>
        <v>325762.44660000002</v>
      </c>
      <c r="I597" s="2">
        <v>298964.09199999995</v>
      </c>
      <c r="J597" s="2">
        <f t="shared" si="335"/>
        <v>15247.168691999996</v>
      </c>
      <c r="K597" s="2">
        <f t="shared" si="336"/>
        <v>314211.26069199992</v>
      </c>
      <c r="L597" s="5">
        <v>318696.61896427593</v>
      </c>
      <c r="M597" s="5">
        <f t="shared" si="337"/>
        <v>314211.26069199992</v>
      </c>
      <c r="N597" s="48">
        <f t="shared" si="338"/>
        <v>338570.054376046</v>
      </c>
      <c r="O597" s="5">
        <f t="shared" si="339"/>
        <v>17224.268195513025</v>
      </c>
      <c r="P597" s="20">
        <f t="shared" si="340"/>
        <v>5.0873572464215103E-2</v>
      </c>
      <c r="Q597" s="64">
        <v>362250</v>
      </c>
      <c r="R597" s="60">
        <v>350000</v>
      </c>
      <c r="S597" s="59">
        <v>357000</v>
      </c>
      <c r="T597" s="5">
        <v>295342.2</v>
      </c>
      <c r="U597" s="5">
        <f t="shared" si="347"/>
        <v>30420.246600000002</v>
      </c>
      <c r="V597" s="5">
        <f t="shared" si="348"/>
        <v>325762.44660000002</v>
      </c>
      <c r="W597" s="2">
        <v>298964.09199999995</v>
      </c>
      <c r="X597" s="2">
        <f t="shared" si="349"/>
        <v>15247.168691999996</v>
      </c>
      <c r="Y597" s="2">
        <f t="shared" si="350"/>
        <v>314211.26069199992</v>
      </c>
      <c r="Z597" s="5">
        <v>318696.61896427593</v>
      </c>
      <c r="AA597" s="5">
        <f t="shared" si="351"/>
        <v>314211.26069199992</v>
      </c>
      <c r="AB597" s="48">
        <f t="shared" si="352"/>
        <v>337986.72104271263</v>
      </c>
      <c r="AC597" s="5">
        <f t="shared" si="353"/>
        <v>16811.789239820846</v>
      </c>
      <c r="AD597" s="20">
        <f t="shared" si="354"/>
        <v>4.9740975586127473E-2</v>
      </c>
      <c r="AE597" s="66">
        <v>362250</v>
      </c>
      <c r="AF597" s="60">
        <v>350000</v>
      </c>
      <c r="AG597" s="59">
        <v>355250</v>
      </c>
      <c r="AH597" s="5">
        <v>295342.2</v>
      </c>
      <c r="AI597" s="5">
        <f t="shared" ref="AI597" si="361">AH597*10.3%</f>
        <v>30420.246600000002</v>
      </c>
      <c r="AJ597" s="5">
        <f t="shared" ref="AJ597" si="362">AH597+AI597</f>
        <v>325762.44660000002</v>
      </c>
      <c r="AK597" s="2">
        <v>298964.09199999995</v>
      </c>
      <c r="AL597" s="2">
        <f t="shared" ref="AL597" si="363">AK597*5.1%</f>
        <v>15247.168691999996</v>
      </c>
      <c r="AM597" s="2">
        <f t="shared" ref="AM597" si="364">AK597+AL597</f>
        <v>314211.26069199992</v>
      </c>
      <c r="AN597" s="5">
        <v>318696.61896427593</v>
      </c>
      <c r="AO597" s="5">
        <f t="shared" ref="AO597" si="365">MIN(AJ597,AM597,AN597,AE597:AG597)</f>
        <v>314211.26069199992</v>
      </c>
      <c r="AP597" s="48">
        <f t="shared" ref="AP597" si="366">AVERAGE(AJ597,AM597,AN597,AE597:AG597)</f>
        <v>337695.054376046</v>
      </c>
      <c r="AQ597" s="5">
        <f t="shared" ref="AQ597" si="367">STDEVA(AO597,AP597)</f>
        <v>16605.549761974795</v>
      </c>
      <c r="AR597" s="20">
        <f t="shared" ref="AR597" si="368">AQ597/AP597</f>
        <v>4.9173209813974376E-2</v>
      </c>
      <c r="AS597" s="69">
        <v>364000</v>
      </c>
      <c r="AT597" s="60">
        <v>350000</v>
      </c>
      <c r="AU597" s="59">
        <v>358750</v>
      </c>
      <c r="AV597" s="38">
        <v>343808.70579999994</v>
      </c>
      <c r="AW597" s="38">
        <f t="shared" si="355"/>
        <v>17534.243995799996</v>
      </c>
      <c r="AX597" s="38">
        <f t="shared" si="356"/>
        <v>361342.94979579991</v>
      </c>
      <c r="AY597" s="36">
        <v>382435.94275713112</v>
      </c>
      <c r="AZ597" s="5">
        <f t="shared" si="357"/>
        <v>350000</v>
      </c>
      <c r="BA597" s="40">
        <f t="shared" si="358"/>
        <v>363305.77851058624</v>
      </c>
      <c r="BB597" s="5">
        <f t="shared" si="359"/>
        <v>9408.6062138017714</v>
      </c>
      <c r="BC597" s="20">
        <f t="shared" si="360"/>
        <v>2.5897210477558143E-2</v>
      </c>
      <c r="BD597" s="73">
        <v>364000</v>
      </c>
      <c r="BE597" s="60">
        <v>350000</v>
      </c>
      <c r="BF597" s="59">
        <v>358750</v>
      </c>
      <c r="BG597" s="38">
        <v>343808.70579999994</v>
      </c>
      <c r="BH597" s="38">
        <f t="shared" si="341"/>
        <v>17534.243995799996</v>
      </c>
      <c r="BI597" s="38">
        <f t="shared" si="342"/>
        <v>361342.94979579991</v>
      </c>
      <c r="BJ597" s="36">
        <v>382435.94275713112</v>
      </c>
      <c r="BK597" s="36">
        <f t="shared" si="343"/>
        <v>350000</v>
      </c>
      <c r="BL597" s="40">
        <f t="shared" si="344"/>
        <v>363305.77851058624</v>
      </c>
      <c r="BM597" s="5">
        <f t="shared" si="345"/>
        <v>9408.6062138017714</v>
      </c>
      <c r="BN597" s="20">
        <f t="shared" si="346"/>
        <v>2.5897210477558143E-2</v>
      </c>
    </row>
    <row r="598" spans="1:66" s="76" customFormat="1" ht="15.75" customHeight="1">
      <c r="A598" s="101" t="s">
        <v>623</v>
      </c>
      <c r="B598" s="102"/>
      <c r="C598" s="75">
        <f t="shared" ref="C598:AF598" si="369">SUM(C11:C597)</f>
        <v>280283883</v>
      </c>
      <c r="D598" s="75">
        <f t="shared" si="369"/>
        <v>270805685.27859795</v>
      </c>
      <c r="E598" s="75">
        <f t="shared" si="369"/>
        <v>278929856</v>
      </c>
      <c r="F598" s="75">
        <f t="shared" si="369"/>
        <v>216905335.13637877</v>
      </c>
      <c r="G598" s="75">
        <f t="shared" si="369"/>
        <v>22341249.519047011</v>
      </c>
      <c r="H598" s="75">
        <f t="shared" si="369"/>
        <v>239246584.65542623</v>
      </c>
      <c r="I598" s="75">
        <f t="shared" si="369"/>
        <v>219565330.10550559</v>
      </c>
      <c r="J598" s="75">
        <f t="shared" si="369"/>
        <v>11197831.835380798</v>
      </c>
      <c r="K598" s="75">
        <f t="shared" si="369"/>
        <v>230763161.94088659</v>
      </c>
      <c r="L598" s="75">
        <f t="shared" si="369"/>
        <v>230396382.6929034</v>
      </c>
      <c r="M598" s="75">
        <f t="shared" si="369"/>
        <v>205108306.15841764</v>
      </c>
      <c r="N598" s="75">
        <f t="shared" si="369"/>
        <v>255070925.59463507</v>
      </c>
      <c r="O598" s="75">
        <f t="shared" si="369"/>
        <v>35328907.009192593</v>
      </c>
      <c r="P598" s="75">
        <f t="shared" si="369"/>
        <v>70.758287077896441</v>
      </c>
      <c r="Q598" s="75">
        <f t="shared" si="369"/>
        <v>256133770</v>
      </c>
      <c r="R598" s="75">
        <f t="shared" si="369"/>
        <v>247472242.82796374</v>
      </c>
      <c r="S598" s="75">
        <f t="shared" si="369"/>
        <v>252421688</v>
      </c>
      <c r="T598" s="75">
        <f t="shared" si="369"/>
        <v>205782587.0817816</v>
      </c>
      <c r="U598" s="75">
        <f t="shared" si="369"/>
        <v>21195606.469423525</v>
      </c>
      <c r="V598" s="75">
        <f t="shared" si="369"/>
        <v>226978193.55120546</v>
      </c>
      <c r="W598" s="75">
        <f t="shared" si="369"/>
        <v>208306176.99639326</v>
      </c>
      <c r="X598" s="75">
        <f t="shared" si="369"/>
        <v>10623615.02681605</v>
      </c>
      <c r="Y598" s="75">
        <f t="shared" si="369"/>
        <v>218929792.02320921</v>
      </c>
      <c r="Z598" s="75">
        <f t="shared" si="369"/>
        <v>218380042.94851142</v>
      </c>
      <c r="AA598" s="75">
        <f t="shared" si="369"/>
        <v>190615331.05920026</v>
      </c>
      <c r="AB598" s="75">
        <f t="shared" si="369"/>
        <v>236719288.22514835</v>
      </c>
      <c r="AC598" s="75">
        <f t="shared" si="369"/>
        <v>32600420.751575988</v>
      </c>
      <c r="AD598" s="75">
        <f t="shared" si="369"/>
        <v>58.277157573001666</v>
      </c>
      <c r="AE598" s="75">
        <f t="shared" si="369"/>
        <v>149155885</v>
      </c>
      <c r="AF598" s="75">
        <f t="shared" si="369"/>
        <v>144111966.41979945</v>
      </c>
      <c r="AG598" s="75">
        <f t="shared" ref="AG598:BN598" si="370">SUM(AG11:AG597)</f>
        <v>146273646</v>
      </c>
      <c r="AH598" s="75">
        <f t="shared" si="370"/>
        <v>116406284.92607702</v>
      </c>
      <c r="AI598" s="75">
        <f t="shared" si="370"/>
        <v>11989847.347385928</v>
      </c>
      <c r="AJ598" s="75">
        <f t="shared" si="370"/>
        <v>128396132.27346285</v>
      </c>
      <c r="AK598" s="75">
        <f t="shared" si="370"/>
        <v>117833820.88632266</v>
      </c>
      <c r="AL598" s="75">
        <f t="shared" si="370"/>
        <v>6009524.8652024614</v>
      </c>
      <c r="AM598" s="75">
        <f t="shared" si="370"/>
        <v>123843345.75152521</v>
      </c>
      <c r="AN598" s="75">
        <f t="shared" si="370"/>
        <v>121138682.3792204</v>
      </c>
      <c r="AO598" s="75">
        <f t="shared" si="370"/>
        <v>108705472.81585366</v>
      </c>
      <c r="AP598" s="75">
        <f t="shared" si="370"/>
        <v>136416859.63733476</v>
      </c>
      <c r="AQ598" s="75">
        <f t="shared" si="370"/>
        <v>19573342.780726563</v>
      </c>
      <c r="AR598" s="75">
        <f t="shared" si="370"/>
        <v>30.798734864819249</v>
      </c>
      <c r="AS598" s="75">
        <f t="shared" si="370"/>
        <v>269767663</v>
      </c>
      <c r="AT598" s="75">
        <f t="shared" si="370"/>
        <v>259391983.39233056</v>
      </c>
      <c r="AU598" s="75">
        <f t="shared" si="370"/>
        <v>265876782</v>
      </c>
      <c r="AV598" s="75">
        <f t="shared" si="370"/>
        <v>225249761.12284335</v>
      </c>
      <c r="AW598" s="75">
        <f t="shared" si="370"/>
        <v>11487737.817265036</v>
      </c>
      <c r="AX598" s="75">
        <f t="shared" si="370"/>
        <v>236737498.94010857</v>
      </c>
      <c r="AY598" s="75">
        <f t="shared" si="370"/>
        <v>271533538.06786746</v>
      </c>
      <c r="AZ598" s="75">
        <f t="shared" si="370"/>
        <v>200768503.57644922</v>
      </c>
      <c r="BA598" s="75">
        <f t="shared" si="370"/>
        <v>260661492.88006142</v>
      </c>
      <c r="BB598" s="75">
        <f t="shared" si="370"/>
        <v>42350738.882117614</v>
      </c>
      <c r="BC598" s="75">
        <f t="shared" si="370"/>
        <v>68.858437924762754</v>
      </c>
      <c r="BD598" s="75">
        <f t="shared" si="370"/>
        <v>295312529</v>
      </c>
      <c r="BE598" s="75">
        <f t="shared" si="370"/>
        <v>283954354.47210479</v>
      </c>
      <c r="BF598" s="75">
        <f t="shared" si="370"/>
        <v>291053215</v>
      </c>
      <c r="BG598" s="75">
        <f t="shared" si="370"/>
        <v>237581632.60437909</v>
      </c>
      <c r="BH598" s="75">
        <f t="shared" si="370"/>
        <v>12116663.262823323</v>
      </c>
      <c r="BI598" s="75">
        <f t="shared" si="370"/>
        <v>249698295.86720213</v>
      </c>
      <c r="BJ598" s="75">
        <f t="shared" si="370"/>
        <v>287490522.56830037</v>
      </c>
      <c r="BK598" s="75">
        <f t="shared" si="370"/>
        <v>216905361.98752663</v>
      </c>
      <c r="BL598" s="75">
        <f t="shared" si="370"/>
        <v>281501783.38152176</v>
      </c>
      <c r="BM598" s="75">
        <f t="shared" si="370"/>
        <v>45676567.608077645</v>
      </c>
      <c r="BN598" s="75">
        <f t="shared" si="370"/>
        <v>78.347501606854749</v>
      </c>
    </row>
    <row r="599" spans="1:66" s="4" customFormat="1" ht="15.75" customHeight="1">
      <c r="A599" s="99" t="s">
        <v>624</v>
      </c>
      <c r="B599" s="100"/>
      <c r="C599" s="18">
        <f t="shared" ref="C599" si="371">+C598*0.19</f>
        <v>53253937.770000003</v>
      </c>
      <c r="D599" s="18">
        <f t="shared" ref="D599" si="372">+D598*0.19</f>
        <v>51453080.202933609</v>
      </c>
      <c r="E599" s="18">
        <f t="shared" ref="E599" si="373">+E598*0.19</f>
        <v>52996672.640000001</v>
      </c>
      <c r="F599" s="18">
        <f t="shared" ref="F599" si="374">+F598*0.19</f>
        <v>41212013.675911963</v>
      </c>
      <c r="G599" s="18">
        <f t="shared" ref="G599" si="375">+G598*0.19</f>
        <v>4244837.4086189317</v>
      </c>
      <c r="H599" s="18">
        <f t="shared" ref="H599" si="376">+H598*0.19</f>
        <v>45456851.084530987</v>
      </c>
      <c r="I599" s="18">
        <f t="shared" ref="I599" si="377">+I598*0.19</f>
        <v>41717412.720046058</v>
      </c>
      <c r="J599" s="18">
        <f t="shared" ref="J599" si="378">+J598*0.19</f>
        <v>2127588.0487223519</v>
      </c>
      <c r="K599" s="18">
        <f t="shared" ref="K599" si="379">+K598*0.19</f>
        <v>43845000.768768452</v>
      </c>
      <c r="L599" s="18">
        <f t="shared" ref="L599" si="380">+L598*0.19</f>
        <v>43775312.711651646</v>
      </c>
      <c r="M599" s="18">
        <f t="shared" ref="M599" si="381">+M598*0.19</f>
        <v>38970578.170099355</v>
      </c>
      <c r="N599" s="18">
        <f t="shared" ref="N599" si="382">+N598*0.19</f>
        <v>48463475.862980664</v>
      </c>
      <c r="O599" s="18">
        <f t="shared" ref="O599" si="383">+O598*0.19</f>
        <v>6712492.3317465931</v>
      </c>
      <c r="P599" s="18">
        <f t="shared" ref="P599" si="384">+P598*0.19</f>
        <v>13.444074544800324</v>
      </c>
      <c r="Q599" s="18">
        <f t="shared" ref="Q599" si="385">+Q598*0.19</f>
        <v>48665416.299999997</v>
      </c>
      <c r="R599" s="18">
        <f t="shared" ref="R599" si="386">+R598*0.19</f>
        <v>47019726.137313113</v>
      </c>
      <c r="S599" s="18">
        <f t="shared" ref="S599" si="387">+S598*0.19</f>
        <v>47960120.719999999</v>
      </c>
      <c r="T599" s="18">
        <f t="shared" ref="T599" si="388">+T598*0.19</f>
        <v>39098691.545538507</v>
      </c>
      <c r="U599" s="18">
        <f t="shared" ref="U599" si="389">+U598*0.19</f>
        <v>4027165.2291904697</v>
      </c>
      <c r="V599" s="18">
        <f t="shared" ref="V599" si="390">+V598*0.19</f>
        <v>43125856.774729036</v>
      </c>
      <c r="W599" s="18">
        <f t="shared" ref="W599" si="391">+W598*0.19</f>
        <v>39578173.629314721</v>
      </c>
      <c r="X599" s="18">
        <f t="shared" ref="X599" si="392">+X598*0.19</f>
        <v>2018486.8550950494</v>
      </c>
      <c r="Y599" s="18">
        <f t="shared" ref="Y599" si="393">+Y598*0.19</f>
        <v>41596660.48440975</v>
      </c>
      <c r="Z599" s="18">
        <f t="shared" ref="Z599" si="394">+Z598*0.19</f>
        <v>41492208.160217173</v>
      </c>
      <c r="AA599" s="18">
        <f t="shared" ref="AA599" si="395">+AA598*0.19</f>
        <v>36216912.901248053</v>
      </c>
      <c r="AB599" s="18">
        <f t="shared" ref="AB599" si="396">+AB598*0.19</f>
        <v>44976664.762778185</v>
      </c>
      <c r="AC599" s="18">
        <f t="shared" ref="AC599" si="397">+AC598*0.19</f>
        <v>6194079.9427994378</v>
      </c>
      <c r="AD599" s="18">
        <f t="shared" ref="AD599" si="398">+AD598*0.19</f>
        <v>11.072659938870316</v>
      </c>
      <c r="AE599" s="18">
        <f t="shared" ref="AE599" si="399">+AE598*0.19</f>
        <v>28339618.149999999</v>
      </c>
      <c r="AF599" s="18">
        <f t="shared" ref="AF599" si="400">+AF598*0.19</f>
        <v>27381273.619761895</v>
      </c>
      <c r="AG599" s="18">
        <f t="shared" ref="AG599" si="401">+AG598*0.19</f>
        <v>27791992.740000002</v>
      </c>
      <c r="AH599" s="18">
        <f t="shared" ref="AH599" si="402">+AH598*0.19</f>
        <v>22117194.135954633</v>
      </c>
      <c r="AI599" s="18">
        <f t="shared" ref="AI599" si="403">+AI598*0.19</f>
        <v>2278070.9960033265</v>
      </c>
      <c r="AJ599" s="18">
        <f t="shared" ref="AJ599" si="404">+AJ598*0.19</f>
        <v>24395265.131957941</v>
      </c>
      <c r="AK599" s="18">
        <f t="shared" ref="AK599" si="405">+AK598*0.19</f>
        <v>22388425.968401305</v>
      </c>
      <c r="AL599" s="18">
        <f t="shared" ref="AL599" si="406">+AL598*0.19</f>
        <v>1141809.7243884676</v>
      </c>
      <c r="AM599" s="18">
        <f t="shared" ref="AM599" si="407">+AM598*0.19</f>
        <v>23530235.692789789</v>
      </c>
      <c r="AN599" s="18">
        <f t="shared" ref="AN599" si="408">+AN598*0.19</f>
        <v>23016349.652051877</v>
      </c>
      <c r="AO599" s="18">
        <f t="shared" ref="AO599" si="409">+AO598*0.19</f>
        <v>20654039.835012194</v>
      </c>
      <c r="AP599" s="18">
        <f t="shared" ref="AP599" si="410">+AP598*0.19</f>
        <v>25919203.331093606</v>
      </c>
      <c r="AQ599" s="18">
        <f t="shared" ref="AQ599" si="411">+AQ598*0.19</f>
        <v>3718935.1283380468</v>
      </c>
      <c r="AR599" s="18">
        <f t="shared" ref="AR599" si="412">+AR598*0.19</f>
        <v>5.8517596243156573</v>
      </c>
      <c r="AS599" s="18">
        <f t="shared" ref="AS599" si="413">+AS598*0.19</f>
        <v>51255855.969999999</v>
      </c>
      <c r="AT599" s="18">
        <f t="shared" ref="AT599" si="414">+AT598*0.19</f>
        <v>49284476.844542809</v>
      </c>
      <c r="AU599" s="18">
        <f t="shared" ref="AU599" si="415">+AU598*0.19</f>
        <v>50516588.579999998</v>
      </c>
      <c r="AV599" s="18">
        <f t="shared" ref="AV599" si="416">+AV598*0.19</f>
        <v>42797454.613340236</v>
      </c>
      <c r="AW599" s="18">
        <f t="shared" ref="AW599" si="417">+AW598*0.19</f>
        <v>2182670.1852803566</v>
      </c>
      <c r="AX599" s="18">
        <f t="shared" ref="AX599" si="418">+AX598*0.19</f>
        <v>44980124.798620626</v>
      </c>
      <c r="AY599" s="18">
        <f t="shared" ref="AY599" si="419">+AY598*0.19</f>
        <v>51591372.232894816</v>
      </c>
      <c r="AZ599" s="18">
        <f t="shared" ref="AZ599" si="420">+AZ598*0.19</f>
        <v>38146015.679525353</v>
      </c>
      <c r="BA599" s="18">
        <f t="shared" ref="BA599" si="421">+BA598*0.19</f>
        <v>49525683.647211671</v>
      </c>
      <c r="BB599" s="18">
        <f t="shared" ref="BB599" si="422">+BB598*0.19</f>
        <v>8046640.3876023469</v>
      </c>
      <c r="BC599" s="18">
        <f t="shared" ref="BC599" si="423">+BC598*0.19</f>
        <v>13.083103205704923</v>
      </c>
      <c r="BD599" s="18">
        <f t="shared" ref="BD599" si="424">+BD598*0.19</f>
        <v>56109380.509999998</v>
      </c>
      <c r="BE599" s="18">
        <f t="shared" ref="BE599" si="425">+BE598*0.19</f>
        <v>53951327.349699907</v>
      </c>
      <c r="BF599" s="18">
        <f t="shared" ref="BF599" si="426">+BF598*0.19</f>
        <v>55300110.850000001</v>
      </c>
      <c r="BG599" s="18">
        <f t="shared" ref="BG599" si="427">+BG598*0.19</f>
        <v>45140510.194832027</v>
      </c>
      <c r="BH599" s="18">
        <f t="shared" ref="BH599" si="428">+BH598*0.19</f>
        <v>2302166.0199364312</v>
      </c>
      <c r="BI599" s="18">
        <f t="shared" ref="BI599" si="429">+BI598*0.19</f>
        <v>47442676.214768402</v>
      </c>
      <c r="BJ599" s="18">
        <f t="shared" ref="BJ599" si="430">+BJ598*0.19</f>
        <v>54623199.28797707</v>
      </c>
      <c r="BK599" s="18">
        <f t="shared" ref="BK599" si="431">+BK598*0.19</f>
        <v>41212018.777630061</v>
      </c>
      <c r="BL599" s="18">
        <f t="shared" ref="BL599" si="432">+BL598*0.19</f>
        <v>53485338.842489138</v>
      </c>
      <c r="BM599" s="18">
        <f t="shared" ref="BM599" si="433">+BM598*0.19</f>
        <v>8678547.8455347531</v>
      </c>
      <c r="BN599" s="18">
        <f t="shared" ref="BN599" si="434">+BN598*0.19</f>
        <v>14.886025305302402</v>
      </c>
    </row>
    <row r="600" spans="1:66" s="4" customFormat="1" ht="36.75" customHeight="1">
      <c r="A600" s="99" t="s">
        <v>625</v>
      </c>
      <c r="B600" s="100"/>
      <c r="C600" s="53">
        <f t="shared" ref="C600" si="435">+C599+C598</f>
        <v>333537820.76999998</v>
      </c>
      <c r="D600" s="53">
        <f t="shared" ref="D600" si="436">+D599+D598</f>
        <v>322258765.48153156</v>
      </c>
      <c r="E600" s="53">
        <f t="shared" ref="E600" si="437">+E599+E598</f>
        <v>331926528.63999999</v>
      </c>
      <c r="F600" s="53">
        <f t="shared" ref="F600" si="438">+F599+F598</f>
        <v>258117348.81229073</v>
      </c>
      <c r="G600" s="53">
        <f t="shared" ref="G600" si="439">+G599+G598</f>
        <v>26586086.927665941</v>
      </c>
      <c r="H600" s="53">
        <f t="shared" ref="H600" si="440">+H599+H598</f>
        <v>284703435.73995721</v>
      </c>
      <c r="I600" s="53">
        <f t="shared" ref="I600" si="441">+I599+I598</f>
        <v>261282742.82555163</v>
      </c>
      <c r="J600" s="53">
        <f t="shared" ref="J600" si="442">+J599+J598</f>
        <v>13325419.884103149</v>
      </c>
      <c r="K600" s="53">
        <f t="shared" ref="K600" si="443">+K599+K598</f>
        <v>274608162.70965505</v>
      </c>
      <c r="L600" s="53">
        <f t="shared" ref="L600" si="444">+L599+L598</f>
        <v>274171695.40455502</v>
      </c>
      <c r="M600" s="53">
        <f t="shared" ref="M600" si="445">+M599+M598</f>
        <v>244078884.32851699</v>
      </c>
      <c r="N600" s="53">
        <f t="shared" ref="N600" si="446">+N599+N598</f>
        <v>303534401.45761573</v>
      </c>
      <c r="O600" s="53">
        <f t="shared" ref="O600" si="447">+O599+O598</f>
        <v>42041399.340939187</v>
      </c>
      <c r="P600" s="53">
        <f t="shared" ref="P600" si="448">+P599+P598</f>
        <v>84.20236162269677</v>
      </c>
      <c r="Q600" s="53">
        <f t="shared" ref="Q600" si="449">+Q599+Q598</f>
        <v>304799186.30000001</v>
      </c>
      <c r="R600" s="53">
        <f t="shared" ref="R600" si="450">+R599+R598</f>
        <v>294491968.96527684</v>
      </c>
      <c r="S600" s="53">
        <f t="shared" ref="S600" si="451">+S599+S598</f>
        <v>300381808.72000003</v>
      </c>
      <c r="T600" s="53">
        <f t="shared" ref="T600" si="452">+T599+T598</f>
        <v>244881278.62732011</v>
      </c>
      <c r="U600" s="53">
        <f t="shared" ref="U600" si="453">+U599+U598</f>
        <v>25222771.698613994</v>
      </c>
      <c r="V600" s="53">
        <f t="shared" ref="V600" si="454">+V599+V598</f>
        <v>270104050.32593447</v>
      </c>
      <c r="W600" s="53">
        <f t="shared" ref="W600" si="455">+W599+W598</f>
        <v>247884350.62570798</v>
      </c>
      <c r="X600" s="53">
        <f t="shared" ref="X600" si="456">+X599+X598</f>
        <v>12642101.881911099</v>
      </c>
      <c r="Y600" s="53">
        <f t="shared" ref="Y600" si="457">+Y599+Y598</f>
        <v>260526452.50761896</v>
      </c>
      <c r="Z600" s="53">
        <f t="shared" ref="Z600" si="458">+Z599+Z598</f>
        <v>259872251.10872859</v>
      </c>
      <c r="AA600" s="53">
        <f t="shared" ref="AA600" si="459">+AA599+AA598</f>
        <v>226832243.96044832</v>
      </c>
      <c r="AB600" s="53">
        <f t="shared" ref="AB600" si="460">+AB599+AB598</f>
        <v>281695952.98792654</v>
      </c>
      <c r="AC600" s="53">
        <f t="shared" ref="AC600" si="461">+AC599+AC598</f>
        <v>38794500.694375426</v>
      </c>
      <c r="AD600" s="53">
        <f t="shared" ref="AD600" si="462">+AD599+AD598</f>
        <v>69.349817511871976</v>
      </c>
      <c r="AE600" s="53">
        <f t="shared" ref="AE600" si="463">+AE599+AE598</f>
        <v>177495503.15000001</v>
      </c>
      <c r="AF600" s="53">
        <f t="shared" ref="AF600" si="464">+AF599+AF598</f>
        <v>171493240.03956133</v>
      </c>
      <c r="AG600" s="53">
        <f t="shared" ref="AG600" si="465">+AG599+AG598</f>
        <v>174065638.74000001</v>
      </c>
      <c r="AH600" s="53">
        <f t="shared" ref="AH600" si="466">+AH599+AH598</f>
        <v>138523479.06203166</v>
      </c>
      <c r="AI600" s="53">
        <f t="shared" ref="AI600" si="467">+AI599+AI598</f>
        <v>14267918.343389254</v>
      </c>
      <c r="AJ600" s="53">
        <f t="shared" ref="AJ600" si="468">+AJ599+AJ598</f>
        <v>152791397.40542078</v>
      </c>
      <c r="AK600" s="53">
        <f t="shared" ref="AK600" si="469">+AK599+AK598</f>
        <v>140222246.85472396</v>
      </c>
      <c r="AL600" s="53">
        <f t="shared" ref="AL600" si="470">+AL599+AL598</f>
        <v>7151334.5895909294</v>
      </c>
      <c r="AM600" s="53">
        <f t="shared" ref="AM600" si="471">+AM599+AM598</f>
        <v>147373581.44431499</v>
      </c>
      <c r="AN600" s="53">
        <f t="shared" ref="AN600" si="472">+AN599+AN598</f>
        <v>144155032.03127226</v>
      </c>
      <c r="AO600" s="53">
        <f t="shared" ref="AO600" si="473">+AO599+AO598</f>
        <v>129359512.65086585</v>
      </c>
      <c r="AP600" s="53">
        <f t="shared" ref="AP600" si="474">+AP599+AP598</f>
        <v>162336062.96842837</v>
      </c>
      <c r="AQ600" s="53">
        <f t="shared" ref="AQ600" si="475">+AQ599+AQ598</f>
        <v>23292277.90906461</v>
      </c>
      <c r="AR600" s="53">
        <f t="shared" ref="AR600" si="476">+AR599+AR598</f>
        <v>36.650494489134907</v>
      </c>
      <c r="AS600" s="53">
        <f t="shared" ref="AS600" si="477">+AS599+AS598</f>
        <v>321023518.97000003</v>
      </c>
      <c r="AT600" s="53">
        <f t="shared" ref="AT600" si="478">+AT599+AT598</f>
        <v>308676460.23687339</v>
      </c>
      <c r="AU600" s="53">
        <f t="shared" ref="AU600" si="479">+AU599+AU598</f>
        <v>316393370.57999998</v>
      </c>
      <c r="AV600" s="53">
        <f t="shared" ref="AV600" si="480">+AV599+AV598</f>
        <v>268047215.73618358</v>
      </c>
      <c r="AW600" s="53">
        <f t="shared" ref="AW600" si="481">+AW599+AW598</f>
        <v>13670408.002545392</v>
      </c>
      <c r="AX600" s="53">
        <f t="shared" ref="AX600" si="482">+AX599+AX598</f>
        <v>281717623.73872918</v>
      </c>
      <c r="AY600" s="53">
        <f t="shared" ref="AY600" si="483">+AY599+AY598</f>
        <v>323124910.3007623</v>
      </c>
      <c r="AZ600" s="53">
        <f t="shared" ref="AZ600" si="484">+AZ599+AZ598</f>
        <v>238914519.25597456</v>
      </c>
      <c r="BA600" s="53">
        <f t="shared" ref="BA600" si="485">+BA599+BA598</f>
        <v>310187176.52727306</v>
      </c>
      <c r="BB600" s="53">
        <f t="shared" ref="BB600" si="486">+BB599+BB598</f>
        <v>50397379.269719958</v>
      </c>
      <c r="BC600" s="53">
        <f t="shared" ref="BC600" si="487">+BC599+BC598</f>
        <v>81.94154113046767</v>
      </c>
      <c r="BD600" s="53">
        <f t="shared" ref="BD600" si="488">+BD599+BD598</f>
        <v>351421909.50999999</v>
      </c>
      <c r="BE600" s="53">
        <f t="shared" ref="BE600" si="489">+BE599+BE598</f>
        <v>337905681.8218047</v>
      </c>
      <c r="BF600" s="53">
        <f t="shared" ref="BF600" si="490">+BF599+BF598</f>
        <v>346353325.85000002</v>
      </c>
      <c r="BG600" s="53">
        <f t="shared" ref="BG600" si="491">+BG599+BG598</f>
        <v>282722142.79921114</v>
      </c>
      <c r="BH600" s="53">
        <f t="shared" ref="BH600" si="492">+BH599+BH598</f>
        <v>14418829.282759754</v>
      </c>
      <c r="BI600" s="53">
        <f t="shared" ref="BI600" si="493">+BI599+BI598</f>
        <v>297140972.08197051</v>
      </c>
      <c r="BJ600" s="53">
        <f t="shared" ref="BJ600" si="494">+BJ599+BJ598</f>
        <v>342113721.85627747</v>
      </c>
      <c r="BK600" s="53">
        <f t="shared" ref="BK600" si="495">+BK599+BK598</f>
        <v>258117380.76515669</v>
      </c>
      <c r="BL600" s="53">
        <f t="shared" ref="BL600" si="496">+BL599+BL598</f>
        <v>334987122.22401088</v>
      </c>
      <c r="BM600" s="53">
        <f t="shared" ref="BM600" si="497">+BM599+BM598</f>
        <v>54355115.453612402</v>
      </c>
      <c r="BN600" s="53">
        <f t="shared" ref="BN600" si="498">+BN599+BN598</f>
        <v>93.233526912157146</v>
      </c>
    </row>
    <row r="601" spans="1:66" ht="27" customHeight="1">
      <c r="A601" s="6"/>
      <c r="B601" s="54" t="s">
        <v>626</v>
      </c>
      <c r="C601" s="80">
        <f>N600+AB600+AP600+BA600+BL600</f>
        <v>1392740716.1652546</v>
      </c>
      <c r="D601" s="81"/>
      <c r="E601" s="7"/>
      <c r="F601" s="7"/>
      <c r="G601" s="7"/>
      <c r="H601" s="7"/>
      <c r="L601" s="3"/>
      <c r="M601" s="3"/>
      <c r="N601" s="3"/>
      <c r="O601" s="3"/>
      <c r="P601" s="3"/>
      <c r="Q601" s="80"/>
      <c r="R601" s="81"/>
      <c r="S601" s="7"/>
      <c r="T601" s="7"/>
      <c r="U601" s="7"/>
      <c r="V601" s="7"/>
      <c r="Z601" s="3"/>
      <c r="AA601" s="3"/>
      <c r="AB601" s="3"/>
      <c r="AC601" s="3"/>
      <c r="AD601" s="3"/>
      <c r="AE601" s="80"/>
      <c r="AF601" s="81"/>
      <c r="AG601" s="7"/>
      <c r="AH601" s="7"/>
      <c r="AI601" s="7"/>
      <c r="AJ601" s="7"/>
      <c r="AN601" s="31"/>
      <c r="AO601" s="31"/>
      <c r="AP601" s="31"/>
      <c r="AQ601" s="31"/>
      <c r="AR601" s="31"/>
      <c r="AS601" s="80"/>
      <c r="AT601" s="81"/>
      <c r="AU601" s="7"/>
      <c r="AY601" s="32"/>
      <c r="AZ601" s="32"/>
      <c r="BA601" s="49"/>
      <c r="BB601" s="49"/>
      <c r="BC601" s="37"/>
      <c r="BD601" s="80"/>
      <c r="BE601" s="81"/>
      <c r="BF601" s="7"/>
      <c r="BG601" s="50"/>
      <c r="BH601" s="50"/>
      <c r="BI601" s="50"/>
      <c r="BJ601" s="50"/>
      <c r="BK601" s="50"/>
      <c r="BL601" s="50"/>
      <c r="BM601" s="5"/>
      <c r="BN601" s="43"/>
    </row>
    <row r="602" spans="1:66" ht="15.75" customHeight="1">
      <c r="A602" s="6"/>
      <c r="B602" s="28"/>
      <c r="L602" s="3"/>
      <c r="M602" s="3"/>
      <c r="N602" s="3"/>
      <c r="O602" s="3"/>
      <c r="P602" s="3"/>
      <c r="Z602" s="3"/>
      <c r="AA602" s="3"/>
      <c r="AB602" s="3"/>
      <c r="AC602" s="3"/>
      <c r="AD602" s="3"/>
      <c r="AN602" s="31"/>
      <c r="AO602" s="31"/>
      <c r="AP602" s="31"/>
      <c r="AQ602" s="31"/>
      <c r="AR602" s="31"/>
      <c r="AY602" s="32"/>
      <c r="AZ602" s="32"/>
      <c r="BA602" s="49"/>
      <c r="BB602" s="49"/>
      <c r="BC602" s="49"/>
      <c r="BG602" s="50"/>
      <c r="BH602" s="50"/>
      <c r="BI602" s="50"/>
      <c r="BJ602" s="50"/>
      <c r="BK602" s="50"/>
      <c r="BL602" s="51"/>
      <c r="BM602" s="50"/>
      <c r="BN602" s="50"/>
    </row>
    <row r="603" spans="1:66" ht="15.75" customHeight="1">
      <c r="A603" s="6"/>
      <c r="B603" s="28"/>
      <c r="L603" s="3"/>
      <c r="M603" s="3"/>
      <c r="N603" s="3"/>
      <c r="O603" s="3"/>
      <c r="P603" s="3"/>
      <c r="Z603" s="3"/>
      <c r="AA603" s="3"/>
      <c r="AB603" s="3"/>
      <c r="AC603" s="3"/>
      <c r="AD603" s="3"/>
      <c r="AN603" s="31"/>
      <c r="AO603" s="31"/>
      <c r="AP603" s="31"/>
      <c r="AQ603" s="31"/>
      <c r="AR603" s="31"/>
      <c r="AY603" s="32"/>
      <c r="AZ603" s="32"/>
      <c r="BA603" s="32"/>
      <c r="BB603" s="32"/>
      <c r="BC603" s="32"/>
    </row>
    <row r="604" spans="1:66" ht="15.75" customHeight="1">
      <c r="A604" s="6"/>
      <c r="B604" s="28"/>
      <c r="L604" s="3"/>
      <c r="M604" s="3"/>
      <c r="N604" s="3"/>
      <c r="O604" s="3"/>
      <c r="P604" s="3"/>
      <c r="Z604" s="3"/>
      <c r="AA604" s="3"/>
      <c r="AB604" s="3"/>
      <c r="AC604" s="3"/>
      <c r="AD604" s="3"/>
      <c r="AN604" s="31"/>
      <c r="AO604" s="31"/>
      <c r="AP604" s="31"/>
      <c r="AQ604" s="31"/>
      <c r="AR604" s="31"/>
      <c r="AY604" s="32"/>
      <c r="AZ604" s="32"/>
      <c r="BA604" s="32"/>
      <c r="BB604" s="32"/>
      <c r="BC604" s="32"/>
    </row>
    <row r="605" spans="1:66" ht="15.75" customHeight="1">
      <c r="A605" s="6"/>
      <c r="B605" s="28"/>
      <c r="L605" s="3"/>
      <c r="M605" s="3"/>
      <c r="N605" s="3"/>
      <c r="O605" s="3"/>
      <c r="P605" s="3"/>
      <c r="Z605" s="3"/>
      <c r="AA605" s="3"/>
      <c r="AB605" s="3"/>
      <c r="AC605" s="3"/>
      <c r="AD605" s="3"/>
      <c r="AN605" s="31"/>
      <c r="AO605" s="31"/>
      <c r="AP605" s="31"/>
      <c r="AQ605" s="31"/>
      <c r="AR605" s="31"/>
      <c r="AY605" s="32"/>
      <c r="AZ605" s="32"/>
      <c r="BA605" s="32"/>
      <c r="BB605" s="32"/>
      <c r="BC605" s="32"/>
    </row>
    <row r="606" spans="1:66" ht="15.75" customHeight="1">
      <c r="A606" s="6"/>
      <c r="B606" s="28"/>
      <c r="L606" s="3"/>
      <c r="M606" s="3"/>
      <c r="N606" s="3"/>
      <c r="O606" s="3"/>
      <c r="P606" s="3"/>
      <c r="Z606" s="3"/>
      <c r="AA606" s="3"/>
      <c r="AB606" s="3"/>
      <c r="AC606" s="3"/>
      <c r="AD606" s="3"/>
      <c r="AN606" s="31"/>
      <c r="AO606" s="31"/>
      <c r="AP606" s="31"/>
      <c r="AQ606" s="31"/>
      <c r="AR606" s="31"/>
      <c r="AY606" s="32"/>
      <c r="AZ606" s="32"/>
      <c r="BA606" s="32"/>
      <c r="BB606" s="32"/>
      <c r="BC606" s="32"/>
    </row>
    <row r="607" spans="1:66" ht="15.75" customHeight="1">
      <c r="A607" s="6"/>
      <c r="B607" s="28"/>
      <c r="L607" s="3"/>
      <c r="M607" s="3"/>
      <c r="N607" s="3"/>
      <c r="O607" s="3"/>
      <c r="P607" s="3"/>
      <c r="Z607" s="3"/>
      <c r="AA607" s="3"/>
      <c r="AB607" s="3"/>
      <c r="AC607" s="3"/>
      <c r="AD607" s="3"/>
      <c r="AN607" s="31"/>
      <c r="AO607" s="31"/>
      <c r="AP607" s="31"/>
      <c r="AQ607" s="31"/>
      <c r="AR607" s="31"/>
      <c r="AY607" s="32"/>
      <c r="AZ607" s="32"/>
      <c r="BA607" s="32"/>
      <c r="BB607" s="32"/>
      <c r="BC607" s="32"/>
    </row>
    <row r="608" spans="1:66" ht="15.75" customHeight="1">
      <c r="A608" s="6"/>
      <c r="B608" s="28"/>
      <c r="L608" s="3"/>
      <c r="M608" s="3"/>
      <c r="N608" s="3"/>
      <c r="O608" s="3"/>
      <c r="P608" s="3"/>
      <c r="Z608" s="3"/>
      <c r="AA608" s="3"/>
      <c r="AB608" s="3"/>
      <c r="AC608" s="3"/>
      <c r="AD608" s="3"/>
      <c r="AN608" s="31"/>
      <c r="AO608" s="31"/>
      <c r="AP608" s="31"/>
      <c r="AQ608" s="31"/>
      <c r="AR608" s="31"/>
      <c r="AY608" s="32"/>
      <c r="AZ608" s="32"/>
      <c r="BA608" s="32"/>
      <c r="BB608" s="32"/>
      <c r="BC608" s="32"/>
    </row>
    <row r="609" spans="1:55" ht="15.75" customHeight="1">
      <c r="A609" s="6"/>
      <c r="B609" s="28"/>
      <c r="L609" s="3"/>
      <c r="M609" s="3"/>
      <c r="N609" s="3"/>
      <c r="O609" s="3"/>
      <c r="P609" s="3"/>
      <c r="Z609" s="3"/>
      <c r="AA609" s="3"/>
      <c r="AB609" s="3"/>
      <c r="AC609" s="3"/>
      <c r="AD609" s="3"/>
      <c r="AN609" s="31"/>
      <c r="AO609" s="31"/>
      <c r="AP609" s="31"/>
      <c r="AQ609" s="31"/>
      <c r="AR609" s="31"/>
      <c r="AY609" s="32"/>
      <c r="AZ609" s="32"/>
      <c r="BA609" s="32"/>
      <c r="BB609" s="32"/>
      <c r="BC609" s="32"/>
    </row>
    <row r="610" spans="1:55" ht="15.75" customHeight="1">
      <c r="A610" s="6"/>
      <c r="B610" s="28"/>
      <c r="L610" s="3"/>
      <c r="M610" s="3"/>
      <c r="N610" s="3"/>
      <c r="O610" s="3"/>
      <c r="P610" s="3"/>
      <c r="Z610" s="3"/>
      <c r="AA610" s="3"/>
      <c r="AB610" s="3"/>
      <c r="AC610" s="3"/>
      <c r="AD610" s="3"/>
      <c r="AN610" s="31"/>
      <c r="AO610" s="31"/>
      <c r="AP610" s="31"/>
      <c r="AQ610" s="31"/>
      <c r="AR610" s="31"/>
      <c r="AY610" s="32"/>
      <c r="AZ610" s="32"/>
      <c r="BA610" s="32"/>
      <c r="BB610" s="32"/>
      <c r="BC610" s="32"/>
    </row>
    <row r="611" spans="1:55" ht="15.75" customHeight="1">
      <c r="A611" s="6"/>
      <c r="B611" s="28"/>
      <c r="L611" s="3"/>
      <c r="M611" s="3"/>
      <c r="N611" s="3"/>
      <c r="O611" s="3"/>
      <c r="P611" s="3"/>
      <c r="Z611" s="3"/>
      <c r="AA611" s="3"/>
      <c r="AB611" s="3"/>
      <c r="AC611" s="3"/>
      <c r="AD611" s="3"/>
      <c r="AN611" s="31"/>
      <c r="AO611" s="31"/>
      <c r="AP611" s="31"/>
      <c r="AQ611" s="31"/>
      <c r="AR611" s="31"/>
      <c r="AY611" s="32"/>
      <c r="AZ611" s="32"/>
      <c r="BA611" s="32"/>
      <c r="BB611" s="32"/>
      <c r="BC611" s="32"/>
    </row>
    <row r="612" spans="1:55" ht="15.75" customHeight="1">
      <c r="A612" s="6"/>
      <c r="B612" s="28"/>
      <c r="L612" s="3"/>
      <c r="M612" s="3"/>
      <c r="N612" s="3"/>
      <c r="O612" s="3"/>
      <c r="P612" s="3"/>
      <c r="Z612" s="3"/>
      <c r="AA612" s="3"/>
      <c r="AB612" s="3"/>
      <c r="AC612" s="3"/>
      <c r="AD612" s="3"/>
      <c r="AN612" s="31"/>
      <c r="AO612" s="31"/>
      <c r="AP612" s="31"/>
      <c r="AQ612" s="31"/>
      <c r="AR612" s="31"/>
      <c r="AY612" s="32"/>
      <c r="AZ612" s="32"/>
      <c r="BA612" s="32"/>
      <c r="BB612" s="32"/>
      <c r="BC612" s="32"/>
    </row>
    <row r="613" spans="1:55" ht="15.75" customHeight="1">
      <c r="A613" s="6"/>
      <c r="B613" s="28"/>
      <c r="L613" s="3"/>
      <c r="M613" s="3"/>
      <c r="N613" s="3"/>
      <c r="O613" s="3"/>
      <c r="P613" s="3"/>
      <c r="Z613" s="3"/>
      <c r="AA613" s="3"/>
      <c r="AB613" s="3"/>
      <c r="AC613" s="3"/>
      <c r="AD613" s="3"/>
      <c r="AN613" s="31"/>
      <c r="AO613" s="31"/>
      <c r="AP613" s="31"/>
      <c r="AQ613" s="31"/>
      <c r="AR613" s="31"/>
      <c r="AY613" s="32"/>
      <c r="AZ613" s="32"/>
      <c r="BA613" s="32"/>
      <c r="BB613" s="32"/>
      <c r="BC613" s="32"/>
    </row>
    <row r="614" spans="1:55" ht="15.75" customHeight="1">
      <c r="A614" s="6"/>
      <c r="B614" s="28"/>
      <c r="L614" s="3"/>
      <c r="M614" s="3"/>
      <c r="N614" s="3"/>
      <c r="O614" s="3"/>
      <c r="P614" s="3"/>
      <c r="Z614" s="3"/>
      <c r="AA614" s="3"/>
      <c r="AB614" s="3"/>
      <c r="AC614" s="3"/>
      <c r="AD614" s="3"/>
      <c r="AN614" s="31"/>
      <c r="AO614" s="31"/>
      <c r="AP614" s="31"/>
      <c r="AQ614" s="31"/>
      <c r="AR614" s="31"/>
      <c r="AY614" s="32"/>
      <c r="AZ614" s="32"/>
      <c r="BA614" s="32"/>
      <c r="BB614" s="32"/>
      <c r="BC614" s="32"/>
    </row>
    <row r="615" spans="1:55" ht="15.75" customHeight="1">
      <c r="A615" s="6"/>
      <c r="B615" s="28"/>
      <c r="L615" s="3"/>
      <c r="M615" s="3"/>
      <c r="N615" s="3"/>
      <c r="O615" s="3"/>
      <c r="P615" s="3"/>
      <c r="Z615" s="3"/>
      <c r="AA615" s="3"/>
      <c r="AB615" s="3"/>
      <c r="AC615" s="3"/>
      <c r="AD615" s="3"/>
      <c r="AN615" s="31"/>
      <c r="AO615" s="31"/>
      <c r="AP615" s="31"/>
      <c r="AQ615" s="31"/>
      <c r="AR615" s="31"/>
      <c r="AY615" s="32"/>
      <c r="AZ615" s="32"/>
      <c r="BA615" s="32"/>
      <c r="BB615" s="32"/>
      <c r="BC615" s="32"/>
    </row>
    <row r="616" spans="1:55" ht="15.75" customHeight="1">
      <c r="A616" s="6"/>
      <c r="B616" s="28"/>
      <c r="L616" s="3"/>
      <c r="M616" s="3"/>
      <c r="N616" s="3"/>
      <c r="O616" s="3"/>
      <c r="P616" s="3"/>
      <c r="Z616" s="3"/>
      <c r="AA616" s="3"/>
      <c r="AB616" s="3"/>
      <c r="AC616" s="3"/>
      <c r="AD616" s="3"/>
      <c r="AN616" s="31"/>
      <c r="AO616" s="31"/>
      <c r="AP616" s="31"/>
      <c r="AQ616" s="31"/>
      <c r="AR616" s="31"/>
      <c r="AY616" s="32"/>
      <c r="AZ616" s="32"/>
      <c r="BA616" s="32"/>
      <c r="BB616" s="32"/>
      <c r="BC616" s="32"/>
    </row>
    <row r="617" spans="1:55" ht="15.75" customHeight="1">
      <c r="A617" s="6"/>
      <c r="B617" s="28"/>
      <c r="L617" s="3"/>
      <c r="M617" s="3"/>
      <c r="N617" s="3"/>
      <c r="O617" s="3"/>
      <c r="P617" s="3"/>
      <c r="Z617" s="3"/>
      <c r="AA617" s="3"/>
      <c r="AB617" s="3"/>
      <c r="AC617" s="3"/>
      <c r="AD617" s="3"/>
      <c r="AN617" s="31"/>
      <c r="AO617" s="31"/>
      <c r="AP617" s="31"/>
      <c r="AQ617" s="31"/>
      <c r="AR617" s="31"/>
      <c r="AY617" s="32"/>
      <c r="AZ617" s="32"/>
      <c r="BA617" s="32"/>
      <c r="BB617" s="32"/>
      <c r="BC617" s="32"/>
    </row>
    <row r="618" spans="1:55" ht="15.75" customHeight="1">
      <c r="A618" s="6"/>
      <c r="B618" s="28"/>
      <c r="L618" s="3"/>
      <c r="M618" s="3"/>
      <c r="N618" s="3"/>
      <c r="O618" s="3"/>
      <c r="P618" s="3"/>
      <c r="Z618" s="3"/>
      <c r="AA618" s="3"/>
      <c r="AB618" s="3"/>
      <c r="AC618" s="3"/>
      <c r="AD618" s="3"/>
      <c r="AN618" s="31"/>
      <c r="AO618" s="31"/>
      <c r="AP618" s="31"/>
      <c r="AQ618" s="31"/>
      <c r="AR618" s="31"/>
      <c r="AY618" s="32"/>
      <c r="AZ618" s="32"/>
      <c r="BA618" s="32"/>
      <c r="BB618" s="32"/>
      <c r="BC618" s="32"/>
    </row>
    <row r="619" spans="1:55" ht="15.75" customHeight="1">
      <c r="A619" s="6"/>
      <c r="B619" s="28"/>
      <c r="L619" s="3"/>
      <c r="M619" s="3"/>
      <c r="N619" s="3"/>
      <c r="O619" s="3"/>
      <c r="P619" s="3"/>
      <c r="Z619" s="3"/>
      <c r="AA619" s="3"/>
      <c r="AB619" s="3"/>
      <c r="AC619" s="3"/>
      <c r="AD619" s="3"/>
      <c r="AN619" s="31"/>
      <c r="AO619" s="31"/>
      <c r="AP619" s="31"/>
      <c r="AQ619" s="31"/>
      <c r="AR619" s="31"/>
      <c r="AY619" s="32"/>
      <c r="AZ619" s="32"/>
      <c r="BA619" s="32"/>
      <c r="BB619" s="32"/>
      <c r="BC619" s="32"/>
    </row>
    <row r="620" spans="1:55" ht="15.75" customHeight="1">
      <c r="A620" s="6"/>
      <c r="B620" s="28"/>
      <c r="L620" s="3"/>
      <c r="M620" s="3"/>
      <c r="N620" s="3"/>
      <c r="O620" s="3"/>
      <c r="P620" s="3"/>
      <c r="Z620" s="3"/>
      <c r="AA620" s="3"/>
      <c r="AB620" s="3"/>
      <c r="AC620" s="3"/>
      <c r="AD620" s="3"/>
      <c r="AN620" s="31"/>
      <c r="AO620" s="31"/>
      <c r="AP620" s="31"/>
      <c r="AQ620" s="31"/>
      <c r="AR620" s="31"/>
      <c r="AY620" s="32"/>
      <c r="AZ620" s="32"/>
      <c r="BA620" s="32"/>
      <c r="BB620" s="32"/>
      <c r="BC620" s="32"/>
    </row>
    <row r="621" spans="1:55" ht="15.75" customHeight="1">
      <c r="A621" s="6"/>
      <c r="B621" s="28"/>
      <c r="L621" s="3"/>
      <c r="M621" s="3"/>
      <c r="N621" s="3"/>
      <c r="O621" s="3"/>
      <c r="P621" s="3"/>
      <c r="Z621" s="3"/>
      <c r="AA621" s="3"/>
      <c r="AB621" s="3"/>
      <c r="AC621" s="3"/>
      <c r="AD621" s="3"/>
      <c r="AN621" s="31"/>
      <c r="AO621" s="31"/>
      <c r="AP621" s="31"/>
      <c r="AQ621" s="31"/>
      <c r="AR621" s="31"/>
      <c r="AY621" s="32"/>
      <c r="AZ621" s="32"/>
      <c r="BA621" s="32"/>
      <c r="BB621" s="32"/>
      <c r="BC621" s="32"/>
    </row>
    <row r="622" spans="1:55" ht="15.75" customHeight="1">
      <c r="A622" s="6"/>
      <c r="B622" s="28"/>
      <c r="L622" s="3"/>
      <c r="M622" s="3"/>
      <c r="N622" s="3"/>
      <c r="O622" s="3"/>
      <c r="P622" s="3"/>
      <c r="Z622" s="3"/>
      <c r="AA622" s="3"/>
      <c r="AB622" s="3"/>
      <c r="AC622" s="3"/>
      <c r="AD622" s="3"/>
      <c r="AN622" s="31"/>
      <c r="AO622" s="31"/>
      <c r="AP622" s="31"/>
      <c r="AQ622" s="31"/>
      <c r="AR622" s="31"/>
      <c r="AY622" s="32"/>
      <c r="AZ622" s="32"/>
      <c r="BA622" s="32"/>
      <c r="BB622" s="32"/>
      <c r="BC622" s="32"/>
    </row>
    <row r="623" spans="1:55" ht="15.75" customHeight="1">
      <c r="A623" s="6"/>
      <c r="B623" s="28"/>
      <c r="L623" s="3"/>
      <c r="M623" s="3"/>
      <c r="N623" s="3"/>
      <c r="O623" s="3"/>
      <c r="P623" s="3"/>
      <c r="Z623" s="3"/>
      <c r="AA623" s="3"/>
      <c r="AB623" s="3"/>
      <c r="AC623" s="3"/>
      <c r="AD623" s="3"/>
      <c r="AN623" s="31"/>
      <c r="AO623" s="31"/>
      <c r="AP623" s="31"/>
      <c r="AQ623" s="31"/>
      <c r="AR623" s="31"/>
      <c r="AY623" s="32"/>
      <c r="AZ623" s="32"/>
      <c r="BA623" s="32"/>
      <c r="BB623" s="32"/>
      <c r="BC623" s="32"/>
    </row>
    <row r="624" spans="1:55" ht="15.75" customHeight="1">
      <c r="A624" s="6"/>
      <c r="B624" s="28"/>
      <c r="L624" s="3"/>
      <c r="M624" s="3"/>
      <c r="N624" s="3"/>
      <c r="O624" s="3"/>
      <c r="P624" s="3"/>
      <c r="Z624" s="3"/>
      <c r="AA624" s="3"/>
      <c r="AB624" s="3"/>
      <c r="AC624" s="3"/>
      <c r="AD624" s="3"/>
      <c r="AN624" s="31"/>
      <c r="AO624" s="31"/>
      <c r="AP624" s="31"/>
      <c r="AQ624" s="31"/>
      <c r="AR624" s="31"/>
      <c r="AY624" s="32"/>
      <c r="AZ624" s="32"/>
      <c r="BA624" s="32"/>
      <c r="BB624" s="32"/>
      <c r="BC624" s="32"/>
    </row>
    <row r="625" spans="1:55" ht="15.75" customHeight="1">
      <c r="A625" s="6"/>
      <c r="B625" s="28"/>
      <c r="L625" s="3"/>
      <c r="M625" s="3"/>
      <c r="N625" s="3"/>
      <c r="O625" s="3"/>
      <c r="P625" s="3"/>
      <c r="Z625" s="3"/>
      <c r="AA625" s="3"/>
      <c r="AB625" s="3"/>
      <c r="AC625" s="3"/>
      <c r="AD625" s="3"/>
      <c r="AN625" s="31"/>
      <c r="AO625" s="31"/>
      <c r="AP625" s="31"/>
      <c r="AQ625" s="31"/>
      <c r="AR625" s="31"/>
      <c r="AY625" s="32"/>
      <c r="AZ625" s="32"/>
      <c r="BA625" s="32"/>
      <c r="BB625" s="32"/>
      <c r="BC625" s="32"/>
    </row>
    <row r="626" spans="1:55" ht="15.75" customHeight="1">
      <c r="A626" s="6"/>
      <c r="B626" s="28"/>
      <c r="L626" s="3"/>
      <c r="M626" s="3"/>
      <c r="N626" s="3"/>
      <c r="O626" s="3"/>
      <c r="P626" s="3"/>
      <c r="Z626" s="3"/>
      <c r="AA626" s="3"/>
      <c r="AB626" s="3"/>
      <c r="AC626" s="3"/>
      <c r="AD626" s="3"/>
      <c r="AN626" s="31"/>
      <c r="AO626" s="31"/>
      <c r="AP626" s="31"/>
      <c r="AQ626" s="31"/>
      <c r="AR626" s="31"/>
      <c r="AY626" s="32"/>
      <c r="AZ626" s="32"/>
      <c r="BA626" s="32"/>
      <c r="BB626" s="32"/>
      <c r="BC626" s="32"/>
    </row>
    <row r="627" spans="1:55" ht="15.75" customHeight="1">
      <c r="A627" s="6"/>
      <c r="B627" s="28"/>
      <c r="L627" s="3"/>
      <c r="M627" s="3"/>
      <c r="N627" s="3"/>
      <c r="O627" s="3"/>
      <c r="P627" s="3"/>
      <c r="Z627" s="3"/>
      <c r="AA627" s="3"/>
      <c r="AB627" s="3"/>
      <c r="AC627" s="3"/>
      <c r="AD627" s="3"/>
      <c r="AN627" s="31"/>
      <c r="AO627" s="31"/>
      <c r="AP627" s="31"/>
      <c r="AQ627" s="31"/>
      <c r="AR627" s="31"/>
      <c r="AY627" s="32"/>
      <c r="AZ627" s="32"/>
      <c r="BA627" s="32"/>
      <c r="BB627" s="32"/>
      <c r="BC627" s="32"/>
    </row>
    <row r="628" spans="1:55" ht="15.75" customHeight="1">
      <c r="A628" s="6"/>
      <c r="B628" s="28"/>
      <c r="L628" s="3"/>
      <c r="M628" s="3"/>
      <c r="N628" s="3"/>
      <c r="O628" s="3"/>
      <c r="P628" s="3"/>
      <c r="Z628" s="3"/>
      <c r="AA628" s="3"/>
      <c r="AB628" s="3"/>
      <c r="AC628" s="3"/>
      <c r="AD628" s="3"/>
      <c r="AN628" s="31"/>
      <c r="AO628" s="31"/>
      <c r="AP628" s="31"/>
      <c r="AQ628" s="31"/>
      <c r="AR628" s="31"/>
      <c r="AY628" s="32"/>
      <c r="AZ628" s="32"/>
      <c r="BA628" s="32"/>
      <c r="BB628" s="32"/>
      <c r="BC628" s="32"/>
    </row>
    <row r="629" spans="1:55" ht="15.75" customHeight="1">
      <c r="A629" s="6"/>
      <c r="B629" s="28"/>
      <c r="L629" s="3"/>
      <c r="M629" s="3"/>
      <c r="N629" s="3"/>
      <c r="O629" s="3"/>
      <c r="P629" s="3"/>
      <c r="Z629" s="3"/>
      <c r="AA629" s="3"/>
      <c r="AB629" s="3"/>
      <c r="AC629" s="3"/>
      <c r="AD629" s="3"/>
      <c r="AN629" s="31"/>
      <c r="AO629" s="31"/>
      <c r="AP629" s="31"/>
      <c r="AQ629" s="31"/>
      <c r="AR629" s="31"/>
      <c r="AY629" s="32"/>
      <c r="AZ629" s="32"/>
      <c r="BA629" s="32"/>
      <c r="BB629" s="32"/>
      <c r="BC629" s="32"/>
    </row>
    <row r="630" spans="1:55" ht="15.75" customHeight="1">
      <c r="A630" s="6"/>
      <c r="B630" s="28"/>
      <c r="L630" s="3"/>
      <c r="M630" s="3"/>
      <c r="N630" s="3"/>
      <c r="O630" s="3"/>
      <c r="P630" s="3"/>
      <c r="Z630" s="3"/>
      <c r="AA630" s="3"/>
      <c r="AB630" s="3"/>
      <c r="AC630" s="3"/>
      <c r="AD630" s="3"/>
      <c r="AN630" s="31"/>
      <c r="AO630" s="31"/>
      <c r="AP630" s="31"/>
      <c r="AQ630" s="31"/>
      <c r="AR630" s="31"/>
      <c r="AY630" s="32"/>
      <c r="AZ630" s="32"/>
      <c r="BA630" s="32"/>
      <c r="BB630" s="32"/>
      <c r="BC630" s="32"/>
    </row>
    <row r="631" spans="1:55" ht="15.75" customHeight="1">
      <c r="A631" s="6"/>
      <c r="B631" s="28"/>
      <c r="L631" s="3"/>
      <c r="M631" s="3"/>
      <c r="N631" s="3"/>
      <c r="O631" s="3"/>
      <c r="P631" s="3"/>
      <c r="Z631" s="3"/>
      <c r="AA631" s="3"/>
      <c r="AB631" s="3"/>
      <c r="AC631" s="3"/>
      <c r="AD631" s="3"/>
      <c r="AN631" s="31"/>
      <c r="AO631" s="31"/>
      <c r="AP631" s="31"/>
      <c r="AQ631" s="31"/>
      <c r="AR631" s="31"/>
      <c r="AY631" s="32"/>
      <c r="AZ631" s="32"/>
      <c r="BA631" s="32"/>
      <c r="BB631" s="32"/>
      <c r="BC631" s="32"/>
    </row>
    <row r="632" spans="1:55" ht="15.75" customHeight="1">
      <c r="A632" s="6"/>
      <c r="B632" s="28"/>
      <c r="L632" s="3"/>
      <c r="M632" s="3"/>
      <c r="N632" s="3"/>
      <c r="O632" s="3"/>
      <c r="P632" s="3"/>
      <c r="Z632" s="3"/>
      <c r="AA632" s="3"/>
      <c r="AB632" s="3"/>
      <c r="AC632" s="3"/>
      <c r="AD632" s="3"/>
      <c r="AN632" s="31"/>
      <c r="AO632" s="31"/>
      <c r="AP632" s="31"/>
      <c r="AQ632" s="31"/>
      <c r="AR632" s="31"/>
      <c r="AY632" s="32"/>
      <c r="AZ632" s="32"/>
      <c r="BA632" s="32"/>
      <c r="BB632" s="32"/>
      <c r="BC632" s="32"/>
    </row>
    <row r="633" spans="1:55" ht="15.75" customHeight="1">
      <c r="A633" s="6"/>
      <c r="B633" s="28"/>
      <c r="L633" s="3"/>
      <c r="M633" s="3"/>
      <c r="N633" s="3"/>
      <c r="O633" s="3"/>
      <c r="P633" s="3"/>
      <c r="Z633" s="3"/>
      <c r="AA633" s="3"/>
      <c r="AB633" s="3"/>
      <c r="AC633" s="3"/>
      <c r="AD633" s="3"/>
      <c r="AN633" s="31"/>
      <c r="AO633" s="31"/>
      <c r="AP633" s="31"/>
      <c r="AQ633" s="31"/>
      <c r="AR633" s="31"/>
      <c r="AY633" s="32"/>
      <c r="AZ633" s="32"/>
      <c r="BA633" s="32"/>
      <c r="BB633" s="32"/>
      <c r="BC633" s="32"/>
    </row>
    <row r="634" spans="1:55" ht="15.75" customHeight="1">
      <c r="A634" s="6"/>
      <c r="B634" s="28"/>
      <c r="L634" s="3"/>
      <c r="M634" s="3"/>
      <c r="N634" s="3"/>
      <c r="O634" s="3"/>
      <c r="P634" s="3"/>
      <c r="Z634" s="3"/>
      <c r="AA634" s="3"/>
      <c r="AB634" s="3"/>
      <c r="AC634" s="3"/>
      <c r="AD634" s="3"/>
      <c r="AN634" s="31"/>
      <c r="AO634" s="31"/>
      <c r="AP634" s="31"/>
      <c r="AQ634" s="31"/>
      <c r="AR634" s="31"/>
      <c r="AY634" s="32"/>
      <c r="AZ634" s="32"/>
      <c r="BA634" s="32"/>
      <c r="BB634" s="32"/>
      <c r="BC634" s="32"/>
    </row>
    <row r="635" spans="1:55" ht="15.75" customHeight="1">
      <c r="A635" s="6"/>
      <c r="B635" s="28"/>
      <c r="L635" s="3"/>
      <c r="M635" s="3"/>
      <c r="N635" s="3"/>
      <c r="O635" s="3"/>
      <c r="P635" s="3"/>
      <c r="Z635" s="3"/>
      <c r="AA635" s="3"/>
      <c r="AB635" s="3"/>
      <c r="AC635" s="3"/>
      <c r="AD635" s="3"/>
      <c r="AN635" s="31"/>
      <c r="AO635" s="31"/>
      <c r="AP635" s="31"/>
      <c r="AQ635" s="31"/>
      <c r="AR635" s="31"/>
      <c r="AY635" s="32"/>
      <c r="AZ635" s="32"/>
      <c r="BA635" s="32"/>
      <c r="BB635" s="32"/>
      <c r="BC635" s="32"/>
    </row>
    <row r="636" spans="1:55" ht="15.75" customHeight="1">
      <c r="A636" s="6"/>
      <c r="B636" s="28"/>
      <c r="L636" s="3"/>
      <c r="M636" s="3"/>
      <c r="N636" s="3"/>
      <c r="O636" s="3"/>
      <c r="P636" s="3"/>
      <c r="Z636" s="3"/>
      <c r="AA636" s="3"/>
      <c r="AB636" s="3"/>
      <c r="AC636" s="3"/>
      <c r="AD636" s="3"/>
      <c r="AN636" s="31"/>
      <c r="AO636" s="31"/>
      <c r="AP636" s="31"/>
      <c r="AQ636" s="31"/>
      <c r="AR636" s="31"/>
      <c r="AY636" s="32"/>
      <c r="AZ636" s="32"/>
      <c r="BA636" s="32"/>
      <c r="BB636" s="32"/>
      <c r="BC636" s="32"/>
    </row>
    <row r="637" spans="1:55" ht="15.75" customHeight="1">
      <c r="A637" s="6"/>
      <c r="B637" s="28"/>
      <c r="L637" s="3"/>
      <c r="M637" s="3"/>
      <c r="N637" s="3"/>
      <c r="O637" s="3"/>
      <c r="P637" s="3"/>
      <c r="Z637" s="3"/>
      <c r="AA637" s="3"/>
      <c r="AB637" s="3"/>
      <c r="AC637" s="3"/>
      <c r="AD637" s="3"/>
      <c r="AN637" s="31"/>
      <c r="AO637" s="31"/>
      <c r="AP637" s="31"/>
      <c r="AQ637" s="31"/>
      <c r="AR637" s="31"/>
      <c r="AY637" s="32"/>
      <c r="AZ637" s="32"/>
      <c r="BA637" s="32"/>
      <c r="BB637" s="32"/>
      <c r="BC637" s="32"/>
    </row>
  </sheetData>
  <autoFilter ref="A10:BN601" xr:uid="{00000000-0001-0000-0000-000000000000}"/>
  <mergeCells count="33">
    <mergeCell ref="A1:B3"/>
    <mergeCell ref="BG5:BN5"/>
    <mergeCell ref="BM7:BN7"/>
    <mergeCell ref="F4:BN4"/>
    <mergeCell ref="F5:AY5"/>
    <mergeCell ref="Q6:AD6"/>
    <mergeCell ref="C6:P6"/>
    <mergeCell ref="A599:B599"/>
    <mergeCell ref="A600:B600"/>
    <mergeCell ref="A598:B598"/>
    <mergeCell ref="B4:B6"/>
    <mergeCell ref="A4:A6"/>
    <mergeCell ref="A8:B8"/>
    <mergeCell ref="C601:D601"/>
    <mergeCell ref="Q601:R601"/>
    <mergeCell ref="AK7:AM7"/>
    <mergeCell ref="M7:P7"/>
    <mergeCell ref="T7:V7"/>
    <mergeCell ref="W7:Y7"/>
    <mergeCell ref="AA7:AD7"/>
    <mergeCell ref="AH7:AJ7"/>
    <mergeCell ref="F7:H7"/>
    <mergeCell ref="I7:K7"/>
    <mergeCell ref="AE601:AF601"/>
    <mergeCell ref="AS601:AT601"/>
    <mergeCell ref="BD601:BE601"/>
    <mergeCell ref="BD6:BN6"/>
    <mergeCell ref="AS6:BC6"/>
    <mergeCell ref="AE6:AR6"/>
    <mergeCell ref="AO7:AR7"/>
    <mergeCell ref="AV7:AX7"/>
    <mergeCell ref="BG7:BI7"/>
    <mergeCell ref="AZ7:BC7"/>
  </mergeCells>
  <pageMargins left="0.7" right="0.7" top="0.75" bottom="0.75" header="0" footer="0"/>
  <pageSetup scale="1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26798E-B2C2-42A5-B29B-C53BFD459E20}"/>
</file>

<file path=customXml/itemProps2.xml><?xml version="1.0" encoding="utf-8"?>
<ds:datastoreItem xmlns:ds="http://schemas.openxmlformats.org/officeDocument/2006/customXml" ds:itemID="{6F33F105-9A5E-4706-B438-27FDED17D4FB}"/>
</file>

<file path=customXml/itemProps3.xml><?xml version="1.0" encoding="utf-8"?>
<ds:datastoreItem xmlns:ds="http://schemas.openxmlformats.org/officeDocument/2006/customXml" ds:itemID="{911EC2D5-393B-4A12-87B3-149A0346B6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taller gonzalez</dc:creator>
  <cp:keywords/>
  <dc:description/>
  <cp:lastModifiedBy>CT. LEONARDO BASTOS RODRIGUEZ</cp:lastModifiedBy>
  <cp:revision/>
  <dcterms:created xsi:type="dcterms:W3CDTF">2025-07-01T23:58:06Z</dcterms:created>
  <dcterms:modified xsi:type="dcterms:W3CDTF">2026-08-07T20:54:23Z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