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8"/>
  <workbookPr codeName="ThisWorkbook"/>
  <mc:AlternateContent xmlns:mc="http://schemas.openxmlformats.org/markup-compatibility/2006">
    <mc:Choice Requires="x15">
      <x15ac:absPath xmlns:x15ac="http://schemas.microsoft.com/office/spreadsheetml/2010/11/ac" url="/Users/airm3/Documents/PROCESOS 2026/ALPUJARRA OBRA/"/>
    </mc:Choice>
  </mc:AlternateContent>
  <xr:revisionPtr revIDLastSave="0" documentId="8_{DECD8CBA-0FE0-FF47-A3BE-B9A51916CD0C}" xr6:coauthVersionLast="40" xr6:coauthVersionMax="40" xr10:uidLastSave="{00000000-0000-0000-0000-000000000000}"/>
  <bookViews>
    <workbookView xWindow="0" yWindow="660" windowWidth="29400" windowHeight="1846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(Entidad)'!$I$11:$I$98</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(Entidad)'!$A$1:$M$125</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(Entidad)'!$K$117</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(Entidad)'!$K$117</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(Entidad)'!$K$118</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107" i="265" l="1"/>
  <c r="K106" i="265"/>
  <c r="K105" i="265"/>
  <c r="K104" i="265"/>
  <c r="K103" i="265"/>
  <c r="K109" i="265" s="1"/>
  <c r="K16" i="265"/>
  <c r="K17" i="265"/>
  <c r="K18" i="265"/>
  <c r="K21" i="265"/>
  <c r="K22" i="265"/>
  <c r="K23" i="265"/>
  <c r="K24" i="265"/>
  <c r="K27" i="265"/>
  <c r="K28" i="265"/>
  <c r="K29" i="265"/>
  <c r="K30" i="265"/>
  <c r="K31" i="265"/>
  <c r="K32" i="265"/>
  <c r="K33" i="265"/>
  <c r="K34" i="265"/>
  <c r="K37" i="265"/>
  <c r="K38" i="265"/>
  <c r="K39" i="265"/>
  <c r="K40" i="265"/>
  <c r="K41" i="265"/>
  <c r="K44" i="265"/>
  <c r="K45" i="265"/>
  <c r="K46" i="265"/>
  <c r="K47" i="265"/>
  <c r="K48" i="265"/>
  <c r="K49" i="265"/>
  <c r="K50" i="265"/>
  <c r="K51" i="265"/>
  <c r="K52" i="265"/>
  <c r="K53" i="265"/>
  <c r="K54" i="265"/>
  <c r="K55" i="265"/>
  <c r="K58" i="265"/>
  <c r="K59" i="265"/>
  <c r="K60" i="265"/>
  <c r="K61" i="265"/>
  <c r="K62" i="265"/>
  <c r="K63" i="265"/>
  <c r="K66" i="265"/>
  <c r="K67" i="265" s="1"/>
  <c r="K69" i="265"/>
  <c r="K70" i="265"/>
  <c r="K71" i="265"/>
  <c r="K72" i="265"/>
  <c r="K73" i="265"/>
  <c r="K74" i="265"/>
  <c r="K75" i="265"/>
  <c r="K76" i="265"/>
  <c r="K77" i="265"/>
  <c r="K78" i="265"/>
  <c r="K79" i="265"/>
  <c r="K80" i="265"/>
  <c r="K81" i="265"/>
  <c r="K82" i="265"/>
  <c r="K83" i="265"/>
  <c r="K84" i="265"/>
  <c r="K85" i="265"/>
  <c r="K86" i="265"/>
  <c r="K87" i="265"/>
  <c r="K88" i="265"/>
  <c r="K89" i="265"/>
  <c r="K90" i="265"/>
  <c r="K91" i="265"/>
  <c r="K92" i="265"/>
  <c r="K93" i="265"/>
  <c r="K94" i="265"/>
  <c r="K95" i="265"/>
  <c r="K96" i="265"/>
  <c r="K15" i="265"/>
  <c r="K35" i="265" l="1"/>
  <c r="K97" i="265"/>
  <c r="K42" i="265"/>
  <c r="K25" i="265"/>
  <c r="K19" i="265"/>
  <c r="K64" i="265"/>
  <c r="K56" i="265"/>
  <c r="K98" i="265" l="1"/>
  <c r="K100" i="265" s="1"/>
  <c r="K112" i="265" s="1"/>
</calcChain>
</file>

<file path=xl/sharedStrings.xml><?xml version="1.0" encoding="utf-8"?>
<sst xmlns="http://schemas.openxmlformats.org/spreadsheetml/2006/main" count="324" uniqueCount="187">
  <si>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</si>
  <si>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</si>
  <si>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</si>
  <si>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</si>
  <si>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</si>
  <si>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</si>
  <si>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</si>
  <si>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</si>
  <si>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</si>
  <si>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</si>
  <si>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</si>
  <si>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</si>
  <si>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</si>
  <si>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</si>
  <si>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</si>
  <si>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</si>
  <si>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</si>
  <si>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</si>
  <si>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</si>
  <si>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</si>
  <si>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</si>
  <si>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</si>
  <si>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</si>
  <si>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</si>
  <si>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</si>
  <si>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</si>
  <si>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</si>
  <si>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</si>
  <si>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</si>
  <si>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</si>
  <si>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</si>
  <si>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</si>
  <si>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</si>
  <si>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</si>
  <si>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</si>
  <si>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</si>
  <si>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</si>
  <si>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</si>
  <si>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</si>
  <si>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</si>
  <si>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</si>
  <si>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</si>
  <si>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</si>
  <si>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</si>
  <si>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</si>
  <si>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</si>
  <si>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</si>
  <si>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</si>
  <si>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</si>
  <si>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</si>
  <si>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</si>
  <si>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</si>
  <si>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</si>
  <si>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</si>
  <si>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</si>
  <si>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</si>
  <si>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</si>
  <si>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</si>
  <si>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</si>
  <si>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</si>
  <si>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</si>
  <si>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</si>
  <si>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</si>
  <si>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</si>
  <si>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</si>
  <si>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</si>
  <si>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</si>
  <si>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</si>
  <si>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</si>
  <si>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</si>
  <si>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</si>
  <si>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</si>
  <si>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</si>
  <si>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</si>
  <si>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</si>
  <si>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</si>
  <si>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</si>
  <si>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</si>
  <si>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</si>
  <si>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</si>
  <si>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</si>
  <si>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</si>
  <si>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</si>
  <si>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</si>
  <si>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</si>
  <si>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</si>
  <si>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</si>
  <si>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</si>
  <si>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</si>
  <si>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</si>
  <si>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</si>
  <si>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</si>
  <si>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</si>
  <si>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</si>
  <si>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</si>
  <si>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PRELIMINARES </t>
  </si>
  <si>
    <t>Localización y Replanteo para redes</t>
  </si>
  <si>
    <t>M</t>
  </si>
  <si>
    <t>Localización y replanteo para estructuras</t>
  </si>
  <si>
    <t>M2</t>
  </si>
  <si>
    <t>Descapote Mecanico y limpieza de terreno incluye retiro de material sobrante e= 0,20m</t>
  </si>
  <si>
    <t>Suministro e Instalación Cerramiento Provisional de Obra en Lona Verde y Parales de Guadua Cada 2 mts H= 1,80.</t>
  </si>
  <si>
    <t>DEMOLICIONES</t>
  </si>
  <si>
    <t>Corte de Pavimento Rigido</t>
  </si>
  <si>
    <t>Demolicion de Pavimento Rigido.</t>
  </si>
  <si>
    <t>M3</t>
  </si>
  <si>
    <t>Retiro de tuberia Existente.</t>
  </si>
  <si>
    <t>Cargue y Disposicion de material</t>
  </si>
  <si>
    <t>EXCAVACIONES</t>
  </si>
  <si>
    <t>Excavación mecánica en material común de 0 a 2m en seco</t>
  </si>
  <si>
    <t>Excavacion mecanica en conglomerado de 0 a 2,0 m en seco</t>
  </si>
  <si>
    <t xml:space="preserve">Excavacion en roca </t>
  </si>
  <si>
    <t xml:space="preserve">Suministro e instalación entibado mediante módulos madera </t>
  </si>
  <si>
    <t xml:space="preserve">Excavación manual en material común para pozos de inspección </t>
  </si>
  <si>
    <t xml:space="preserve">Excavación manual y perfilamiento del terreno para pozos de inspección </t>
  </si>
  <si>
    <t xml:space="preserve">Cargue y retiro material sobrante </t>
  </si>
  <si>
    <t>Perforación con sistema Ramming de 8"</t>
  </si>
  <si>
    <t xml:space="preserve">LLENOS </t>
  </si>
  <si>
    <t xml:space="preserve">Suministro, riego y compactación Triturado de 3/4 </t>
  </si>
  <si>
    <t>Suministro, riego y compactacion  recebo material seleccionado</t>
  </si>
  <si>
    <t>Suministro, riego y compactación de base granular</t>
  </si>
  <si>
    <t>Suministro, riego y compactación arena gruesa</t>
  </si>
  <si>
    <t>Riego y compactación de material seleccionado proveniente de la excavación</t>
  </si>
  <si>
    <t xml:space="preserve">POZOS Y ESTRUCTURAS EN CONCRETO </t>
  </si>
  <si>
    <t>Suministro e Intalacion Solado en concreto de 14 MPa (2000 PSI)  e = 0.05 m</t>
  </si>
  <si>
    <t xml:space="preserve">Suministro e Instalacion Cuerpo Manhole para pozo de inspección en concreto impermeabilizado de 28 Mpa  (4000 PSI), Ø int=1.20 m, Ø int=1.50 m </t>
  </si>
  <si>
    <t>Suministro e Instalacion Placa de fondo para pozo de inspección en concreto de f'c = 28 MPa (4000 PSI), Ø= 1.20 m,  Ø= 1.50, incluye cañuela en concreto de baja resistencia impermeabilizado.</t>
  </si>
  <si>
    <t>Suministro e Instalacion Placa de cubierta para pozo de inspección en concreto de f'c = 28 MPa (4000 PSI),  Ø = 1.20 m,  Ø = 1.50 m, impermeabilizado.</t>
  </si>
  <si>
    <t xml:space="preserve">Suministro e instalación de geotextil tipo NT 2100, para recubrimiento para estructuras </t>
  </si>
  <si>
    <t xml:space="preserve">Suministro e instalación de Aro y Tapa tapa en hierro fundido (HF) Ø estándar </t>
  </si>
  <si>
    <t>UND</t>
  </si>
  <si>
    <t>Suministro e Instalacion de Concreto Impermeabilizado de 4000 PSI Para Estructuras de Cabezal de Descarga y Aliviaderos</t>
  </si>
  <si>
    <t>Suministro y armado de acero de refuerzo figurado Fy = 420 Mpa Para Pozos de Inspeccion</t>
  </si>
  <si>
    <t>KG</t>
  </si>
  <si>
    <t>Suministro y armado de acero de refuerzo figurado Fy = 420 Mpa Para Estructura de Descarga, recubrimiento y aliviaderos</t>
  </si>
  <si>
    <t>Pasos de varilla de acero 5/8" para pozos de inpsección incluye anticorrosivo y fijación</t>
  </si>
  <si>
    <t>Concreto impermeabilizado reforzado de 28Mpa, Fy=420 Mpa para recubrimiento de tubería</t>
  </si>
  <si>
    <t>Construcción de caja de inspeccion de e=0,10m de 0,60mx0,60mx0,60m interno, Concreto impermeabilizado reforzado de 28Mpa (incluye tapa en concreto reforzado)</t>
  </si>
  <si>
    <t xml:space="preserve"> INSTALACION DE TUBERIAS </t>
  </si>
  <si>
    <t>Instalacion de Tuberia Corrugada Tipo Novafort de Ø 6" (160 mm)</t>
  </si>
  <si>
    <t>Instalacion de Tuberia Corrugada Tipo Novafort de Ø 8" (200 mm)</t>
  </si>
  <si>
    <t>Suministro e instalación de kit de silla yee de 8"x6" (200mm x 160mm)</t>
  </si>
  <si>
    <t>Instalación de Tuberia PVC sanitaria de 6"</t>
  </si>
  <si>
    <t>ML</t>
  </si>
  <si>
    <t>Instalación de Tuberia PVC sanitaria de 4"</t>
  </si>
  <si>
    <t>Instalación de Tuberia PVC de 3" Perforada</t>
  </si>
  <si>
    <t xml:space="preserve">REPOSICION DE VIAS </t>
  </si>
  <si>
    <t>Suministro e Instalacion Pavimento rigido, incluye acero de refuerzo y juntas de dilatación</t>
  </si>
  <si>
    <t>PTAR Y OBRAS COMPLEMENTARIAS</t>
  </si>
  <si>
    <t xml:space="preserve">Localización y Replanteo de PTAR </t>
  </si>
  <si>
    <t>Puesta en marcha de una planta de tratamiento de aguas residuales domestica con capacidad para 1lps</t>
  </si>
  <si>
    <t>Global</t>
  </si>
  <si>
    <t>Suministro, riego y compactación de recebo material seleccionada</t>
  </si>
  <si>
    <t>Suministro, riego y compactacion de arena gruesa</t>
  </si>
  <si>
    <t>Cerramiento en cerca viva</t>
  </si>
  <si>
    <t>Suministro, riego y compactación de triturado o grava</t>
  </si>
  <si>
    <t>Suministro e instalacion de Geotextil no tejido NT 1600</t>
  </si>
  <si>
    <t>Suministro e Instalación de Concreto de 4000 PSI, para lechos de secado y obras complementarias</t>
  </si>
  <si>
    <t>Suministro e instalación de Solado en concreto de 14 Mpa (2000 PSI) e=0,05m</t>
  </si>
  <si>
    <t>Suministro e Intalación de ladrillo Tolete</t>
  </si>
  <si>
    <t>Suministro e instalación de muro en bloque H5 incluye pañete impermeabilizado e=0,02m</t>
  </si>
  <si>
    <t>Construcción de caja de inspeccion de e=0,10m de 0,80mx0,80mx0,60m interno, Concreto impermeabilizado reforzado de 28Mpa (incluye tapa en concreto reforzado)</t>
  </si>
  <si>
    <t>Suministro e instalación de valvula PVC mariposa 8"</t>
  </si>
  <si>
    <t xml:space="preserve">Suministro e instalacion de Estructura metalica para cubierta </t>
  </si>
  <si>
    <t>Kg</t>
  </si>
  <si>
    <t>Suministro e Instalación de cubierta en teja tipo zinc policarbonato transpartente de 3,05m</t>
  </si>
  <si>
    <t>Pasa muro PVC sanitaria 3"</t>
  </si>
  <si>
    <t>Und</t>
  </si>
  <si>
    <t>Suministro e Instalación de geomembrana calibre 30</t>
  </si>
  <si>
    <t>Suministro e Instalación de Planta de Tratamiento de Aguas Residuales</t>
  </si>
  <si>
    <t>Construcción de caseta de almacenamiento de 2,8*3</t>
  </si>
  <si>
    <t>Reposicion de tuberia de 24" "Concreto alcantarillado existente "</t>
  </si>
  <si>
    <t>Suministro e instalacion de arena negra (Tierra)</t>
  </si>
  <si>
    <t>Cerramiento en modulo en Malla Eslabonada sobre Tubo Galvanizado 2" con Angulos, Platina de Refuerzo,Viga de cimentacion 0,4x0,35x0,35 de 2m, alambre puas 3 hilos</t>
  </si>
  <si>
    <t>Portón en tubo galvanizado de 21/2" y 2", Malla Eslabonada, de 3m de ancho</t>
  </si>
  <si>
    <t>Suministro de Planta Electrica 8500w Monofasica arranque electrico, 120/240v, 13hp</t>
  </si>
  <si>
    <t>Suministro de Bomba de 3" 212cc semi-residuos, incluye manguera y accesorios</t>
  </si>
  <si>
    <t>ADMINISTRACIÓN SUMINISTRO</t>
  </si>
  <si>
    <t xml:space="preserve"> Suministro de Tuberia Corrugada Tipo Novafort de Ø6"  160 mm</t>
  </si>
  <si>
    <t xml:space="preserve"> Suministro de Tuberia Corrugada Tipo Novafort de Ø8"  200 mm</t>
  </si>
  <si>
    <t>Suministro de Tuberia PVC sanitario 6"</t>
  </si>
  <si>
    <t>Suministro de Tuberia PVC sanitario de 4"</t>
  </si>
  <si>
    <t>Suministro de Tuberia PVC sanitaria de 3"</t>
  </si>
  <si>
    <t>SUMINISTRO DE TUBERIA</t>
  </si>
  <si>
    <t xml:space="preserve">SUBTOTAL SUMINISTRO </t>
  </si>
  <si>
    <t>DESCRIPCION OBRA</t>
  </si>
  <si>
    <t>DESCRIPCION SUMINISTRO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</si>
</sst>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b/>
      <sz val="10"/>
      <color theme="1"/>
      <name val="Calibri"/>
      <family val="2"/>
      <scheme val="minor"/>
    </font>
    <font>
      <b/>
      <sz val="14"/>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60" fillId="0" borderId="0" applyFont="0" applyFill="0" applyBorder="0" applyAlignment="0" applyProtection="0"/>
  </cellStyleXfs>
  <cellXfs count="42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8" borderId="18" xfId="74" applyFont="1" applyFill="1" applyBorder="1" applyAlignment="1">
      <alignment horizontal="center" vertical="center"/>
    </xf>
    <xf numFmtId="0" fontId="51" fillId="28" borderId="18" xfId="74" applyFont="1" applyFill="1" applyBorder="1" applyAlignment="1">
      <alignment horizontal="left" vertical="center" wrapText="1"/>
    </xf>
    <xf numFmtId="4" fontId="49" fillId="28" borderId="18" xfId="39" applyNumberFormat="1" applyFont="1" applyFill="1" applyBorder="1" applyAlignment="1">
      <alignment vertical="center" wrapText="1"/>
    </xf>
    <xf numFmtId="167" fontId="49" fillId="28" borderId="18" xfId="62" applyNumberFormat="1" applyFont="1" applyFill="1" applyBorder="1" applyAlignment="1">
      <alignment horizontal="right" vertical="center" wrapText="1"/>
    </xf>
    <xf numFmtId="0" fontId="51" fillId="0" borderId="18" xfId="74" applyFont="1" applyBorder="1" applyAlignment="1">
      <alignment horizontal="center" vertical="center"/>
    </xf>
    <xf numFmtId="0" fontId="49" fillId="0" borderId="18" xfId="128" applyFont="1" applyBorder="1" applyAlignment="1">
      <alignment horizontal="left" vertical="center" wrapText="1"/>
    </xf>
    <xf numFmtId="9" fontId="49" fillId="0" borderId="18" xfId="129" applyNumberFormat="1" applyFont="1" applyBorder="1" applyAlignment="1">
      <alignment horizontal="center" vertical="center"/>
    </xf>
    <xf numFmtId="181" fontId="49" fillId="0" borderId="18" xfId="129" applyNumberFormat="1" applyFont="1" applyBorder="1" applyAlignment="1">
      <alignment vertical="center"/>
    </xf>
    <xf numFmtId="164" fontId="49" fillId="0" borderId="18" xfId="257" applyFont="1" applyBorder="1" applyAlignment="1">
      <alignment horizontal="right" vertical="center"/>
    </xf>
    <xf numFmtId="2" fontId="49" fillId="0" borderId="18" xfId="73" applyNumberFormat="1" applyFont="1" applyBorder="1" applyAlignment="1">
      <alignment horizontal="center" vertical="center"/>
    </xf>
    <xf numFmtId="176" fontId="51" fillId="0" borderId="18" xfId="39" applyNumberFormat="1" applyFont="1" applyBorder="1" applyAlignment="1">
      <alignment horizontal="right" vertical="center"/>
    </xf>
    <xf numFmtId="0" fontId="51" fillId="0" borderId="18" xfId="126" applyFont="1" applyBorder="1" applyAlignment="1">
      <alignment horizontal="center" vertical="center" wrapText="1"/>
    </xf>
    <xf numFmtId="0" fontId="51" fillId="24" borderId="18" xfId="73" applyFont="1" applyFill="1" applyBorder="1" applyAlignment="1">
      <alignment vertical="center"/>
    </xf>
    <xf numFmtId="0" fontId="49" fillId="28" borderId="18" xfId="73" applyFont="1" applyFill="1" applyBorder="1" applyAlignment="1">
      <alignment horizontal="center" vertical="center"/>
    </xf>
    <xf numFmtId="0" fontId="49" fillId="0" borderId="18" xfId="73" applyFont="1" applyBorder="1" applyAlignment="1">
      <alignment horizontal="left" vertical="center"/>
    </xf>
    <xf numFmtId="0" fontId="61" fillId="25" borderId="18" xfId="0" applyFont="1" applyFill="1" applyBorder="1" applyAlignment="1">
      <alignment horizontal="center" vertical="center"/>
    </xf>
    <xf numFmtId="0" fontId="61" fillId="0" borderId="18" xfId="0" applyFont="1" applyBorder="1" applyAlignment="1">
      <alignment horizontal="center" vertical="center"/>
    </xf>
    <xf numFmtId="2" fontId="61" fillId="25" borderId="18" xfId="0" applyNumberFormat="1" applyFont="1" applyFill="1" applyBorder="1" applyAlignment="1">
      <alignment horizontal="center" vertical="center"/>
    </xf>
    <xf numFmtId="2" fontId="61" fillId="0" borderId="18" xfId="0" applyNumberFormat="1" applyFont="1" applyBorder="1" applyAlignment="1">
      <alignment horizontal="center" vertical="center"/>
    </xf>
    <xf numFmtId="187" fontId="51" fillId="28" borderId="18" xfId="73" applyNumberFormat="1" applyFont="1" applyFill="1" applyBorder="1" applyAlignment="1">
      <alignment vertical="center"/>
    </xf>
    <xf numFmtId="49" fontId="51" fillId="0" borderId="18" xfId="131" applyNumberFormat="1" applyFont="1" applyBorder="1" applyAlignment="1">
      <alignment horizontal="right" vertical="center"/>
    </xf>
    <xf numFmtId="186" fontId="51" fillId="0" borderId="18" xfId="131" applyNumberFormat="1" applyFont="1" applyBorder="1" applyAlignment="1">
      <alignment vertical="center"/>
    </xf>
    <xf numFmtId="181" fontId="51" fillId="0" borderId="18" xfId="129" applyNumberFormat="1" applyFont="1" applyBorder="1" applyAlignment="1">
      <alignment vertical="center"/>
    </xf>
    <xf numFmtId="0" fontId="49" fillId="0" borderId="25" xfId="128" applyFont="1" applyBorder="1"/>
    <xf numFmtId="0" fontId="31" fillId="0" borderId="0" xfId="90" applyFont="1" applyBorder="1"/>
    <xf numFmtId="0" fontId="51" fillId="0" borderId="0" xfId="128" applyFont="1" applyBorder="1" applyAlignment="1">
      <alignment vertical="center"/>
    </xf>
    <xf numFmtId="187" fontId="62" fillId="28" borderId="44" xfId="73" applyNumberFormat="1" applyFont="1" applyFill="1" applyBorder="1" applyAlignment="1">
      <alignment vertical="center"/>
    </xf>
    <xf numFmtId="0" fontId="49" fillId="25" borderId="62"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70" xfId="130"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9" xfId="130" applyNumberFormat="1" applyFont="1" applyFill="1" applyBorder="1" applyAlignment="1">
      <alignment horizontal="center" vertical="center" wrapText="1"/>
    </xf>
    <xf numFmtId="3" fontId="51" fillId="26" borderId="22"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wrapText="1"/>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51" fillId="25" borderId="18"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18" xfId="73" applyNumberFormat="1" applyFont="1" applyFill="1" applyBorder="1" applyAlignment="1">
      <alignment horizontal="center" vertical="center" wrapText="1"/>
    </xf>
    <xf numFmtId="0" fontId="51" fillId="0" borderId="18"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1" fillId="24" borderId="11" xfId="73" applyFont="1" applyFill="1" applyBorder="1" applyAlignment="1">
      <alignment horizontal="left" vertical="center"/>
    </xf>
    <xf numFmtId="0" fontId="51" fillId="24" borderId="0" xfId="73" applyFont="1" applyFill="1" applyBorder="1" applyAlignment="1">
      <alignment horizontal="left" vertical="center"/>
    </xf>
    <xf numFmtId="0" fontId="51" fillId="24" borderId="12" xfId="73" applyFont="1" applyFill="1" applyBorder="1" applyAlignment="1">
      <alignment horizontal="left" vertical="center"/>
    </xf>
    <xf numFmtId="0" fontId="51" fillId="28" borderId="18" xfId="73" applyFont="1" applyFill="1" applyBorder="1" applyAlignment="1">
      <alignment horizontal="righ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xf>
    <xf numFmtId="0" fontId="49" fillId="0" borderId="25" xfId="128" applyFont="1" applyBorder="1" applyAlignment="1">
      <alignment horizontal="center"/>
    </xf>
    <xf numFmtId="0" fontId="49" fillId="0" borderId="18" xfId="128" applyFont="1" applyBorder="1" applyAlignment="1">
      <alignment horizontal="center"/>
    </xf>
    <xf numFmtId="0" fontId="51" fillId="0" borderId="18" xfId="128" applyFont="1" applyBorder="1" applyAlignment="1">
      <alignment horizontal="center"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5" fillId="0" borderId="85" xfId="89" applyFont="1" applyBorder="1" applyAlignment="1">
      <alignment horizontal="center" wrapText="1"/>
    </xf>
    <xf numFmtId="3" fontId="51" fillId="26" borderId="25" xfId="130" applyNumberFormat="1" applyFont="1" applyFill="1" applyBorder="1" applyAlignment="1">
      <alignment horizontal="center" vertic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23"/>
  <sheetViews>
    <sheetView showGridLines="0" tabSelected="1" view="pageBreakPreview" topLeftCell="A12" zoomScaleNormal="100" zoomScaleSheetLayoutView="100" zoomScalePageLayoutView="87" workbookViewId="0">
      <selection activeCell="O8" sqref="O8"/>
    </sheetView>
  </sheetViews>
  <sheetFormatPr baseColWidth="10" defaultColWidth="11.5" defaultRowHeight="14"/>
  <cols>
    <col min="1" max="2" width="3.5" style="1" customWidth="1"/>
    <col min="3" max="3" width="6" style="1" customWidth="1"/>
    <col min="4" max="4" width="17.5" style="1" customWidth="1"/>
    <col min="5" max="5" width="16.1640625" style="2" customWidth="1"/>
    <col min="6" max="6" width="17.5" style="1" customWidth="1"/>
    <col min="7" max="7" width="90.33203125" style="1" customWidth="1"/>
    <col min="8" max="8" width="14.1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20"/>
      <c r="D2" s="220"/>
      <c r="E2" s="221"/>
      <c r="F2" s="220"/>
      <c r="G2" s="220"/>
      <c r="H2" s="220"/>
      <c r="I2" s="220"/>
      <c r="J2" s="220"/>
      <c r="K2" s="220"/>
      <c r="L2" s="8"/>
      <c r="M2" s="5"/>
    </row>
    <row r="3" spans="1:13" ht="30" customHeight="1">
      <c r="A3" s="5"/>
      <c r="B3" s="9"/>
      <c r="C3" s="266" t="s">
        <v>0</v>
      </c>
      <c r="D3" s="266"/>
      <c r="E3" s="266"/>
      <c r="F3" s="266"/>
      <c r="G3" s="5"/>
      <c r="H3" s="5"/>
      <c r="I3" s="5"/>
      <c r="J3" s="5"/>
      <c r="K3" s="5"/>
      <c r="L3" s="10"/>
      <c r="M3" s="5"/>
    </row>
    <row r="4" spans="1:13" ht="16">
      <c r="A4" s="5"/>
      <c r="B4" s="9"/>
      <c r="C4" s="213" t="s">
        <v>1</v>
      </c>
      <c r="D4" s="212" t="s">
        <v>2</v>
      </c>
      <c r="E4" s="213" t="s">
        <v>3</v>
      </c>
      <c r="F4" s="212">
        <v>1</v>
      </c>
      <c r="G4" s="5"/>
      <c r="H4" s="5"/>
      <c r="I4" s="5"/>
      <c r="J4" s="5"/>
      <c r="K4" s="5"/>
      <c r="L4" s="10"/>
      <c r="M4" s="5"/>
    </row>
    <row r="5" spans="1:13" ht="16">
      <c r="A5" s="5"/>
      <c r="B5" s="9"/>
      <c r="C5" s="271" t="s">
        <v>4</v>
      </c>
      <c r="D5" s="272"/>
      <c r="E5" s="272"/>
      <c r="F5" s="272"/>
      <c r="G5" s="272"/>
      <c r="H5" s="272"/>
      <c r="I5" s="272"/>
      <c r="J5" s="272"/>
      <c r="K5" s="273"/>
      <c r="L5" s="10"/>
      <c r="M5" s="5"/>
    </row>
    <row r="6" spans="1:13" ht="16">
      <c r="A6" s="5"/>
      <c r="B6" s="9"/>
      <c r="C6" s="267" t="s">
        <v>5</v>
      </c>
      <c r="D6" s="268"/>
      <c r="E6" s="268"/>
      <c r="F6" s="268"/>
      <c r="G6" s="268"/>
      <c r="H6" s="268"/>
      <c r="I6" s="268"/>
      <c r="J6" s="268"/>
      <c r="K6" s="269"/>
      <c r="L6" s="10"/>
      <c r="M6" s="5"/>
    </row>
    <row r="7" spans="1:13" s="21" customFormat="1" ht="16">
      <c r="A7" s="19"/>
      <c r="B7" s="20"/>
      <c r="C7" s="276" t="s">
        <v>6</v>
      </c>
      <c r="D7" s="276"/>
      <c r="E7" s="276"/>
      <c r="F7" s="276"/>
      <c r="G7" s="276"/>
      <c r="H7" s="276"/>
      <c r="I7" s="276"/>
      <c r="J7" s="276"/>
      <c r="K7" s="276"/>
      <c r="L7" s="22"/>
      <c r="M7" s="19"/>
    </row>
    <row r="8" spans="1:13" ht="43.5" customHeight="1">
      <c r="A8" s="5"/>
      <c r="B8" s="9"/>
      <c r="C8" s="276"/>
      <c r="D8" s="276"/>
      <c r="E8" s="276"/>
      <c r="F8" s="276"/>
      <c r="G8" s="276"/>
      <c r="H8" s="276"/>
      <c r="I8" s="276"/>
      <c r="J8" s="276"/>
      <c r="K8" s="276"/>
      <c r="L8" s="10"/>
      <c r="M8" s="5"/>
    </row>
    <row r="9" spans="1:13" ht="34.5" customHeight="1">
      <c r="A9" s="5"/>
      <c r="B9" s="9"/>
      <c r="C9" s="277" t="s">
        <v>7</v>
      </c>
      <c r="D9" s="278"/>
      <c r="E9" s="278"/>
      <c r="F9" s="278"/>
      <c r="G9" s="278"/>
      <c r="H9" s="278"/>
      <c r="I9" s="278"/>
      <c r="J9" s="278"/>
      <c r="K9" s="279"/>
      <c r="L9" s="10"/>
      <c r="M9" s="5"/>
    </row>
    <row r="10" spans="1:13" ht="30" customHeight="1">
      <c r="A10" s="5"/>
      <c r="B10" s="9"/>
      <c r="C10" s="280"/>
      <c r="D10" s="281"/>
      <c r="E10" s="281"/>
      <c r="F10" s="281"/>
      <c r="G10" s="281"/>
      <c r="H10" s="281"/>
      <c r="I10" s="281"/>
      <c r="J10" s="281"/>
      <c r="K10" s="282"/>
      <c r="L10" s="10"/>
      <c r="M10" s="5"/>
    </row>
    <row r="11" spans="1:13" ht="30" customHeight="1">
      <c r="A11" s="5"/>
      <c r="B11" s="9"/>
      <c r="C11" s="270" t="s">
        <v>8</v>
      </c>
      <c r="D11" s="270" t="s">
        <v>9</v>
      </c>
      <c r="E11" s="275" t="s">
        <v>10</v>
      </c>
      <c r="F11" s="275"/>
      <c r="G11" s="270" t="s">
        <v>11</v>
      </c>
      <c r="H11" s="270" t="s">
        <v>12</v>
      </c>
      <c r="I11" s="270" t="s">
        <v>13</v>
      </c>
      <c r="J11" s="274" t="s">
        <v>14</v>
      </c>
      <c r="K11" s="274" t="s">
        <v>15</v>
      </c>
      <c r="L11" s="10"/>
      <c r="M11" s="5"/>
    </row>
    <row r="12" spans="1:13" ht="30" customHeight="1">
      <c r="A12" s="5"/>
      <c r="B12" s="9"/>
      <c r="C12" s="270"/>
      <c r="D12" s="270"/>
      <c r="E12" s="239" t="s">
        <v>16</v>
      </c>
      <c r="F12" s="239" t="s">
        <v>17</v>
      </c>
      <c r="G12" s="270"/>
      <c r="H12" s="270"/>
      <c r="I12" s="270"/>
      <c r="J12" s="274"/>
      <c r="K12" s="274"/>
      <c r="L12" s="10"/>
      <c r="M12" s="5"/>
    </row>
    <row r="13" spans="1:13" ht="30" customHeight="1">
      <c r="A13" s="5"/>
      <c r="B13" s="9"/>
      <c r="C13" s="240"/>
      <c r="D13" s="240"/>
      <c r="E13" s="240"/>
      <c r="F13" s="240"/>
      <c r="G13" s="240"/>
      <c r="H13" s="240"/>
      <c r="I13" s="240"/>
      <c r="J13" s="240"/>
      <c r="K13" s="240"/>
      <c r="L13" s="10"/>
      <c r="M13" s="5"/>
    </row>
    <row r="14" spans="1:13" ht="30" customHeight="1">
      <c r="A14" s="5"/>
      <c r="B14" s="9"/>
      <c r="C14" s="241"/>
      <c r="D14" s="228">
        <v>1</v>
      </c>
      <c r="E14" s="228"/>
      <c r="F14" s="228"/>
      <c r="G14" s="229" t="s">
        <v>95</v>
      </c>
      <c r="H14" s="228"/>
      <c r="I14" s="230"/>
      <c r="J14" s="231"/>
      <c r="K14" s="231"/>
      <c r="L14" s="10"/>
      <c r="M14" s="5"/>
    </row>
    <row r="15" spans="1:13" ht="30" customHeight="1">
      <c r="A15" s="5"/>
      <c r="B15" s="9"/>
      <c r="C15" s="151"/>
      <c r="D15" s="135">
        <v>1.1000000000000001</v>
      </c>
      <c r="E15" s="135"/>
      <c r="F15" s="135"/>
      <c r="G15" s="136" t="s">
        <v>96</v>
      </c>
      <c r="H15" s="135" t="s">
        <v>97</v>
      </c>
      <c r="I15" s="137">
        <v>2477.92</v>
      </c>
      <c r="J15" s="138">
        <v>7172.5767300000007</v>
      </c>
      <c r="K15" s="138">
        <f>I15*J15</f>
        <v>17773071.330801602</v>
      </c>
      <c r="L15" s="10"/>
      <c r="M15" s="5"/>
    </row>
    <row r="16" spans="1:13" ht="30" customHeight="1">
      <c r="A16" s="5"/>
      <c r="B16" s="9"/>
      <c r="C16" s="151"/>
      <c r="D16" s="135">
        <v>1.2</v>
      </c>
      <c r="E16" s="135"/>
      <c r="F16" s="135"/>
      <c r="G16" s="136" t="s">
        <v>98</v>
      </c>
      <c r="H16" s="135" t="s">
        <v>99</v>
      </c>
      <c r="I16" s="137">
        <v>133.18</v>
      </c>
      <c r="J16" s="138">
        <v>9597.8885850000006</v>
      </c>
      <c r="K16" s="138">
        <f t="shared" ref="K16:K86" si="0">I16*J16</f>
        <v>1278246.8017503002</v>
      </c>
      <c r="L16" s="10"/>
      <c r="M16" s="5"/>
    </row>
    <row r="17" spans="1:13" ht="30" customHeight="1">
      <c r="A17" s="5"/>
      <c r="B17" s="9"/>
      <c r="C17" s="151"/>
      <c r="D17" s="135">
        <v>1.3</v>
      </c>
      <c r="E17" s="135"/>
      <c r="F17" s="135"/>
      <c r="G17" s="136" t="s">
        <v>100</v>
      </c>
      <c r="H17" s="135" t="s">
        <v>97</v>
      </c>
      <c r="I17" s="137">
        <v>1327.87</v>
      </c>
      <c r="J17" s="138">
        <v>9340.6373100000001</v>
      </c>
      <c r="K17" s="138">
        <f t="shared" si="0"/>
        <v>12403152.0648297</v>
      </c>
      <c r="L17" s="10"/>
      <c r="M17" s="5"/>
    </row>
    <row r="18" spans="1:13" ht="30" customHeight="1">
      <c r="A18" s="5"/>
      <c r="B18" s="9"/>
      <c r="C18" s="151"/>
      <c r="D18" s="135">
        <v>1.4</v>
      </c>
      <c r="E18" s="135"/>
      <c r="F18" s="135"/>
      <c r="G18" s="136" t="s">
        <v>101</v>
      </c>
      <c r="H18" s="135" t="s">
        <v>97</v>
      </c>
      <c r="I18" s="137">
        <v>2262.12</v>
      </c>
      <c r="J18" s="138">
        <v>16793.761320000001</v>
      </c>
      <c r="K18" s="138">
        <f t="shared" si="0"/>
        <v>37989503.357198402</v>
      </c>
      <c r="L18" s="10"/>
      <c r="M18" s="5"/>
    </row>
    <row r="19" spans="1:13" ht="30" customHeight="1">
      <c r="A19" s="5"/>
      <c r="B19" s="9"/>
      <c r="C19" s="242" t="s">
        <v>18</v>
      </c>
      <c r="D19" s="237"/>
      <c r="E19" s="237"/>
      <c r="F19" s="237"/>
      <c r="G19" s="152"/>
      <c r="H19" s="151"/>
      <c r="I19" s="137"/>
      <c r="J19" s="138"/>
      <c r="K19" s="238">
        <f>SUM(K15:K18)</f>
        <v>69443973.554580003</v>
      </c>
      <c r="L19" s="10"/>
      <c r="M19" s="5"/>
    </row>
    <row r="20" spans="1:13" ht="30" customHeight="1">
      <c r="A20" s="5"/>
      <c r="B20" s="9"/>
      <c r="C20" s="241"/>
      <c r="D20" s="228">
        <v>2</v>
      </c>
      <c r="E20" s="228"/>
      <c r="F20" s="228"/>
      <c r="G20" s="229" t="s">
        <v>102</v>
      </c>
      <c r="H20" s="228"/>
      <c r="I20" s="230"/>
      <c r="J20" s="231"/>
      <c r="K20" s="231"/>
      <c r="L20" s="10"/>
      <c r="M20" s="5"/>
    </row>
    <row r="21" spans="1:13" ht="30" customHeight="1">
      <c r="A21" s="5"/>
      <c r="B21" s="9"/>
      <c r="C21" s="151"/>
      <c r="D21" s="135">
        <v>2.1</v>
      </c>
      <c r="E21" s="135"/>
      <c r="F21" s="135"/>
      <c r="G21" s="136" t="s">
        <v>103</v>
      </c>
      <c r="H21" s="135" t="s">
        <v>97</v>
      </c>
      <c r="I21" s="137">
        <v>13.8</v>
      </c>
      <c r="J21" s="138">
        <v>81060.891615</v>
      </c>
      <c r="K21" s="138">
        <f t="shared" si="0"/>
        <v>1118640.3042870001</v>
      </c>
      <c r="L21" s="10"/>
      <c r="M21" s="5"/>
    </row>
    <row r="22" spans="1:13" ht="30" customHeight="1">
      <c r="A22" s="5"/>
      <c r="B22" s="9"/>
      <c r="C22" s="151"/>
      <c r="D22" s="135">
        <v>2.2000000000000002</v>
      </c>
      <c r="E22" s="135"/>
      <c r="F22" s="135"/>
      <c r="G22" s="136" t="s">
        <v>104</v>
      </c>
      <c r="H22" s="135" t="s">
        <v>105</v>
      </c>
      <c r="I22" s="137">
        <v>0.87</v>
      </c>
      <c r="J22" s="138">
        <v>223068.37509000002</v>
      </c>
      <c r="K22" s="138">
        <f t="shared" si="0"/>
        <v>194069.4863283</v>
      </c>
      <c r="L22" s="10"/>
      <c r="M22" s="5"/>
    </row>
    <row r="23" spans="1:13" ht="30" customHeight="1">
      <c r="A23" s="5"/>
      <c r="B23" s="9"/>
      <c r="C23" s="151"/>
      <c r="D23" s="135">
        <v>2.2999999999999998</v>
      </c>
      <c r="E23" s="135"/>
      <c r="F23" s="135"/>
      <c r="G23" s="136" t="s">
        <v>106</v>
      </c>
      <c r="H23" s="135" t="s">
        <v>97</v>
      </c>
      <c r="I23" s="137">
        <v>16.2</v>
      </c>
      <c r="J23" s="138">
        <v>96979.06885499999</v>
      </c>
      <c r="K23" s="138">
        <f t="shared" si="0"/>
        <v>1571060.9154509997</v>
      </c>
      <c r="L23" s="10"/>
      <c r="M23" s="5"/>
    </row>
    <row r="24" spans="1:13" ht="30" customHeight="1">
      <c r="A24" s="5"/>
      <c r="B24" s="9"/>
      <c r="C24" s="151"/>
      <c r="D24" s="135">
        <v>2.4</v>
      </c>
      <c r="E24" s="135"/>
      <c r="F24" s="135"/>
      <c r="G24" s="136" t="s">
        <v>107</v>
      </c>
      <c r="H24" s="135" t="s">
        <v>105</v>
      </c>
      <c r="I24" s="137">
        <v>6.48</v>
      </c>
      <c r="J24" s="138">
        <v>66204.483165000012</v>
      </c>
      <c r="K24" s="138">
        <f t="shared" si="0"/>
        <v>429005.0509092001</v>
      </c>
      <c r="L24" s="10"/>
      <c r="M24" s="5"/>
    </row>
    <row r="25" spans="1:13" ht="30" customHeight="1">
      <c r="A25" s="5"/>
      <c r="B25" s="9"/>
      <c r="C25" s="242" t="s">
        <v>18</v>
      </c>
      <c r="D25" s="237"/>
      <c r="E25" s="237"/>
      <c r="F25" s="237"/>
      <c r="G25" s="152"/>
      <c r="H25" s="151"/>
      <c r="I25" s="137"/>
      <c r="J25" s="138"/>
      <c r="K25" s="238">
        <f>SUM(K21:K24)</f>
        <v>3312775.7569755004</v>
      </c>
      <c r="L25" s="10"/>
      <c r="M25" s="5"/>
    </row>
    <row r="26" spans="1:13" ht="30" customHeight="1">
      <c r="A26" s="5"/>
      <c r="B26" s="9"/>
      <c r="C26" s="241"/>
      <c r="D26" s="228">
        <v>3</v>
      </c>
      <c r="E26" s="228"/>
      <c r="F26" s="228"/>
      <c r="G26" s="229" t="s">
        <v>108</v>
      </c>
      <c r="H26" s="228"/>
      <c r="I26" s="230"/>
      <c r="J26" s="231"/>
      <c r="K26" s="231"/>
      <c r="L26" s="10"/>
      <c r="M26" s="5"/>
    </row>
    <row r="27" spans="1:13" ht="30" customHeight="1">
      <c r="A27" s="5"/>
      <c r="B27" s="9"/>
      <c r="C27" s="151"/>
      <c r="D27" s="243">
        <v>3.1</v>
      </c>
      <c r="E27" s="135"/>
      <c r="F27" s="135"/>
      <c r="G27" s="136" t="s">
        <v>109</v>
      </c>
      <c r="H27" s="135" t="s">
        <v>105</v>
      </c>
      <c r="I27" s="137">
        <v>392.91</v>
      </c>
      <c r="J27" s="138">
        <v>63832.166774999998</v>
      </c>
      <c r="K27" s="138">
        <f t="shared" si="0"/>
        <v>25080296.647565249</v>
      </c>
      <c r="L27" s="10"/>
      <c r="M27" s="5"/>
    </row>
    <row r="28" spans="1:13" ht="30" customHeight="1">
      <c r="A28" s="5"/>
      <c r="B28" s="9"/>
      <c r="C28" s="151"/>
      <c r="D28" s="243">
        <v>3.2</v>
      </c>
      <c r="E28" s="135"/>
      <c r="F28" s="135"/>
      <c r="G28" s="136" t="s">
        <v>110</v>
      </c>
      <c r="H28" s="135" t="s">
        <v>105</v>
      </c>
      <c r="I28" s="137">
        <v>689.73</v>
      </c>
      <c r="J28" s="138">
        <v>94654.117079999996</v>
      </c>
      <c r="K28" s="138">
        <f t="shared" si="0"/>
        <v>65285784.173588403</v>
      </c>
      <c r="L28" s="10"/>
      <c r="M28" s="5"/>
    </row>
    <row r="29" spans="1:13" ht="30" customHeight="1">
      <c r="A29" s="5"/>
      <c r="B29" s="9"/>
      <c r="C29" s="151"/>
      <c r="D29" s="243">
        <v>3.3</v>
      </c>
      <c r="E29" s="135"/>
      <c r="F29" s="135"/>
      <c r="G29" s="136" t="s">
        <v>111</v>
      </c>
      <c r="H29" s="135" t="s">
        <v>105</v>
      </c>
      <c r="I29" s="137">
        <v>2188.64</v>
      </c>
      <c r="J29" s="138">
        <v>297262.22251499997</v>
      </c>
      <c r="K29" s="138">
        <f t="shared" si="0"/>
        <v>650599990.68522954</v>
      </c>
      <c r="L29" s="10"/>
      <c r="M29" s="5"/>
    </row>
    <row r="30" spans="1:13" ht="30" customHeight="1">
      <c r="A30" s="5"/>
      <c r="B30" s="9"/>
      <c r="C30" s="151"/>
      <c r="D30" s="243">
        <v>3.4</v>
      </c>
      <c r="E30" s="135"/>
      <c r="F30" s="135"/>
      <c r="G30" s="136" t="s">
        <v>112</v>
      </c>
      <c r="H30" s="135" t="s">
        <v>99</v>
      </c>
      <c r="I30" s="137">
        <v>2644.64</v>
      </c>
      <c r="J30" s="138">
        <v>111986.043615</v>
      </c>
      <c r="K30" s="138">
        <f t="shared" si="0"/>
        <v>296162770.38597357</v>
      </c>
      <c r="L30" s="10"/>
      <c r="M30" s="5"/>
    </row>
    <row r="31" spans="1:13" ht="30" customHeight="1">
      <c r="A31" s="5"/>
      <c r="B31" s="9"/>
      <c r="C31" s="151"/>
      <c r="D31" s="243">
        <v>3.5</v>
      </c>
      <c r="E31" s="135"/>
      <c r="F31" s="135"/>
      <c r="G31" s="136" t="s">
        <v>113</v>
      </c>
      <c r="H31" s="135" t="s">
        <v>105</v>
      </c>
      <c r="I31" s="137">
        <v>233.53</v>
      </c>
      <c r="J31" s="138">
        <v>106404.96771</v>
      </c>
      <c r="K31" s="138">
        <f t="shared" si="0"/>
        <v>24848752.109316301</v>
      </c>
      <c r="L31" s="10"/>
      <c r="M31" s="5"/>
    </row>
    <row r="32" spans="1:13" ht="30" customHeight="1">
      <c r="A32" s="5"/>
      <c r="B32" s="9"/>
      <c r="C32" s="151"/>
      <c r="D32" s="243">
        <v>3.6</v>
      </c>
      <c r="E32" s="135"/>
      <c r="F32" s="135"/>
      <c r="G32" s="136" t="s">
        <v>114</v>
      </c>
      <c r="H32" s="135" t="s">
        <v>105</v>
      </c>
      <c r="I32" s="137">
        <v>51.93</v>
      </c>
      <c r="J32" s="138">
        <v>37650.992805000002</v>
      </c>
      <c r="K32" s="138">
        <f t="shared" si="0"/>
        <v>1955216.0563636501</v>
      </c>
      <c r="L32" s="10"/>
      <c r="M32" s="5"/>
    </row>
    <row r="33" spans="1:13" ht="30" customHeight="1">
      <c r="A33" s="5"/>
      <c r="B33" s="9"/>
      <c r="C33" s="151"/>
      <c r="D33" s="243">
        <v>3.7</v>
      </c>
      <c r="E33" s="135"/>
      <c r="F33" s="135"/>
      <c r="G33" s="136" t="s">
        <v>115</v>
      </c>
      <c r="H33" s="135" t="s">
        <v>105</v>
      </c>
      <c r="I33" s="137">
        <v>1188.8899999999999</v>
      </c>
      <c r="J33" s="138">
        <v>74061.483165000012</v>
      </c>
      <c r="K33" s="138">
        <f t="shared" si="0"/>
        <v>88050956.720036849</v>
      </c>
      <c r="L33" s="10"/>
      <c r="M33" s="5"/>
    </row>
    <row r="34" spans="1:13" ht="30" customHeight="1">
      <c r="A34" s="5"/>
      <c r="B34" s="9"/>
      <c r="C34" s="151"/>
      <c r="D34" s="244">
        <v>3.8</v>
      </c>
      <c r="E34" s="135"/>
      <c r="F34" s="135"/>
      <c r="G34" s="136" t="s">
        <v>116</v>
      </c>
      <c r="H34" s="135" t="s">
        <v>97</v>
      </c>
      <c r="I34" s="137">
        <v>13</v>
      </c>
      <c r="J34" s="138">
        <v>3194857.1558700004</v>
      </c>
      <c r="K34" s="138">
        <f t="shared" si="0"/>
        <v>41533143.026310004</v>
      </c>
      <c r="L34" s="10"/>
      <c r="M34" s="5"/>
    </row>
    <row r="35" spans="1:13" ht="30" customHeight="1">
      <c r="A35" s="5"/>
      <c r="B35" s="9"/>
      <c r="C35" s="242" t="s">
        <v>18</v>
      </c>
      <c r="D35" s="237"/>
      <c r="E35" s="237"/>
      <c r="F35" s="237"/>
      <c r="G35" s="152"/>
      <c r="H35" s="151"/>
      <c r="I35" s="137"/>
      <c r="J35" s="138"/>
      <c r="K35" s="238">
        <f>SUM(K27:K34)</f>
        <v>1193516909.8043835</v>
      </c>
      <c r="L35" s="10"/>
      <c r="M35" s="5"/>
    </row>
    <row r="36" spans="1:13" ht="30" customHeight="1">
      <c r="A36" s="5"/>
      <c r="B36" s="9"/>
      <c r="C36" s="241"/>
      <c r="D36" s="228">
        <v>4</v>
      </c>
      <c r="E36" s="228"/>
      <c r="F36" s="228"/>
      <c r="G36" s="229" t="s">
        <v>117</v>
      </c>
      <c r="H36" s="228"/>
      <c r="I36" s="230"/>
      <c r="J36" s="231"/>
      <c r="K36" s="231"/>
      <c r="L36" s="10"/>
      <c r="M36" s="5"/>
    </row>
    <row r="37" spans="1:13" ht="30" customHeight="1">
      <c r="A37" s="5"/>
      <c r="B37" s="9"/>
      <c r="C37" s="151"/>
      <c r="D37" s="243">
        <v>4.0999999999999996</v>
      </c>
      <c r="E37" s="135"/>
      <c r="F37" s="135"/>
      <c r="G37" s="136" t="s">
        <v>118</v>
      </c>
      <c r="H37" s="135" t="s">
        <v>105</v>
      </c>
      <c r="I37" s="137">
        <v>299.28999999999996</v>
      </c>
      <c r="J37" s="138">
        <v>361872.59894999996</v>
      </c>
      <c r="K37" s="138">
        <f t="shared" si="0"/>
        <v>108304850.13974547</v>
      </c>
      <c r="L37" s="10"/>
      <c r="M37" s="5"/>
    </row>
    <row r="38" spans="1:13" ht="30" customHeight="1">
      <c r="A38" s="5"/>
      <c r="B38" s="9"/>
      <c r="C38" s="151"/>
      <c r="D38" s="243">
        <v>4.2</v>
      </c>
      <c r="E38" s="135"/>
      <c r="F38" s="135"/>
      <c r="G38" s="136" t="s">
        <v>119</v>
      </c>
      <c r="H38" s="135" t="s">
        <v>105</v>
      </c>
      <c r="I38" s="137">
        <v>609.91</v>
      </c>
      <c r="J38" s="138">
        <v>369966.61845000001</v>
      </c>
      <c r="K38" s="138">
        <f t="shared" si="0"/>
        <v>225646340.25883949</v>
      </c>
      <c r="L38" s="10"/>
      <c r="M38" s="5"/>
    </row>
    <row r="39" spans="1:13" ht="30" customHeight="1">
      <c r="A39" s="5"/>
      <c r="B39" s="9"/>
      <c r="C39" s="151"/>
      <c r="D39" s="243">
        <v>4.3</v>
      </c>
      <c r="E39" s="135"/>
      <c r="F39" s="135"/>
      <c r="G39" s="136" t="s">
        <v>120</v>
      </c>
      <c r="H39" s="135" t="s">
        <v>105</v>
      </c>
      <c r="I39" s="137">
        <v>5.62</v>
      </c>
      <c r="J39" s="138">
        <v>476930.24505000003</v>
      </c>
      <c r="K39" s="138">
        <f t="shared" si="0"/>
        <v>2680347.9771810002</v>
      </c>
      <c r="L39" s="10"/>
      <c r="M39" s="5"/>
    </row>
    <row r="40" spans="1:13" ht="30" customHeight="1">
      <c r="A40" s="5"/>
      <c r="B40" s="9"/>
      <c r="C40" s="151"/>
      <c r="D40" s="243">
        <v>4.4000000000000004</v>
      </c>
      <c r="E40" s="135"/>
      <c r="F40" s="135"/>
      <c r="G40" s="136" t="s">
        <v>121</v>
      </c>
      <c r="H40" s="135" t="s">
        <v>105</v>
      </c>
      <c r="I40" s="137">
        <v>143.16</v>
      </c>
      <c r="J40" s="138">
        <v>427013.93835000001</v>
      </c>
      <c r="K40" s="138">
        <f t="shared" si="0"/>
        <v>61131315.414186001</v>
      </c>
      <c r="L40" s="10"/>
      <c r="M40" s="5"/>
    </row>
    <row r="41" spans="1:13" ht="30" customHeight="1">
      <c r="A41" s="5"/>
      <c r="B41" s="9"/>
      <c r="C41" s="151"/>
      <c r="D41" s="243">
        <v>4.5</v>
      </c>
      <c r="E41" s="135"/>
      <c r="F41" s="135"/>
      <c r="G41" s="136" t="s">
        <v>122</v>
      </c>
      <c r="H41" s="135" t="s">
        <v>105</v>
      </c>
      <c r="I41" s="137">
        <v>1971.5900000000001</v>
      </c>
      <c r="J41" s="138">
        <v>45646.773614999998</v>
      </c>
      <c r="K41" s="138">
        <f t="shared" si="0"/>
        <v>89996722.391597852</v>
      </c>
      <c r="L41" s="10"/>
      <c r="M41" s="5"/>
    </row>
    <row r="42" spans="1:13" ht="30" customHeight="1">
      <c r="A42" s="5"/>
      <c r="B42" s="9"/>
      <c r="C42" s="242" t="s">
        <v>18</v>
      </c>
      <c r="D42" s="237"/>
      <c r="E42" s="237"/>
      <c r="F42" s="237"/>
      <c r="G42" s="152"/>
      <c r="H42" s="151"/>
      <c r="I42" s="137"/>
      <c r="J42" s="138"/>
      <c r="K42" s="238">
        <f>SUM(K37:K41)</f>
        <v>487759576.18154985</v>
      </c>
      <c r="L42" s="10"/>
      <c r="M42" s="5"/>
    </row>
    <row r="43" spans="1:13" ht="30" customHeight="1">
      <c r="A43" s="5"/>
      <c r="B43" s="9"/>
      <c r="C43" s="241"/>
      <c r="D43" s="228">
        <v>5</v>
      </c>
      <c r="E43" s="228"/>
      <c r="F43" s="228"/>
      <c r="G43" s="229" t="s">
        <v>123</v>
      </c>
      <c r="H43" s="228"/>
      <c r="I43" s="230"/>
      <c r="J43" s="231"/>
      <c r="K43" s="231"/>
      <c r="L43" s="10"/>
      <c r="M43" s="5"/>
    </row>
    <row r="44" spans="1:13" ht="30" customHeight="1">
      <c r="A44" s="5"/>
      <c r="B44" s="9"/>
      <c r="C44" s="151"/>
      <c r="D44" s="243">
        <v>5.0999999999999996</v>
      </c>
      <c r="E44" s="135"/>
      <c r="F44" s="135"/>
      <c r="G44" s="136" t="s">
        <v>124</v>
      </c>
      <c r="H44" s="135" t="s">
        <v>105</v>
      </c>
      <c r="I44" s="137">
        <v>6.16</v>
      </c>
      <c r="J44" s="138">
        <v>1160844.8266799999</v>
      </c>
      <c r="K44" s="138">
        <f t="shared" si="0"/>
        <v>7150804.1323488001</v>
      </c>
      <c r="L44" s="10"/>
      <c r="M44" s="5"/>
    </row>
    <row r="45" spans="1:13" ht="30" customHeight="1">
      <c r="A45" s="5"/>
      <c r="B45" s="9"/>
      <c r="C45" s="151"/>
      <c r="D45" s="243">
        <v>5.2</v>
      </c>
      <c r="E45" s="135"/>
      <c r="F45" s="135"/>
      <c r="G45" s="136" t="s">
        <v>125</v>
      </c>
      <c r="H45" s="135" t="s">
        <v>105</v>
      </c>
      <c r="I45" s="137">
        <v>70.540000000000006</v>
      </c>
      <c r="J45" s="138">
        <v>1566637.53183</v>
      </c>
      <c r="K45" s="138">
        <f t="shared" si="0"/>
        <v>110510611.49528821</v>
      </c>
      <c r="L45" s="10"/>
      <c r="M45" s="5"/>
    </row>
    <row r="46" spans="1:13" ht="30" customHeight="1">
      <c r="A46" s="5"/>
      <c r="B46" s="9"/>
      <c r="C46" s="151"/>
      <c r="D46" s="243">
        <v>5.3</v>
      </c>
      <c r="E46" s="135"/>
      <c r="F46" s="135"/>
      <c r="G46" s="136" t="s">
        <v>126</v>
      </c>
      <c r="H46" s="135" t="s">
        <v>105</v>
      </c>
      <c r="I46" s="137">
        <v>22</v>
      </c>
      <c r="J46" s="138">
        <v>1339666.7026950002</v>
      </c>
      <c r="K46" s="138">
        <f t="shared" si="0"/>
        <v>29472667.459290005</v>
      </c>
      <c r="L46" s="10"/>
      <c r="M46" s="5"/>
    </row>
    <row r="47" spans="1:13" ht="30" customHeight="1">
      <c r="A47" s="5"/>
      <c r="B47" s="9"/>
      <c r="C47" s="151"/>
      <c r="D47" s="243">
        <v>5.4</v>
      </c>
      <c r="E47" s="135"/>
      <c r="F47" s="135"/>
      <c r="G47" s="136" t="s">
        <v>127</v>
      </c>
      <c r="H47" s="135" t="s">
        <v>105</v>
      </c>
      <c r="I47" s="137">
        <v>15.4</v>
      </c>
      <c r="J47" s="138">
        <v>1323156.2909850001</v>
      </c>
      <c r="K47" s="138">
        <f t="shared" si="0"/>
        <v>20376606.881169003</v>
      </c>
      <c r="L47" s="10"/>
      <c r="M47" s="5"/>
    </row>
    <row r="48" spans="1:13" ht="30" customHeight="1">
      <c r="A48" s="5"/>
      <c r="B48" s="9"/>
      <c r="C48" s="151"/>
      <c r="D48" s="243">
        <v>5.5</v>
      </c>
      <c r="E48" s="135"/>
      <c r="F48" s="135"/>
      <c r="G48" s="136" t="s">
        <v>128</v>
      </c>
      <c r="H48" s="135" t="s">
        <v>99</v>
      </c>
      <c r="I48" s="137">
        <v>497.56</v>
      </c>
      <c r="J48" s="138">
        <v>29338.928460000003</v>
      </c>
      <c r="K48" s="138">
        <f t="shared" si="0"/>
        <v>14597877.244557602</v>
      </c>
      <c r="L48" s="10"/>
      <c r="M48" s="5"/>
    </row>
    <row r="49" spans="1:13" ht="30" customHeight="1">
      <c r="A49" s="5"/>
      <c r="B49" s="9"/>
      <c r="C49" s="151"/>
      <c r="D49" s="243">
        <v>5.6</v>
      </c>
      <c r="E49" s="135"/>
      <c r="F49" s="135"/>
      <c r="G49" s="136" t="s">
        <v>129</v>
      </c>
      <c r="H49" s="135" t="s">
        <v>130</v>
      </c>
      <c r="I49" s="137">
        <v>46</v>
      </c>
      <c r="J49" s="138">
        <v>676932.48476999998</v>
      </c>
      <c r="K49" s="138">
        <f t="shared" si="0"/>
        <v>31138894.299419999</v>
      </c>
      <c r="L49" s="10"/>
      <c r="M49" s="5"/>
    </row>
    <row r="50" spans="1:13" ht="30" customHeight="1">
      <c r="A50" s="5"/>
      <c r="B50" s="9"/>
      <c r="C50" s="151"/>
      <c r="D50" s="243">
        <v>5.7</v>
      </c>
      <c r="E50" s="135"/>
      <c r="F50" s="135"/>
      <c r="G50" s="136" t="s">
        <v>131</v>
      </c>
      <c r="H50" s="135" t="s">
        <v>105</v>
      </c>
      <c r="I50" s="137">
        <v>1.68</v>
      </c>
      <c r="J50" s="138">
        <v>1514870.7706800001</v>
      </c>
      <c r="K50" s="138">
        <f t="shared" si="0"/>
        <v>2544982.8947423999</v>
      </c>
      <c r="L50" s="10"/>
      <c r="M50" s="5"/>
    </row>
    <row r="51" spans="1:13" ht="30" customHeight="1">
      <c r="A51" s="5"/>
      <c r="B51" s="9"/>
      <c r="C51" s="151"/>
      <c r="D51" s="243">
        <v>5.8</v>
      </c>
      <c r="E51" s="135"/>
      <c r="F51" s="135"/>
      <c r="G51" s="136" t="s">
        <v>132</v>
      </c>
      <c r="H51" s="135" t="s">
        <v>133</v>
      </c>
      <c r="I51" s="137">
        <v>8114.79</v>
      </c>
      <c r="J51" s="138">
        <v>15846.992819999999</v>
      </c>
      <c r="K51" s="138">
        <f t="shared" si="0"/>
        <v>128595018.8658078</v>
      </c>
      <c r="L51" s="10"/>
      <c r="M51" s="5"/>
    </row>
    <row r="52" spans="1:13" ht="30" customHeight="1">
      <c r="A52" s="5"/>
      <c r="B52" s="9"/>
      <c r="C52" s="151"/>
      <c r="D52" s="243">
        <v>5.9</v>
      </c>
      <c r="E52" s="135"/>
      <c r="F52" s="135"/>
      <c r="G52" s="136" t="s">
        <v>134</v>
      </c>
      <c r="H52" s="135" t="s">
        <v>133</v>
      </c>
      <c r="I52" s="137">
        <v>5469.7800000000007</v>
      </c>
      <c r="J52" s="138">
        <v>15846.992819999999</v>
      </c>
      <c r="K52" s="138">
        <f t="shared" si="0"/>
        <v>86679564.38697961</v>
      </c>
      <c r="L52" s="10"/>
      <c r="M52" s="5"/>
    </row>
    <row r="53" spans="1:13" ht="30" customHeight="1">
      <c r="A53" s="5"/>
      <c r="B53" s="9"/>
      <c r="C53" s="151"/>
      <c r="D53" s="245">
        <v>5.0999999999999996</v>
      </c>
      <c r="E53" s="135"/>
      <c r="F53" s="135"/>
      <c r="G53" s="136" t="s">
        <v>135</v>
      </c>
      <c r="H53" s="135" t="s">
        <v>133</v>
      </c>
      <c r="I53" s="137">
        <v>294</v>
      </c>
      <c r="J53" s="138">
        <v>22494.983850000001</v>
      </c>
      <c r="K53" s="138">
        <f t="shared" si="0"/>
        <v>6613525.2519000005</v>
      </c>
      <c r="L53" s="10"/>
      <c r="M53" s="5"/>
    </row>
    <row r="54" spans="1:13" ht="30" customHeight="1">
      <c r="A54" s="5"/>
      <c r="B54" s="9"/>
      <c r="C54" s="151"/>
      <c r="D54" s="243">
        <v>5.1100000000000003</v>
      </c>
      <c r="E54" s="135"/>
      <c r="F54" s="135"/>
      <c r="G54" s="136" t="s">
        <v>136</v>
      </c>
      <c r="H54" s="135" t="s">
        <v>105</v>
      </c>
      <c r="I54" s="137">
        <v>50.9</v>
      </c>
      <c r="J54" s="138">
        <v>1358021.702295</v>
      </c>
      <c r="K54" s="138">
        <f t="shared" si="0"/>
        <v>69123304.646815494</v>
      </c>
      <c r="L54" s="10"/>
      <c r="M54" s="5"/>
    </row>
    <row r="55" spans="1:13" ht="30" customHeight="1">
      <c r="A55" s="5"/>
      <c r="B55" s="9"/>
      <c r="C55" s="151"/>
      <c r="D55" s="243">
        <v>5.12</v>
      </c>
      <c r="E55" s="135"/>
      <c r="F55" s="135"/>
      <c r="G55" s="136" t="s">
        <v>137</v>
      </c>
      <c r="H55" s="135" t="s">
        <v>130</v>
      </c>
      <c r="I55" s="137">
        <v>38</v>
      </c>
      <c r="J55" s="138">
        <v>628415.75857499999</v>
      </c>
      <c r="K55" s="138">
        <f t="shared" si="0"/>
        <v>23879798.825849999</v>
      </c>
      <c r="L55" s="10"/>
      <c r="M55" s="5"/>
    </row>
    <row r="56" spans="1:13" ht="30" customHeight="1">
      <c r="A56" s="5"/>
      <c r="B56" s="9"/>
      <c r="C56" s="242" t="s">
        <v>18</v>
      </c>
      <c r="D56" s="237"/>
      <c r="E56" s="237"/>
      <c r="F56" s="237"/>
      <c r="G56" s="152"/>
      <c r="H56" s="151"/>
      <c r="I56" s="137"/>
      <c r="J56" s="138"/>
      <c r="K56" s="238">
        <f>SUM(K44:K55)</f>
        <v>530683656.38416886</v>
      </c>
      <c r="L56" s="10"/>
      <c r="M56" s="5"/>
    </row>
    <row r="57" spans="1:13" ht="30" customHeight="1">
      <c r="A57" s="5"/>
      <c r="B57" s="9"/>
      <c r="C57" s="241"/>
      <c r="D57" s="228">
        <v>6</v>
      </c>
      <c r="E57" s="228"/>
      <c r="F57" s="228"/>
      <c r="G57" s="229" t="s">
        <v>138</v>
      </c>
      <c r="H57" s="228"/>
      <c r="I57" s="230"/>
      <c r="J57" s="231"/>
      <c r="K57" s="231"/>
      <c r="L57" s="10"/>
      <c r="M57" s="5"/>
    </row>
    <row r="58" spans="1:13" ht="30" customHeight="1">
      <c r="A58" s="5"/>
      <c r="B58" s="9"/>
      <c r="C58" s="151"/>
      <c r="D58" s="232">
        <v>6.1</v>
      </c>
      <c r="E58" s="135"/>
      <c r="F58" s="135"/>
      <c r="G58" s="136" t="s">
        <v>139</v>
      </c>
      <c r="H58" s="135" t="s">
        <v>97</v>
      </c>
      <c r="I58" s="137">
        <v>217.95</v>
      </c>
      <c r="J58" s="138">
        <v>17415.407160000002</v>
      </c>
      <c r="K58" s="138">
        <f t="shared" si="0"/>
        <v>3795687.9905220005</v>
      </c>
      <c r="L58" s="10"/>
      <c r="M58" s="5"/>
    </row>
    <row r="59" spans="1:13" ht="30" customHeight="1">
      <c r="A59" s="5"/>
      <c r="B59" s="9"/>
      <c r="C59" s="151"/>
      <c r="D59" s="232">
        <v>6.2</v>
      </c>
      <c r="E59" s="135"/>
      <c r="F59" s="135"/>
      <c r="G59" s="136" t="s">
        <v>140</v>
      </c>
      <c r="H59" s="135" t="s">
        <v>97</v>
      </c>
      <c r="I59" s="137">
        <v>2164.59</v>
      </c>
      <c r="J59" s="138">
        <v>17415.407160000002</v>
      </c>
      <c r="K59" s="138">
        <f t="shared" si="0"/>
        <v>37697216.18446441</v>
      </c>
      <c r="L59" s="10"/>
      <c r="M59" s="5"/>
    </row>
    <row r="60" spans="1:13" ht="30" customHeight="1">
      <c r="A60" s="5"/>
      <c r="B60" s="9"/>
      <c r="C60" s="151"/>
      <c r="D60" s="232">
        <v>6.3</v>
      </c>
      <c r="E60" s="135"/>
      <c r="F60" s="135"/>
      <c r="G60" s="136" t="s">
        <v>141</v>
      </c>
      <c r="H60" s="135" t="s">
        <v>130</v>
      </c>
      <c r="I60" s="137">
        <v>33</v>
      </c>
      <c r="J60" s="138">
        <v>303847.488495</v>
      </c>
      <c r="K60" s="138">
        <f t="shared" si="0"/>
        <v>10026967.120335</v>
      </c>
      <c r="L60" s="10"/>
      <c r="M60" s="5"/>
    </row>
    <row r="61" spans="1:13" ht="30" customHeight="1">
      <c r="A61" s="5"/>
      <c r="B61" s="9"/>
      <c r="C61" s="151"/>
      <c r="D61" s="232">
        <v>6.4</v>
      </c>
      <c r="E61" s="135"/>
      <c r="F61" s="135"/>
      <c r="G61" s="136" t="s">
        <v>142</v>
      </c>
      <c r="H61" s="135" t="s">
        <v>143</v>
      </c>
      <c r="I61" s="137">
        <v>3.1</v>
      </c>
      <c r="J61" s="138">
        <v>17078.446619999999</v>
      </c>
      <c r="K61" s="138">
        <f t="shared" si="0"/>
        <v>52943.184521999996</v>
      </c>
      <c r="L61" s="10"/>
      <c r="M61" s="5"/>
    </row>
    <row r="62" spans="1:13" ht="30" customHeight="1">
      <c r="A62" s="5"/>
      <c r="B62" s="9"/>
      <c r="C62" s="151"/>
      <c r="D62" s="232">
        <v>6.5</v>
      </c>
      <c r="E62" s="135"/>
      <c r="F62" s="135"/>
      <c r="G62" s="136" t="s">
        <v>144</v>
      </c>
      <c r="H62" s="135" t="s">
        <v>143</v>
      </c>
      <c r="I62" s="137">
        <v>7.1</v>
      </c>
      <c r="J62" s="138">
        <v>17078.446619999999</v>
      </c>
      <c r="K62" s="138">
        <f t="shared" si="0"/>
        <v>121256.97100199999</v>
      </c>
      <c r="L62" s="10"/>
      <c r="M62" s="5"/>
    </row>
    <row r="63" spans="1:13" ht="30" customHeight="1">
      <c r="A63" s="5"/>
      <c r="B63" s="9"/>
      <c r="C63" s="151"/>
      <c r="D63" s="232">
        <v>6.6</v>
      </c>
      <c r="E63" s="135"/>
      <c r="F63" s="135"/>
      <c r="G63" s="136" t="s">
        <v>145</v>
      </c>
      <c r="H63" s="135" t="s">
        <v>97</v>
      </c>
      <c r="I63" s="137">
        <v>9.4</v>
      </c>
      <c r="J63" s="138">
        <v>20882.517930000002</v>
      </c>
      <c r="K63" s="138">
        <f t="shared" si="0"/>
        <v>196295.66854200003</v>
      </c>
      <c r="L63" s="10"/>
      <c r="M63" s="5"/>
    </row>
    <row r="64" spans="1:13" ht="30" customHeight="1">
      <c r="A64" s="5"/>
      <c r="B64" s="9"/>
      <c r="C64" s="242" t="s">
        <v>18</v>
      </c>
      <c r="D64" s="237"/>
      <c r="E64" s="237"/>
      <c r="F64" s="237"/>
      <c r="G64" s="152"/>
      <c r="H64" s="151"/>
      <c r="I64" s="137"/>
      <c r="J64" s="138"/>
      <c r="K64" s="238">
        <f>SUM(K58:K63)</f>
        <v>51890367.119387403</v>
      </c>
      <c r="L64" s="10"/>
      <c r="M64" s="5"/>
    </row>
    <row r="65" spans="1:13" ht="30" customHeight="1">
      <c r="A65" s="5"/>
      <c r="B65" s="9"/>
      <c r="C65" s="241"/>
      <c r="D65" s="228">
        <v>7</v>
      </c>
      <c r="E65" s="228"/>
      <c r="F65" s="228"/>
      <c r="G65" s="229" t="s">
        <v>146</v>
      </c>
      <c r="H65" s="228"/>
      <c r="I65" s="230"/>
      <c r="J65" s="231"/>
      <c r="K65" s="231"/>
      <c r="L65" s="10"/>
      <c r="M65" s="5"/>
    </row>
    <row r="66" spans="1:13" ht="30" customHeight="1">
      <c r="A66" s="5"/>
      <c r="B66" s="9"/>
      <c r="C66" s="151"/>
      <c r="D66" s="243">
        <v>7.1</v>
      </c>
      <c r="E66" s="135"/>
      <c r="F66" s="135"/>
      <c r="G66" s="136" t="s">
        <v>147</v>
      </c>
      <c r="H66" s="135" t="s">
        <v>105</v>
      </c>
      <c r="I66" s="137">
        <v>0.87</v>
      </c>
      <c r="J66" s="138">
        <v>1413678.34629</v>
      </c>
      <c r="K66" s="138">
        <f t="shared" si="0"/>
        <v>1229900.1612722999</v>
      </c>
      <c r="L66" s="10"/>
      <c r="M66" s="5"/>
    </row>
    <row r="67" spans="1:13" ht="30" customHeight="1">
      <c r="A67" s="5"/>
      <c r="B67" s="9"/>
      <c r="C67" s="242" t="s">
        <v>18</v>
      </c>
      <c r="D67" s="237"/>
      <c r="E67" s="237"/>
      <c r="F67" s="237"/>
      <c r="G67" s="152"/>
      <c r="H67" s="151"/>
      <c r="I67" s="137"/>
      <c r="J67" s="138"/>
      <c r="K67" s="238">
        <f>SUM(K66)</f>
        <v>1229900.1612722999</v>
      </c>
      <c r="L67" s="10"/>
      <c r="M67" s="5"/>
    </row>
    <row r="68" spans="1:13" ht="30" customHeight="1">
      <c r="A68" s="5"/>
      <c r="B68" s="9"/>
      <c r="C68" s="241"/>
      <c r="D68" s="228">
        <v>8</v>
      </c>
      <c r="E68" s="228"/>
      <c r="F68" s="228"/>
      <c r="G68" s="229" t="s">
        <v>148</v>
      </c>
      <c r="H68" s="228"/>
      <c r="I68" s="230"/>
      <c r="J68" s="231"/>
      <c r="K68" s="231"/>
      <c r="L68" s="10"/>
      <c r="M68" s="5"/>
    </row>
    <row r="69" spans="1:13" ht="30" customHeight="1">
      <c r="A69" s="5"/>
      <c r="B69" s="9"/>
      <c r="C69" s="151"/>
      <c r="D69" s="243">
        <v>8.1</v>
      </c>
      <c r="E69" s="135"/>
      <c r="F69" s="135"/>
      <c r="G69" s="136" t="s">
        <v>149</v>
      </c>
      <c r="H69" s="135" t="s">
        <v>99</v>
      </c>
      <c r="I69" s="137">
        <v>604.1</v>
      </c>
      <c r="J69" s="138">
        <v>9597.8885850000006</v>
      </c>
      <c r="K69" s="138">
        <f t="shared" si="0"/>
        <v>5798084.4941985002</v>
      </c>
      <c r="L69" s="10"/>
      <c r="M69" s="5"/>
    </row>
    <row r="70" spans="1:13" ht="30" customHeight="1">
      <c r="A70" s="5"/>
      <c r="B70" s="9"/>
      <c r="C70" s="151"/>
      <c r="D70" s="243">
        <v>8.1999999999999993</v>
      </c>
      <c r="E70" s="135"/>
      <c r="F70" s="135"/>
      <c r="G70" s="136" t="s">
        <v>100</v>
      </c>
      <c r="H70" s="135" t="s">
        <v>99</v>
      </c>
      <c r="I70" s="137">
        <v>191.63</v>
      </c>
      <c r="J70" s="138">
        <v>11120.863275000002</v>
      </c>
      <c r="K70" s="138">
        <f t="shared" si="0"/>
        <v>2131091.0293882503</v>
      </c>
      <c r="L70" s="10"/>
      <c r="M70" s="5"/>
    </row>
    <row r="71" spans="1:13" ht="30" customHeight="1">
      <c r="A71" s="5"/>
      <c r="B71" s="9"/>
      <c r="C71" s="151"/>
      <c r="D71" s="243">
        <v>8.3000000000000007</v>
      </c>
      <c r="E71" s="135"/>
      <c r="F71" s="135"/>
      <c r="G71" s="136" t="s">
        <v>110</v>
      </c>
      <c r="H71" s="135" t="s">
        <v>105</v>
      </c>
      <c r="I71" s="137">
        <v>113.27</v>
      </c>
      <c r="J71" s="138">
        <v>94654.117079999996</v>
      </c>
      <c r="K71" s="138">
        <f t="shared" si="0"/>
        <v>10721471.8416516</v>
      </c>
      <c r="L71" s="10"/>
      <c r="M71" s="5"/>
    </row>
    <row r="72" spans="1:13" ht="30" customHeight="1">
      <c r="A72" s="5"/>
      <c r="B72" s="9"/>
      <c r="C72" s="151"/>
      <c r="D72" s="243">
        <v>8.4</v>
      </c>
      <c r="E72" s="135"/>
      <c r="F72" s="135"/>
      <c r="G72" s="136" t="s">
        <v>111</v>
      </c>
      <c r="H72" s="135" t="s">
        <v>105</v>
      </c>
      <c r="I72" s="137">
        <v>164.19</v>
      </c>
      <c r="J72" s="138">
        <v>297262.22251499997</v>
      </c>
      <c r="K72" s="138">
        <f t="shared" si="0"/>
        <v>48807484.314737841</v>
      </c>
      <c r="L72" s="10"/>
      <c r="M72" s="5"/>
    </row>
    <row r="73" spans="1:13" ht="30" customHeight="1">
      <c r="A73" s="5"/>
      <c r="B73" s="9"/>
      <c r="C73" s="151"/>
      <c r="D73" s="244">
        <v>8.5</v>
      </c>
      <c r="E73" s="135"/>
      <c r="F73" s="135"/>
      <c r="G73" s="136" t="s">
        <v>150</v>
      </c>
      <c r="H73" s="135" t="s">
        <v>151</v>
      </c>
      <c r="I73" s="137">
        <v>1</v>
      </c>
      <c r="J73" s="138">
        <v>10436885.234999999</v>
      </c>
      <c r="K73" s="138">
        <f t="shared" si="0"/>
        <v>10436885.234999999</v>
      </c>
      <c r="L73" s="10"/>
      <c r="M73" s="5"/>
    </row>
    <row r="74" spans="1:13" ht="30" customHeight="1">
      <c r="A74" s="5"/>
      <c r="B74" s="9"/>
      <c r="C74" s="151"/>
      <c r="D74" s="243">
        <v>8.6</v>
      </c>
      <c r="E74" s="135"/>
      <c r="F74" s="135"/>
      <c r="G74" s="136" t="s">
        <v>152</v>
      </c>
      <c r="H74" s="135" t="s">
        <v>105</v>
      </c>
      <c r="I74" s="137">
        <v>17.920000000000002</v>
      </c>
      <c r="J74" s="138">
        <v>369966.61845000001</v>
      </c>
      <c r="K74" s="138">
        <f t="shared" si="0"/>
        <v>6629801.8026240012</v>
      </c>
      <c r="L74" s="10"/>
      <c r="M74" s="5"/>
    </row>
    <row r="75" spans="1:13" ht="30" customHeight="1">
      <c r="A75" s="5"/>
      <c r="B75" s="9"/>
      <c r="C75" s="151"/>
      <c r="D75" s="243">
        <v>8.6999999999999993</v>
      </c>
      <c r="E75" s="135"/>
      <c r="F75" s="135"/>
      <c r="G75" s="136" t="s">
        <v>153</v>
      </c>
      <c r="H75" s="135" t="s">
        <v>105</v>
      </c>
      <c r="I75" s="137">
        <v>5.75</v>
      </c>
      <c r="J75" s="138">
        <v>427013.93835000001</v>
      </c>
      <c r="K75" s="138">
        <f t="shared" si="0"/>
        <v>2455330.1455124998</v>
      </c>
      <c r="L75" s="10"/>
      <c r="M75" s="5"/>
    </row>
    <row r="76" spans="1:13" ht="30" customHeight="1">
      <c r="A76" s="5"/>
      <c r="B76" s="9"/>
      <c r="C76" s="151"/>
      <c r="D76" s="243">
        <v>8.8000000000000007</v>
      </c>
      <c r="E76" s="135"/>
      <c r="F76" s="135"/>
      <c r="G76" s="136" t="s">
        <v>154</v>
      </c>
      <c r="H76" s="135" t="s">
        <v>97</v>
      </c>
      <c r="I76" s="137">
        <v>37.700000000000003</v>
      </c>
      <c r="J76" s="138">
        <v>16942.952655000001</v>
      </c>
      <c r="K76" s="138">
        <f t="shared" si="0"/>
        <v>638749.31509350007</v>
      </c>
      <c r="L76" s="10"/>
      <c r="M76" s="5"/>
    </row>
    <row r="77" spans="1:13" ht="30" customHeight="1">
      <c r="A77" s="5"/>
      <c r="B77" s="9"/>
      <c r="C77" s="151"/>
      <c r="D77" s="243">
        <v>8.9</v>
      </c>
      <c r="E77" s="135"/>
      <c r="F77" s="135"/>
      <c r="G77" s="136" t="s">
        <v>155</v>
      </c>
      <c r="H77" s="135" t="s">
        <v>105</v>
      </c>
      <c r="I77" s="137">
        <v>19.71</v>
      </c>
      <c r="J77" s="138">
        <v>361872.59894999996</v>
      </c>
      <c r="K77" s="138">
        <f t="shared" si="0"/>
        <v>7132508.9253044995</v>
      </c>
      <c r="L77" s="10"/>
      <c r="M77" s="5"/>
    </row>
    <row r="78" spans="1:13" ht="30" customHeight="1">
      <c r="A78" s="5"/>
      <c r="B78" s="9"/>
      <c r="C78" s="151"/>
      <c r="D78" s="245">
        <v>8.1</v>
      </c>
      <c r="E78" s="135"/>
      <c r="F78" s="135"/>
      <c r="G78" s="136" t="s">
        <v>156</v>
      </c>
      <c r="H78" s="135" t="s">
        <v>99</v>
      </c>
      <c r="I78" s="137">
        <v>37.22</v>
      </c>
      <c r="J78" s="138">
        <v>13275.252675</v>
      </c>
      <c r="K78" s="138">
        <f t="shared" si="0"/>
        <v>494104.90456349996</v>
      </c>
      <c r="L78" s="10"/>
      <c r="M78" s="5"/>
    </row>
    <row r="79" spans="1:13" ht="30" customHeight="1">
      <c r="A79" s="5"/>
      <c r="B79" s="9"/>
      <c r="C79" s="151"/>
      <c r="D79" s="243">
        <v>8.11</v>
      </c>
      <c r="E79" s="135"/>
      <c r="F79" s="135"/>
      <c r="G79" s="136" t="s">
        <v>157</v>
      </c>
      <c r="H79" s="135" t="s">
        <v>105</v>
      </c>
      <c r="I79" s="137">
        <v>17.760000000000002</v>
      </c>
      <c r="J79" s="138">
        <v>1498964.64084</v>
      </c>
      <c r="K79" s="138">
        <f t="shared" si="0"/>
        <v>26621612.021318402</v>
      </c>
      <c r="L79" s="10"/>
      <c r="M79" s="5"/>
    </row>
    <row r="80" spans="1:13" ht="30" customHeight="1">
      <c r="A80" s="5"/>
      <c r="B80" s="9"/>
      <c r="C80" s="151"/>
      <c r="D80" s="243">
        <v>8.1199999999999992</v>
      </c>
      <c r="E80" s="135"/>
      <c r="F80" s="135"/>
      <c r="G80" s="136" t="s">
        <v>158</v>
      </c>
      <c r="H80" s="135" t="s">
        <v>105</v>
      </c>
      <c r="I80" s="137">
        <v>2.2200000000000002</v>
      </c>
      <c r="J80" s="138">
        <v>1160844.8266799999</v>
      </c>
      <c r="K80" s="138">
        <f t="shared" si="0"/>
        <v>2577075.5152296</v>
      </c>
      <c r="L80" s="10"/>
      <c r="M80" s="5"/>
    </row>
    <row r="81" spans="1:13" ht="30" customHeight="1">
      <c r="A81" s="5"/>
      <c r="B81" s="9"/>
      <c r="C81" s="151"/>
      <c r="D81" s="243">
        <v>8.1300000000000008</v>
      </c>
      <c r="E81" s="135"/>
      <c r="F81" s="135"/>
      <c r="G81" s="136" t="s">
        <v>159</v>
      </c>
      <c r="H81" s="135" t="s">
        <v>99</v>
      </c>
      <c r="I81" s="137">
        <v>16</v>
      </c>
      <c r="J81" s="138">
        <v>112317.059025</v>
      </c>
      <c r="K81" s="138">
        <f t="shared" si="0"/>
        <v>1797072.9443999999</v>
      </c>
      <c r="L81" s="10"/>
      <c r="M81" s="5"/>
    </row>
    <row r="82" spans="1:13" ht="30" customHeight="1">
      <c r="A82" s="5"/>
      <c r="B82" s="9"/>
      <c r="C82" s="151"/>
      <c r="D82" s="243">
        <v>8.14</v>
      </c>
      <c r="E82" s="135"/>
      <c r="F82" s="135"/>
      <c r="G82" s="136" t="s">
        <v>160</v>
      </c>
      <c r="H82" s="135" t="s">
        <v>99</v>
      </c>
      <c r="I82" s="137">
        <v>6</v>
      </c>
      <c r="J82" s="138">
        <v>124869.57246</v>
      </c>
      <c r="K82" s="138">
        <f t="shared" si="0"/>
        <v>749217.43475999997</v>
      </c>
      <c r="L82" s="10"/>
      <c r="M82" s="5"/>
    </row>
    <row r="83" spans="1:13" ht="30" customHeight="1">
      <c r="A83" s="5"/>
      <c r="B83" s="9"/>
      <c r="C83" s="151"/>
      <c r="D83" s="243">
        <v>8.15</v>
      </c>
      <c r="E83" s="135"/>
      <c r="F83" s="135"/>
      <c r="G83" s="136" t="s">
        <v>161</v>
      </c>
      <c r="H83" s="135" t="s">
        <v>130</v>
      </c>
      <c r="I83" s="137">
        <v>2</v>
      </c>
      <c r="J83" s="138">
        <v>882737.39398499997</v>
      </c>
      <c r="K83" s="138">
        <f t="shared" si="0"/>
        <v>1765474.7879699999</v>
      </c>
      <c r="L83" s="10"/>
      <c r="M83" s="5"/>
    </row>
    <row r="84" spans="1:13" ht="30" customHeight="1">
      <c r="A84" s="5"/>
      <c r="B84" s="9"/>
      <c r="C84" s="151"/>
      <c r="D84" s="243">
        <v>8.16</v>
      </c>
      <c r="E84" s="135"/>
      <c r="F84" s="135"/>
      <c r="G84" s="136" t="s">
        <v>162</v>
      </c>
      <c r="H84" s="135" t="s">
        <v>130</v>
      </c>
      <c r="I84" s="137">
        <v>1</v>
      </c>
      <c r="J84" s="138">
        <v>1467407.65509</v>
      </c>
      <c r="K84" s="138">
        <f t="shared" si="0"/>
        <v>1467407.65509</v>
      </c>
      <c r="L84" s="10"/>
      <c r="M84" s="5"/>
    </row>
    <row r="85" spans="1:13" ht="30" customHeight="1">
      <c r="A85" s="5"/>
      <c r="B85" s="9"/>
      <c r="C85" s="151"/>
      <c r="D85" s="243">
        <v>8.17</v>
      </c>
      <c r="E85" s="135"/>
      <c r="F85" s="135"/>
      <c r="G85" s="136" t="s">
        <v>163</v>
      </c>
      <c r="H85" s="135" t="s">
        <v>164</v>
      </c>
      <c r="I85" s="137">
        <v>333.54</v>
      </c>
      <c r="J85" s="138">
        <v>134354.66071500001</v>
      </c>
      <c r="K85" s="138">
        <f t="shared" si="0"/>
        <v>44812653.534881108</v>
      </c>
      <c r="L85" s="10"/>
      <c r="M85" s="5"/>
    </row>
    <row r="86" spans="1:13" ht="30" customHeight="1">
      <c r="A86" s="5"/>
      <c r="B86" s="9"/>
      <c r="C86" s="151"/>
      <c r="D86" s="243">
        <v>8.18</v>
      </c>
      <c r="E86" s="135"/>
      <c r="F86" s="135"/>
      <c r="G86" s="136" t="s">
        <v>165</v>
      </c>
      <c r="H86" s="135" t="s">
        <v>99</v>
      </c>
      <c r="I86" s="137">
        <v>33.22</v>
      </c>
      <c r="J86" s="138">
        <v>148446.26878499999</v>
      </c>
      <c r="K86" s="138">
        <f t="shared" si="0"/>
        <v>4931385.0490376996</v>
      </c>
      <c r="L86" s="10"/>
      <c r="M86" s="5"/>
    </row>
    <row r="87" spans="1:13" ht="30" customHeight="1">
      <c r="A87" s="5"/>
      <c r="B87" s="9"/>
      <c r="C87" s="151"/>
      <c r="D87" s="243">
        <v>8.19</v>
      </c>
      <c r="E87" s="135"/>
      <c r="F87" s="135"/>
      <c r="G87" s="136" t="s">
        <v>166</v>
      </c>
      <c r="H87" s="135" t="s">
        <v>167</v>
      </c>
      <c r="I87" s="137">
        <v>4</v>
      </c>
      <c r="J87" s="138">
        <v>28509.713775000004</v>
      </c>
      <c r="K87" s="138">
        <f t="shared" ref="K87:K96" si="1">I87*J87</f>
        <v>114038.85510000002</v>
      </c>
      <c r="L87" s="10"/>
      <c r="M87" s="5"/>
    </row>
    <row r="88" spans="1:13" ht="30" customHeight="1">
      <c r="A88" s="5"/>
      <c r="B88" s="9"/>
      <c r="C88" s="151"/>
      <c r="D88" s="246">
        <v>8.1999999999999993</v>
      </c>
      <c r="E88" s="135"/>
      <c r="F88" s="135"/>
      <c r="G88" s="136" t="s">
        <v>168</v>
      </c>
      <c r="H88" s="135" t="s">
        <v>99</v>
      </c>
      <c r="I88" s="137">
        <v>16</v>
      </c>
      <c r="J88" s="138">
        <v>39418.660664999996</v>
      </c>
      <c r="K88" s="138">
        <f t="shared" si="1"/>
        <v>630698.57063999993</v>
      </c>
      <c r="L88" s="10"/>
      <c r="M88" s="5"/>
    </row>
    <row r="89" spans="1:13" ht="30" customHeight="1">
      <c r="A89" s="5"/>
      <c r="B89" s="9"/>
      <c r="C89" s="151"/>
      <c r="D89" s="244">
        <v>8.2100000000000009</v>
      </c>
      <c r="E89" s="135"/>
      <c r="F89" s="135"/>
      <c r="G89" s="136" t="s">
        <v>169</v>
      </c>
      <c r="H89" s="135" t="s">
        <v>167</v>
      </c>
      <c r="I89" s="137">
        <v>1</v>
      </c>
      <c r="J89" s="138">
        <v>368963592.19312513</v>
      </c>
      <c r="K89" s="138">
        <f t="shared" si="1"/>
        <v>368963592.19312513</v>
      </c>
      <c r="L89" s="10"/>
      <c r="M89" s="5"/>
    </row>
    <row r="90" spans="1:13" ht="30" customHeight="1">
      <c r="A90" s="5"/>
      <c r="B90" s="9"/>
      <c r="C90" s="151"/>
      <c r="D90" s="243">
        <v>8.2200000000000006</v>
      </c>
      <c r="E90" s="135"/>
      <c r="F90" s="135"/>
      <c r="G90" s="136" t="s">
        <v>170</v>
      </c>
      <c r="H90" s="135" t="s">
        <v>167</v>
      </c>
      <c r="I90" s="137">
        <v>1</v>
      </c>
      <c r="J90" s="138">
        <v>21408394.967234999</v>
      </c>
      <c r="K90" s="138">
        <f t="shared" si="1"/>
        <v>21408394.967234999</v>
      </c>
      <c r="L90" s="10"/>
      <c r="M90" s="5"/>
    </row>
    <row r="91" spans="1:13" ht="30" customHeight="1">
      <c r="A91" s="5"/>
      <c r="B91" s="9"/>
      <c r="C91" s="151"/>
      <c r="D91" s="245">
        <v>8.23</v>
      </c>
      <c r="E91" s="135"/>
      <c r="F91" s="135"/>
      <c r="G91" s="136" t="s">
        <v>171</v>
      </c>
      <c r="H91" s="135" t="s">
        <v>97</v>
      </c>
      <c r="I91" s="137">
        <v>9</v>
      </c>
      <c r="J91" s="138">
        <v>431454.64927500003</v>
      </c>
      <c r="K91" s="138">
        <f t="shared" si="1"/>
        <v>3883091.8434750005</v>
      </c>
      <c r="L91" s="10"/>
      <c r="M91" s="5"/>
    </row>
    <row r="92" spans="1:13" ht="30" customHeight="1">
      <c r="A92" s="5"/>
      <c r="B92" s="9"/>
      <c r="C92" s="151"/>
      <c r="D92" s="245">
        <v>8.24</v>
      </c>
      <c r="E92" s="135"/>
      <c r="F92" s="135"/>
      <c r="G92" s="136" t="s">
        <v>172</v>
      </c>
      <c r="H92" s="135" t="s">
        <v>105</v>
      </c>
      <c r="I92" s="137">
        <v>33.44</v>
      </c>
      <c r="J92" s="138">
        <v>426327.31512000004</v>
      </c>
      <c r="K92" s="138">
        <f t="shared" si="1"/>
        <v>14256385.4176128</v>
      </c>
      <c r="L92" s="10"/>
      <c r="M92" s="5"/>
    </row>
    <row r="93" spans="1:13" ht="30" customHeight="1">
      <c r="A93" s="5"/>
      <c r="B93" s="9"/>
      <c r="C93" s="151"/>
      <c r="D93" s="243">
        <v>8.25</v>
      </c>
      <c r="E93" s="135"/>
      <c r="F93" s="135"/>
      <c r="G93" s="136" t="s">
        <v>173</v>
      </c>
      <c r="H93" s="135" t="s">
        <v>97</v>
      </c>
      <c r="I93" s="137">
        <v>97</v>
      </c>
      <c r="J93" s="138">
        <v>401529.45766500005</v>
      </c>
      <c r="K93" s="138">
        <f t="shared" si="1"/>
        <v>38948357.393505007</v>
      </c>
      <c r="L93" s="10"/>
      <c r="M93" s="5"/>
    </row>
    <row r="94" spans="1:13" ht="30" customHeight="1">
      <c r="A94" s="5"/>
      <c r="B94" s="9"/>
      <c r="C94" s="151"/>
      <c r="D94" s="243">
        <v>8.26</v>
      </c>
      <c r="E94" s="135"/>
      <c r="F94" s="135"/>
      <c r="G94" s="136" t="s">
        <v>174</v>
      </c>
      <c r="H94" s="135" t="s">
        <v>130</v>
      </c>
      <c r="I94" s="137">
        <v>1</v>
      </c>
      <c r="J94" s="138">
        <v>4054750.8854400003</v>
      </c>
      <c r="K94" s="138">
        <f t="shared" si="1"/>
        <v>4054750.8854400003</v>
      </c>
      <c r="L94" s="10"/>
      <c r="M94" s="5"/>
    </row>
    <row r="95" spans="1:13" ht="30" customHeight="1">
      <c r="A95" s="5"/>
      <c r="B95" s="9"/>
      <c r="C95" s="151"/>
      <c r="D95" s="243">
        <v>8.27</v>
      </c>
      <c r="E95" s="135"/>
      <c r="F95" s="135"/>
      <c r="G95" s="136" t="s">
        <v>175</v>
      </c>
      <c r="H95" s="135" t="s">
        <v>167</v>
      </c>
      <c r="I95" s="137">
        <v>1</v>
      </c>
      <c r="J95" s="138">
        <v>9194118.0097500011</v>
      </c>
      <c r="K95" s="138">
        <f t="shared" si="1"/>
        <v>9194118.0097500011</v>
      </c>
      <c r="L95" s="10"/>
      <c r="M95" s="5"/>
    </row>
    <row r="96" spans="1:13" ht="30" customHeight="1">
      <c r="A96" s="5"/>
      <c r="B96" s="9"/>
      <c r="C96" s="151"/>
      <c r="D96" s="243">
        <v>8.2799999999999994</v>
      </c>
      <c r="E96" s="135"/>
      <c r="F96" s="135"/>
      <c r="G96" s="136" t="s">
        <v>176</v>
      </c>
      <c r="H96" s="135" t="s">
        <v>167</v>
      </c>
      <c r="I96" s="137">
        <v>1</v>
      </c>
      <c r="J96" s="138">
        <v>2127445.7827500002</v>
      </c>
      <c r="K96" s="138">
        <f t="shared" si="1"/>
        <v>2127445.7827500002</v>
      </c>
      <c r="L96" s="10"/>
      <c r="M96" s="5"/>
    </row>
    <row r="97" spans="1:13" ht="30" customHeight="1">
      <c r="A97" s="5"/>
      <c r="B97" s="9"/>
      <c r="C97" s="242" t="s">
        <v>18</v>
      </c>
      <c r="D97" s="237"/>
      <c r="E97" s="237"/>
      <c r="F97" s="237"/>
      <c r="G97" s="152"/>
      <c r="H97" s="151"/>
      <c r="I97" s="137"/>
      <c r="J97" s="138"/>
      <c r="K97" s="238">
        <f>SUM(K69:K96)</f>
        <v>643548284.86939383</v>
      </c>
      <c r="L97" s="10"/>
      <c r="M97" s="5"/>
    </row>
    <row r="98" spans="1:13" s="3" customFormat="1" ht="30" customHeight="1">
      <c r="A98" s="11"/>
      <c r="B98" s="12"/>
      <c r="C98" s="283" t="s">
        <v>19</v>
      </c>
      <c r="D98" s="283"/>
      <c r="E98" s="283"/>
      <c r="F98" s="283"/>
      <c r="G98" s="283"/>
      <c r="H98" s="283"/>
      <c r="I98" s="283"/>
      <c r="J98" s="283"/>
      <c r="K98" s="247">
        <f>K97+K67+K64+K56+K42+K35+K25+K19</f>
        <v>2981385443.8317118</v>
      </c>
      <c r="L98" s="13"/>
      <c r="M98" s="11"/>
    </row>
    <row r="99" spans="1:13" s="3" customFormat="1" ht="16">
      <c r="A99" s="11"/>
      <c r="B99" s="12"/>
      <c r="C99" s="248"/>
      <c r="D99" s="248"/>
      <c r="E99" s="248"/>
      <c r="F99" s="248"/>
      <c r="G99" s="248"/>
      <c r="H99" s="248"/>
      <c r="I99" s="248"/>
      <c r="J99" s="248"/>
      <c r="K99" s="249"/>
      <c r="L99" s="13"/>
      <c r="M99" s="11"/>
    </row>
    <row r="100" spans="1:13" s="3" customFormat="1" ht="30" customHeight="1">
      <c r="A100" s="11"/>
      <c r="B100" s="12"/>
      <c r="C100" s="252"/>
      <c r="D100" s="253"/>
      <c r="E100" s="253"/>
      <c r="F100" s="253"/>
      <c r="G100" s="289" t="s">
        <v>20</v>
      </c>
      <c r="H100" s="289"/>
      <c r="I100" s="289"/>
      <c r="J100" s="289"/>
      <c r="K100" s="250">
        <f>K98</f>
        <v>2981385443.8317118</v>
      </c>
      <c r="L100" s="13"/>
      <c r="M100" s="11"/>
    </row>
    <row r="101" spans="1:13" s="3" customFormat="1" ht="24.5" customHeight="1">
      <c r="A101" s="11"/>
      <c r="B101" s="12"/>
      <c r="C101" s="251"/>
      <c r="D101" s="287"/>
      <c r="E101" s="287"/>
      <c r="F101" s="287"/>
      <c r="G101" s="288"/>
      <c r="H101" s="288"/>
      <c r="I101" s="288"/>
      <c r="J101" s="288"/>
      <c r="K101" s="288"/>
      <c r="L101" s="13"/>
      <c r="M101" s="11"/>
    </row>
    <row r="102" spans="1:13" s="3" customFormat="1" ht="30" customHeight="1">
      <c r="A102" s="11"/>
      <c r="B102" s="12"/>
      <c r="C102" s="241"/>
      <c r="D102" s="228">
        <v>9</v>
      </c>
      <c r="E102" s="228"/>
      <c r="F102" s="228"/>
      <c r="G102" s="229" t="s">
        <v>183</v>
      </c>
      <c r="H102" s="228"/>
      <c r="I102" s="230"/>
      <c r="J102" s="231"/>
      <c r="K102" s="231"/>
      <c r="L102" s="13"/>
      <c r="M102" s="11"/>
    </row>
    <row r="103" spans="1:13" s="3" customFormat="1" ht="30" customHeight="1">
      <c r="A103" s="11"/>
      <c r="B103" s="12"/>
      <c r="C103" s="151"/>
      <c r="D103" s="243">
        <v>9.1</v>
      </c>
      <c r="E103" s="135"/>
      <c r="F103" s="135"/>
      <c r="G103" s="233" t="s">
        <v>178</v>
      </c>
      <c r="H103" s="234" t="s">
        <v>97</v>
      </c>
      <c r="I103" s="235">
        <v>215.8</v>
      </c>
      <c r="J103" s="236">
        <v>73029.373999999996</v>
      </c>
      <c r="K103" s="235">
        <f>I103*J103</f>
        <v>15759738.9092</v>
      </c>
      <c r="L103" s="13"/>
      <c r="M103" s="11"/>
    </row>
    <row r="104" spans="1:13" s="3" customFormat="1" ht="30" customHeight="1">
      <c r="A104" s="11"/>
      <c r="B104" s="12"/>
      <c r="C104" s="151"/>
      <c r="D104" s="243">
        <v>9.1999999999999993</v>
      </c>
      <c r="E104" s="135"/>
      <c r="F104" s="135"/>
      <c r="G104" s="233" t="s">
        <v>179</v>
      </c>
      <c r="H104" s="234" t="s">
        <v>97</v>
      </c>
      <c r="I104" s="235">
        <v>2165.35</v>
      </c>
      <c r="J104" s="236">
        <v>100752.7306</v>
      </c>
      <c r="K104" s="235">
        <f t="shared" ref="K104:K107" si="2">I104*J104</f>
        <v>218164925.20470998</v>
      </c>
      <c r="L104" s="13"/>
      <c r="M104" s="11"/>
    </row>
    <row r="105" spans="1:13" s="3" customFormat="1" ht="30" customHeight="1">
      <c r="A105" s="11"/>
      <c r="B105" s="12"/>
      <c r="C105" s="151"/>
      <c r="D105" s="243">
        <v>9.3000000000000007</v>
      </c>
      <c r="E105" s="135"/>
      <c r="F105" s="135"/>
      <c r="G105" s="233" t="s">
        <v>180</v>
      </c>
      <c r="H105" s="234" t="s">
        <v>97</v>
      </c>
      <c r="I105" s="235">
        <v>3.1</v>
      </c>
      <c r="J105" s="236">
        <v>76971.754000000001</v>
      </c>
      <c r="K105" s="235">
        <f t="shared" si="2"/>
        <v>238612.4374</v>
      </c>
      <c r="L105" s="13"/>
      <c r="M105" s="11"/>
    </row>
    <row r="106" spans="1:13" s="3" customFormat="1" ht="30" customHeight="1">
      <c r="A106" s="11"/>
      <c r="B106" s="12"/>
      <c r="C106" s="151"/>
      <c r="D106" s="243">
        <v>9.4</v>
      </c>
      <c r="E106" s="135"/>
      <c r="F106" s="135"/>
      <c r="G106" s="233" t="s">
        <v>181</v>
      </c>
      <c r="H106" s="234" t="s">
        <v>97</v>
      </c>
      <c r="I106" s="235">
        <v>7.1</v>
      </c>
      <c r="J106" s="236">
        <v>54818.434000000001</v>
      </c>
      <c r="K106" s="235">
        <f t="shared" si="2"/>
        <v>389210.88140000001</v>
      </c>
      <c r="L106" s="13"/>
      <c r="M106" s="11"/>
    </row>
    <row r="107" spans="1:13" s="3" customFormat="1" ht="30" customHeight="1">
      <c r="A107" s="11"/>
      <c r="B107" s="12"/>
      <c r="C107" s="151"/>
      <c r="D107" s="243">
        <v>9.5</v>
      </c>
      <c r="E107" s="135"/>
      <c r="F107" s="135"/>
      <c r="G107" s="233" t="s">
        <v>182</v>
      </c>
      <c r="H107" s="234" t="s">
        <v>97</v>
      </c>
      <c r="I107" s="235">
        <v>9.4</v>
      </c>
      <c r="J107" s="236">
        <v>41602.434000000001</v>
      </c>
      <c r="K107" s="235">
        <f t="shared" si="2"/>
        <v>391062.87960000004</v>
      </c>
      <c r="L107" s="13"/>
      <c r="M107" s="11"/>
    </row>
    <row r="108" spans="1:13" s="3" customFormat="1" ht="30" customHeight="1">
      <c r="A108" s="11"/>
      <c r="B108" s="12"/>
      <c r="C108" s="171"/>
      <c r="D108" s="172"/>
      <c r="E108" s="171"/>
      <c r="F108" s="171"/>
      <c r="G108" s="186"/>
      <c r="H108" s="181"/>
      <c r="I108" s="182"/>
      <c r="J108" s="187"/>
      <c r="K108" s="179"/>
      <c r="L108" s="13"/>
      <c r="M108" s="11"/>
    </row>
    <row r="109" spans="1:13" s="3" customFormat="1" ht="30" customHeight="1">
      <c r="A109" s="11"/>
      <c r="B109" s="12"/>
      <c r="C109" s="171"/>
      <c r="D109" s="172"/>
      <c r="E109" s="171"/>
      <c r="F109" s="171"/>
      <c r="G109" s="184" t="s">
        <v>184</v>
      </c>
      <c r="H109" s="181"/>
      <c r="I109" s="182"/>
      <c r="J109" s="187"/>
      <c r="K109" s="185">
        <f>SUM(K103:K108)</f>
        <v>234943550.31230998</v>
      </c>
      <c r="L109" s="13"/>
      <c r="M109" s="11"/>
    </row>
    <row r="110" spans="1:13" s="3" customFormat="1" ht="30" customHeight="1">
      <c r="A110" s="11"/>
      <c r="B110" s="12"/>
      <c r="C110" s="171"/>
      <c r="D110" s="172"/>
      <c r="E110" s="171"/>
      <c r="F110" s="171"/>
      <c r="G110" s="186"/>
      <c r="H110" s="181"/>
      <c r="I110" s="182"/>
      <c r="J110" s="187"/>
      <c r="K110" s="179"/>
      <c r="L110" s="13"/>
      <c r="M110" s="11"/>
    </row>
    <row r="111" spans="1:13" s="3" customFormat="1" ht="30" customHeight="1" thickBot="1">
      <c r="A111" s="11"/>
      <c r="B111" s="12"/>
      <c r="C111" s="171"/>
      <c r="D111" s="172"/>
      <c r="E111" s="171"/>
      <c r="F111" s="188"/>
      <c r="G111" s="186"/>
      <c r="H111" s="181"/>
      <c r="I111" s="182"/>
      <c r="J111" s="187"/>
      <c r="K111" s="185"/>
      <c r="L111" s="13"/>
      <c r="M111" s="11"/>
    </row>
    <row r="112" spans="1:13" s="3" customFormat="1" ht="30" customHeight="1" thickBot="1">
      <c r="A112" s="11"/>
      <c r="B112" s="12"/>
      <c r="C112" s="171"/>
      <c r="D112" s="172"/>
      <c r="E112" s="171"/>
      <c r="F112" s="171"/>
      <c r="G112" s="189" t="s">
        <v>21</v>
      </c>
      <c r="H112" s="190"/>
      <c r="I112" s="191"/>
      <c r="J112" s="192"/>
      <c r="K112" s="254">
        <f>K109+K100</f>
        <v>3216328994.144022</v>
      </c>
      <c r="L112" s="13"/>
      <c r="M112" s="11"/>
    </row>
    <row r="113" spans="1:13" s="3" customFormat="1" ht="17" thickBot="1">
      <c r="A113" s="11"/>
      <c r="B113" s="12"/>
      <c r="C113" s="171"/>
      <c r="D113" s="172"/>
      <c r="E113" s="172"/>
      <c r="F113" s="172"/>
      <c r="G113" s="171"/>
      <c r="H113" s="171"/>
      <c r="I113" s="193"/>
      <c r="J113" s="194"/>
      <c r="K113" s="195"/>
      <c r="L113" s="13"/>
      <c r="M113" s="11"/>
    </row>
    <row r="114" spans="1:13" s="3" customFormat="1" ht="16">
      <c r="A114" s="11"/>
      <c r="B114" s="12"/>
      <c r="C114" s="196"/>
      <c r="D114" s="258"/>
      <c r="E114" s="258"/>
      <c r="F114" s="258"/>
      <c r="G114" s="258"/>
      <c r="H114" s="258"/>
      <c r="I114" s="258"/>
      <c r="J114" s="258"/>
      <c r="K114" s="259"/>
      <c r="L114" s="14"/>
      <c r="M114" s="11"/>
    </row>
    <row r="115" spans="1:13" s="3" customFormat="1" ht="46.5" customHeight="1">
      <c r="A115" s="11"/>
      <c r="B115" s="12"/>
      <c r="C115" s="260" t="s">
        <v>22</v>
      </c>
      <c r="D115" s="261"/>
      <c r="E115" s="261"/>
      <c r="F115" s="261"/>
      <c r="G115" s="261"/>
      <c r="H115" s="262" t="s">
        <v>185</v>
      </c>
      <c r="I115" s="263"/>
      <c r="J115" s="264"/>
      <c r="K115" s="197" t="s">
        <v>23</v>
      </c>
      <c r="L115" s="15"/>
      <c r="M115" s="11"/>
    </row>
    <row r="116" spans="1:13" s="3" customFormat="1" ht="32.25" customHeight="1">
      <c r="A116" s="11"/>
      <c r="B116" s="12"/>
      <c r="C116" s="260" t="s">
        <v>24</v>
      </c>
      <c r="D116" s="261"/>
      <c r="E116" s="261"/>
      <c r="F116" s="261"/>
      <c r="G116" s="261"/>
      <c r="H116" s="286" t="s">
        <v>25</v>
      </c>
      <c r="I116" s="286"/>
      <c r="J116" s="198" t="s">
        <v>26</v>
      </c>
      <c r="K116" s="199">
        <v>0.24</v>
      </c>
      <c r="L116" s="15"/>
      <c r="M116" s="11"/>
    </row>
    <row r="117" spans="1:13" s="3" customFormat="1" ht="30" customHeight="1">
      <c r="A117" s="11"/>
      <c r="B117" s="12"/>
      <c r="C117" s="260" t="s">
        <v>27</v>
      </c>
      <c r="D117" s="261"/>
      <c r="E117" s="261"/>
      <c r="F117" s="261"/>
      <c r="G117" s="261"/>
      <c r="H117" s="284" t="s">
        <v>28</v>
      </c>
      <c r="I117" s="285"/>
      <c r="J117" s="198" t="s">
        <v>29</v>
      </c>
      <c r="K117" s="199">
        <v>0.01</v>
      </c>
      <c r="L117" s="15"/>
      <c r="M117" s="11"/>
    </row>
    <row r="118" spans="1:13" s="4" customFormat="1" ht="58.5" customHeight="1">
      <c r="A118" s="11"/>
      <c r="B118" s="12"/>
      <c r="C118" s="203"/>
      <c r="D118" s="204"/>
      <c r="E118" s="204"/>
      <c r="F118" s="204"/>
      <c r="G118" s="205"/>
      <c r="H118" s="265" t="s">
        <v>30</v>
      </c>
      <c r="I118" s="286"/>
      <c r="J118" s="198" t="s">
        <v>31</v>
      </c>
      <c r="K118" s="199">
        <v>0.05</v>
      </c>
      <c r="L118" s="13"/>
      <c r="M118" s="11"/>
    </row>
    <row r="119" spans="1:13" ht="57" customHeight="1">
      <c r="A119" s="5"/>
      <c r="B119" s="9"/>
      <c r="C119" s="206"/>
      <c r="D119" s="207"/>
      <c r="E119" s="207"/>
      <c r="F119" s="207"/>
      <c r="G119" s="208"/>
      <c r="H119" s="286" t="s">
        <v>32</v>
      </c>
      <c r="I119" s="286"/>
      <c r="J119" s="198" t="s">
        <v>33</v>
      </c>
      <c r="K119" s="199">
        <v>0.3</v>
      </c>
      <c r="L119" s="10"/>
      <c r="M119" s="5"/>
    </row>
    <row r="120" spans="1:13" ht="17" thickBot="1">
      <c r="A120" s="5"/>
      <c r="B120" s="9"/>
      <c r="C120" s="209"/>
      <c r="D120" s="210"/>
      <c r="E120" s="210"/>
      <c r="F120" s="210"/>
      <c r="G120" s="211"/>
      <c r="H120" s="255"/>
      <c r="I120" s="256"/>
      <c r="J120" s="256"/>
      <c r="K120" s="257"/>
      <c r="L120" s="10"/>
      <c r="M120" s="5"/>
    </row>
    <row r="121" spans="1:13" s="3" customFormat="1" ht="16">
      <c r="A121" s="11"/>
      <c r="B121" s="12"/>
      <c r="C121" s="196"/>
      <c r="D121" s="258"/>
      <c r="E121" s="258"/>
      <c r="F121" s="258"/>
      <c r="G121" s="258"/>
      <c r="H121" s="258"/>
      <c r="I121" s="258"/>
      <c r="J121" s="258"/>
      <c r="K121" s="259"/>
      <c r="L121" s="14"/>
      <c r="M121" s="11"/>
    </row>
    <row r="122" spans="1:13" s="3" customFormat="1" ht="46.5" customHeight="1">
      <c r="A122" s="11"/>
      <c r="B122" s="12"/>
      <c r="C122" s="260" t="s">
        <v>22</v>
      </c>
      <c r="D122" s="261"/>
      <c r="E122" s="261"/>
      <c r="F122" s="261"/>
      <c r="G122" s="261"/>
      <c r="H122" s="262" t="s">
        <v>186</v>
      </c>
      <c r="I122" s="263"/>
      <c r="J122" s="264"/>
      <c r="K122" s="197" t="s">
        <v>23</v>
      </c>
      <c r="L122" s="15"/>
      <c r="M122" s="11"/>
    </row>
    <row r="123" spans="1:13" s="3" customFormat="1" ht="32.25" customHeight="1">
      <c r="A123" s="11"/>
      <c r="B123" s="12"/>
      <c r="C123" s="260" t="s">
        <v>24</v>
      </c>
      <c r="D123" s="261"/>
      <c r="E123" s="261"/>
      <c r="F123" s="261"/>
      <c r="G123" s="261"/>
      <c r="H123" s="265" t="s">
        <v>177</v>
      </c>
      <c r="I123" s="265"/>
      <c r="J123" s="198" t="s">
        <v>26</v>
      </c>
      <c r="K123" s="199">
        <v>0.18</v>
      </c>
      <c r="L123" s="15"/>
      <c r="M123" s="11"/>
    </row>
  </sheetData>
  <mergeCells count="32">
    <mergeCell ref="H118:I118"/>
    <mergeCell ref="H119:I119"/>
    <mergeCell ref="C115:G115"/>
    <mergeCell ref="H115:J115"/>
    <mergeCell ref="H116:I116"/>
    <mergeCell ref="C116:G116"/>
    <mergeCell ref="C10:K10"/>
    <mergeCell ref="C98:J98"/>
    <mergeCell ref="C117:G117"/>
    <mergeCell ref="H117:I117"/>
    <mergeCell ref="D114:K114"/>
    <mergeCell ref="D101:K101"/>
    <mergeCell ref="G100:J100"/>
    <mergeCell ref="C3:F3"/>
    <mergeCell ref="C6:K6"/>
    <mergeCell ref="I11:I12"/>
    <mergeCell ref="C5:K5"/>
    <mergeCell ref="J11:J12"/>
    <mergeCell ref="K11:K12"/>
    <mergeCell ref="C11:C12"/>
    <mergeCell ref="D11:D12"/>
    <mergeCell ref="G11:G12"/>
    <mergeCell ref="H11:H12"/>
    <mergeCell ref="E11:F11"/>
    <mergeCell ref="C7:K8"/>
    <mergeCell ref="C9:K9"/>
    <mergeCell ref="H120:K120"/>
    <mergeCell ref="D121:K121"/>
    <mergeCell ref="C122:G122"/>
    <mergeCell ref="H122:J122"/>
    <mergeCell ref="C123:G123"/>
    <mergeCell ref="H123:I123"/>
  </mergeCells>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5" defaultRowHeight="14"/>
  <cols>
    <col min="1" max="2" width="3.5" style="1" customWidth="1"/>
    <col min="3" max="3" width="7.5" style="1" customWidth="1"/>
    <col min="4" max="4" width="22.66406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20"/>
      <c r="D2" s="220"/>
      <c r="E2" s="221"/>
      <c r="F2" s="220"/>
      <c r="G2" s="220"/>
      <c r="H2" s="220"/>
      <c r="I2" s="220"/>
      <c r="J2" s="220"/>
      <c r="K2" s="220"/>
      <c r="L2" s="8"/>
      <c r="M2" s="5"/>
    </row>
    <row r="3" spans="1:13" ht="32.25" customHeight="1">
      <c r="A3" s="5"/>
      <c r="B3" s="9"/>
      <c r="C3" s="292" t="s">
        <v>0</v>
      </c>
      <c r="D3" s="292"/>
      <c r="E3" s="292"/>
      <c r="F3" s="292"/>
      <c r="G3" s="5"/>
      <c r="H3" s="5"/>
      <c r="I3" s="5"/>
      <c r="J3" s="5"/>
      <c r="K3" s="5"/>
      <c r="L3" s="10"/>
      <c r="M3" s="5"/>
    </row>
    <row r="4" spans="1:13" ht="16">
      <c r="A4" s="5"/>
      <c r="B4" s="9"/>
      <c r="C4" s="213" t="s">
        <v>1</v>
      </c>
      <c r="D4" s="212" t="s">
        <v>2</v>
      </c>
      <c r="E4" s="213" t="s">
        <v>3</v>
      </c>
      <c r="F4" s="212">
        <v>1</v>
      </c>
      <c r="G4" s="5"/>
      <c r="H4" s="5"/>
      <c r="I4" s="5"/>
      <c r="J4" s="5"/>
      <c r="K4" s="5"/>
      <c r="L4" s="10"/>
      <c r="M4" s="5"/>
    </row>
    <row r="5" spans="1:13" ht="16">
      <c r="A5" s="5"/>
      <c r="B5" s="9"/>
      <c r="C5" s="294" t="s">
        <v>4</v>
      </c>
      <c r="D5" s="295"/>
      <c r="E5" s="295"/>
      <c r="F5" s="295"/>
      <c r="G5" s="295"/>
      <c r="H5" s="295"/>
      <c r="I5" s="295"/>
      <c r="J5" s="295"/>
      <c r="K5" s="296"/>
      <c r="L5" s="10"/>
      <c r="M5" s="5"/>
    </row>
    <row r="6" spans="1:13" ht="16">
      <c r="A6" s="5"/>
      <c r="B6" s="9"/>
      <c r="C6" s="267" t="s">
        <v>34</v>
      </c>
      <c r="D6" s="268"/>
      <c r="E6" s="268"/>
      <c r="F6" s="268"/>
      <c r="G6" s="268"/>
      <c r="H6" s="268"/>
      <c r="I6" s="268"/>
      <c r="J6" s="268"/>
      <c r="K6" s="269"/>
      <c r="L6" s="10"/>
      <c r="M6" s="5"/>
    </row>
    <row r="7" spans="1:13" s="21" customFormat="1" ht="33" customHeight="1">
      <c r="A7" s="19"/>
      <c r="B7" s="20"/>
      <c r="C7" s="297" t="s">
        <v>35</v>
      </c>
      <c r="D7" s="297"/>
      <c r="E7" s="297"/>
      <c r="F7" s="297"/>
      <c r="G7" s="297"/>
      <c r="H7" s="297"/>
      <c r="I7" s="297"/>
      <c r="J7" s="297"/>
      <c r="K7" s="297"/>
      <c r="L7" s="22"/>
      <c r="M7" s="19"/>
    </row>
    <row r="8" spans="1:13" ht="33.75" customHeight="1">
      <c r="A8" s="5"/>
      <c r="B8" s="9"/>
      <c r="C8" s="297"/>
      <c r="D8" s="297"/>
      <c r="E8" s="297"/>
      <c r="F8" s="297"/>
      <c r="G8" s="297"/>
      <c r="H8" s="297"/>
      <c r="I8" s="297"/>
      <c r="J8" s="297"/>
      <c r="K8" s="297"/>
      <c r="L8" s="10"/>
      <c r="M8" s="5"/>
    </row>
    <row r="9" spans="1:13" ht="34.5" customHeight="1">
      <c r="A9" s="5"/>
      <c r="B9" s="9"/>
      <c r="C9" s="298" t="s">
        <v>36</v>
      </c>
      <c r="D9" s="299"/>
      <c r="E9" s="299"/>
      <c r="F9" s="299"/>
      <c r="G9" s="299"/>
      <c r="H9" s="299"/>
      <c r="I9" s="299"/>
      <c r="J9" s="299"/>
      <c r="K9" s="300"/>
      <c r="L9" s="10"/>
      <c r="M9" s="5"/>
    </row>
    <row r="10" spans="1:13" ht="30" customHeight="1" thickBot="1">
      <c r="A10" s="5"/>
      <c r="B10" s="9"/>
      <c r="C10" s="301"/>
      <c r="D10" s="302"/>
      <c r="E10" s="302"/>
      <c r="F10" s="302"/>
      <c r="G10" s="302"/>
      <c r="H10" s="302"/>
      <c r="I10" s="302"/>
      <c r="J10" s="302"/>
      <c r="K10" s="303"/>
      <c r="L10" s="10"/>
      <c r="M10" s="5"/>
    </row>
    <row r="11" spans="1:13" ht="30" customHeight="1">
      <c r="A11" s="5"/>
      <c r="B11" s="9"/>
      <c r="C11" s="316" t="s">
        <v>8</v>
      </c>
      <c r="D11" s="304" t="s">
        <v>9</v>
      </c>
      <c r="E11" s="318" t="s">
        <v>10</v>
      </c>
      <c r="F11" s="318"/>
      <c r="G11" s="316" t="s">
        <v>11</v>
      </c>
      <c r="H11" s="304" t="s">
        <v>12</v>
      </c>
      <c r="I11" s="304" t="s">
        <v>13</v>
      </c>
      <c r="J11" s="306" t="s">
        <v>14</v>
      </c>
      <c r="K11" s="308" t="s">
        <v>15</v>
      </c>
      <c r="L11" s="10"/>
      <c r="M11" s="5"/>
    </row>
    <row r="12" spans="1:13" ht="30" customHeight="1" thickBot="1">
      <c r="A12" s="5"/>
      <c r="B12" s="9"/>
      <c r="C12" s="317"/>
      <c r="D12" s="305"/>
      <c r="E12" s="130" t="s">
        <v>16</v>
      </c>
      <c r="F12" s="130" t="s">
        <v>17</v>
      </c>
      <c r="G12" s="317"/>
      <c r="H12" s="305"/>
      <c r="I12" s="305"/>
      <c r="J12" s="307"/>
      <c r="K12" s="309"/>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310" t="s">
        <v>19</v>
      </c>
      <c r="D40" s="311"/>
      <c r="E40" s="311"/>
      <c r="F40" s="311"/>
      <c r="G40" s="311"/>
      <c r="H40" s="311"/>
      <c r="I40" s="311"/>
      <c r="J40" s="312"/>
      <c r="K40" s="168"/>
      <c r="L40" s="13"/>
      <c r="M40" s="11"/>
    </row>
    <row r="41" spans="1:13" s="3" customFormat="1" ht="17"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313"/>
      <c r="H42" s="314"/>
      <c r="I42" s="315"/>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ht="17" thickBot="1">
      <c r="A50" s="11"/>
      <c r="B50" s="12"/>
      <c r="C50" s="171"/>
      <c r="D50" s="172"/>
      <c r="E50" s="172"/>
      <c r="F50" s="172"/>
      <c r="G50" s="171"/>
      <c r="H50" s="171"/>
      <c r="I50" s="193"/>
      <c r="J50" s="194"/>
      <c r="K50" s="195"/>
      <c r="L50" s="13"/>
      <c r="M50" s="11"/>
    </row>
    <row r="51" spans="1:13" s="3" customFormat="1" ht="16">
      <c r="A51" s="11"/>
      <c r="B51" s="12"/>
      <c r="C51" s="196"/>
      <c r="D51" s="258"/>
      <c r="E51" s="258"/>
      <c r="F51" s="258"/>
      <c r="G51" s="258"/>
      <c r="H51" s="258"/>
      <c r="I51" s="258"/>
      <c r="J51" s="258"/>
      <c r="K51" s="259"/>
      <c r="L51" s="14"/>
      <c r="M51" s="11"/>
    </row>
    <row r="52" spans="1:13" s="3" customFormat="1" ht="46.5" customHeight="1">
      <c r="A52" s="11"/>
      <c r="B52" s="12"/>
      <c r="C52" s="260" t="s">
        <v>22</v>
      </c>
      <c r="D52" s="261"/>
      <c r="E52" s="261"/>
      <c r="F52" s="261"/>
      <c r="G52" s="261"/>
      <c r="H52" s="293" t="s">
        <v>11</v>
      </c>
      <c r="I52" s="293"/>
      <c r="J52" s="293"/>
      <c r="K52" s="197" t="s">
        <v>23</v>
      </c>
      <c r="L52" s="15"/>
      <c r="M52" s="11"/>
    </row>
    <row r="53" spans="1:13" s="3" customFormat="1" ht="32.25" customHeight="1">
      <c r="A53" s="11"/>
      <c r="B53" s="12"/>
      <c r="C53" s="260" t="s">
        <v>37</v>
      </c>
      <c r="D53" s="261"/>
      <c r="E53" s="261"/>
      <c r="F53" s="261"/>
      <c r="G53" s="261"/>
      <c r="H53" s="286" t="s">
        <v>25</v>
      </c>
      <c r="I53" s="286"/>
      <c r="J53" s="198" t="s">
        <v>26</v>
      </c>
      <c r="K53" s="199" t="s">
        <v>38</v>
      </c>
      <c r="L53" s="15"/>
      <c r="M53" s="11"/>
    </row>
    <row r="54" spans="1:13" s="3" customFormat="1" ht="30" customHeight="1">
      <c r="A54" s="11"/>
      <c r="B54" s="12"/>
      <c r="C54" s="260" t="s">
        <v>27</v>
      </c>
      <c r="D54" s="261"/>
      <c r="E54" s="261"/>
      <c r="F54" s="261"/>
      <c r="G54" s="261"/>
      <c r="H54" s="284" t="s">
        <v>28</v>
      </c>
      <c r="I54" s="285"/>
      <c r="J54" s="198" t="s">
        <v>29</v>
      </c>
      <c r="K54" s="199" t="s">
        <v>38</v>
      </c>
      <c r="L54" s="15"/>
      <c r="M54" s="11"/>
    </row>
    <row r="55" spans="1:13" s="4" customFormat="1" ht="58.5" customHeight="1">
      <c r="A55" s="11"/>
      <c r="B55" s="12"/>
      <c r="C55" s="203"/>
      <c r="D55" s="204"/>
      <c r="E55" s="204"/>
      <c r="F55" s="204"/>
      <c r="G55" s="205"/>
      <c r="H55" s="265" t="s">
        <v>30</v>
      </c>
      <c r="I55" s="286"/>
      <c r="J55" s="198" t="s">
        <v>31</v>
      </c>
      <c r="K55" s="199" t="s">
        <v>38</v>
      </c>
      <c r="L55" s="13"/>
      <c r="M55" s="11"/>
    </row>
    <row r="56" spans="1:13" ht="57.75" customHeight="1">
      <c r="A56" s="5"/>
      <c r="B56" s="9"/>
      <c r="C56" s="206"/>
      <c r="D56" s="207"/>
      <c r="E56" s="207"/>
      <c r="F56" s="207"/>
      <c r="G56" s="208"/>
      <c r="H56" s="286" t="s">
        <v>32</v>
      </c>
      <c r="I56" s="286"/>
      <c r="J56" s="198" t="s">
        <v>33</v>
      </c>
      <c r="K56" s="199" t="s">
        <v>38</v>
      </c>
      <c r="L56" s="10"/>
      <c r="M56" s="5"/>
    </row>
    <row r="57" spans="1:13" ht="16">
      <c r="A57" s="5"/>
      <c r="B57" s="9"/>
      <c r="C57" s="209"/>
      <c r="D57" s="210"/>
      <c r="E57" s="210"/>
      <c r="F57" s="210"/>
      <c r="G57" s="211"/>
      <c r="H57" s="290"/>
      <c r="I57" s="290"/>
      <c r="J57" s="290"/>
      <c r="K57" s="291"/>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39</v>
      </c>
      <c r="H59" s="201"/>
      <c r="I59" s="201"/>
      <c r="J59" s="201"/>
      <c r="K59" s="201"/>
      <c r="L59" s="10"/>
      <c r="M59" s="5"/>
    </row>
    <row r="60" spans="1:13" ht="17" thickBot="1">
      <c r="A60" s="5"/>
      <c r="B60" s="222"/>
      <c r="C60" s="223"/>
      <c r="D60" s="223"/>
      <c r="E60" s="224"/>
      <c r="F60" s="223"/>
      <c r="G60" s="225"/>
      <c r="H60" s="223"/>
      <c r="I60" s="223"/>
      <c r="J60" s="223"/>
      <c r="K60" s="223"/>
      <c r="L60" s="226"/>
      <c r="M60" s="5"/>
    </row>
    <row r="61" spans="1:13" ht="17"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4"/>
      <c r="C2" s="25"/>
      <c r="D2" s="25"/>
      <c r="E2" s="25"/>
      <c r="F2" s="25"/>
      <c r="G2" s="25"/>
      <c r="H2" s="25"/>
      <c r="I2" s="25"/>
      <c r="J2" s="25"/>
      <c r="K2" s="25"/>
      <c r="L2" s="25"/>
      <c r="M2" s="25"/>
      <c r="N2" s="25"/>
      <c r="O2" s="25"/>
      <c r="P2" s="227"/>
    </row>
    <row r="3" spans="2:16" ht="23.25" customHeight="1">
      <c r="B3" s="26"/>
      <c r="C3" s="319" t="s">
        <v>0</v>
      </c>
      <c r="D3" s="319"/>
      <c r="E3" s="319"/>
      <c r="F3" s="319"/>
      <c r="P3" s="27"/>
    </row>
    <row r="4" spans="2:16">
      <c r="B4" s="26"/>
      <c r="C4" s="213" t="s">
        <v>1</v>
      </c>
      <c r="D4" s="212" t="s">
        <v>2</v>
      </c>
      <c r="E4" s="213" t="s">
        <v>3</v>
      </c>
      <c r="F4" s="212">
        <v>1</v>
      </c>
      <c r="P4" s="27"/>
    </row>
    <row r="5" spans="2:16">
      <c r="B5" s="26"/>
      <c r="C5" s="128"/>
      <c r="D5" s="129"/>
      <c r="E5" s="128"/>
      <c r="F5" s="129"/>
      <c r="P5" s="27"/>
    </row>
    <row r="6" spans="2:16" ht="48" customHeight="1">
      <c r="B6" s="26"/>
      <c r="C6" s="419" t="s">
        <v>40</v>
      </c>
      <c r="D6" s="419"/>
      <c r="E6" s="419"/>
      <c r="F6" s="419"/>
      <c r="G6" s="419"/>
      <c r="H6" s="419"/>
      <c r="I6" s="419"/>
      <c r="J6" s="419"/>
      <c r="K6" s="419"/>
      <c r="L6" s="419"/>
      <c r="M6" s="419"/>
      <c r="N6" s="419"/>
      <c r="O6" s="419"/>
      <c r="P6" s="28"/>
    </row>
    <row r="7" spans="2:16" ht="15" thickBot="1">
      <c r="B7" s="26"/>
      <c r="C7" s="53"/>
      <c r="D7" s="53"/>
      <c r="E7" s="53"/>
      <c r="F7" s="53"/>
      <c r="G7" s="53"/>
      <c r="H7" s="53"/>
      <c r="I7" s="53"/>
      <c r="J7" s="53"/>
      <c r="K7" s="53"/>
      <c r="L7" s="53"/>
      <c r="M7" s="53"/>
      <c r="N7" s="53"/>
      <c r="O7" s="53"/>
      <c r="P7" s="27"/>
    </row>
    <row r="8" spans="2:16" ht="14">
      <c r="B8" s="26"/>
      <c r="C8" s="383"/>
      <c r="D8" s="385"/>
      <c r="E8" s="386"/>
      <c r="F8" s="386"/>
      <c r="G8" s="386"/>
      <c r="H8" s="386"/>
      <c r="I8" s="386"/>
      <c r="J8" s="386"/>
      <c r="K8" s="387"/>
      <c r="L8" s="398"/>
      <c r="M8" s="399"/>
      <c r="N8" s="399"/>
      <c r="O8" s="400"/>
      <c r="P8" s="29"/>
    </row>
    <row r="9" spans="2:16" ht="14">
      <c r="B9" s="26"/>
      <c r="C9" s="384"/>
      <c r="D9" s="388" t="s">
        <v>41</v>
      </c>
      <c r="E9" s="389"/>
      <c r="F9" s="389"/>
      <c r="G9" s="389"/>
      <c r="H9" s="389"/>
      <c r="I9" s="389"/>
      <c r="J9" s="389"/>
      <c r="K9" s="390"/>
      <c r="L9" s="401"/>
      <c r="M9" s="402"/>
      <c r="N9" s="402"/>
      <c r="O9" s="403"/>
      <c r="P9" s="29"/>
    </row>
    <row r="10" spans="2:16" ht="14">
      <c r="B10" s="26"/>
      <c r="C10" s="384"/>
      <c r="D10" s="388"/>
      <c r="E10" s="389"/>
      <c r="F10" s="389"/>
      <c r="G10" s="389"/>
      <c r="H10" s="389"/>
      <c r="I10" s="389"/>
      <c r="J10" s="389"/>
      <c r="K10" s="390"/>
      <c r="L10" s="391" t="s">
        <v>42</v>
      </c>
      <c r="M10" s="404"/>
      <c r="N10" s="405"/>
      <c r="O10" s="406"/>
      <c r="P10" s="29"/>
    </row>
    <row r="11" spans="2:16" ht="14">
      <c r="B11" s="26"/>
      <c r="C11" s="384"/>
      <c r="D11" s="388" t="s">
        <v>43</v>
      </c>
      <c r="E11" s="389"/>
      <c r="F11" s="389"/>
      <c r="G11" s="389"/>
      <c r="H11" s="389"/>
      <c r="I11" s="389"/>
      <c r="J11" s="389"/>
      <c r="K11" s="390"/>
      <c r="L11" s="392"/>
      <c r="M11" s="407"/>
      <c r="N11" s="408"/>
      <c r="O11" s="409"/>
      <c r="P11" s="30"/>
    </row>
    <row r="12" spans="2:16" ht="12.75" customHeight="1">
      <c r="B12" s="26"/>
      <c r="C12" s="384"/>
      <c r="D12" s="420"/>
      <c r="E12" s="421"/>
      <c r="F12" s="421"/>
      <c r="G12" s="421"/>
      <c r="H12" s="421"/>
      <c r="I12" s="421"/>
      <c r="J12" s="421"/>
      <c r="K12" s="422"/>
      <c r="L12" s="391" t="s">
        <v>44</v>
      </c>
      <c r="M12" s="391">
        <v>1</v>
      </c>
      <c r="N12" s="391" t="s">
        <v>45</v>
      </c>
      <c r="O12" s="396">
        <v>1</v>
      </c>
      <c r="P12" s="29"/>
    </row>
    <row r="13" spans="2:16">
      <c r="B13" s="26"/>
      <c r="C13" s="384"/>
      <c r="D13" s="420"/>
      <c r="E13" s="421"/>
      <c r="F13" s="421"/>
      <c r="G13" s="421"/>
      <c r="H13" s="421"/>
      <c r="I13" s="421"/>
      <c r="J13" s="421"/>
      <c r="K13" s="422"/>
      <c r="L13" s="410"/>
      <c r="M13" s="410"/>
      <c r="N13" s="410"/>
      <c r="O13" s="397"/>
      <c r="P13" s="29"/>
    </row>
    <row r="14" spans="2:16" ht="14">
      <c r="B14" s="26"/>
      <c r="C14" s="384"/>
      <c r="D14" s="388" t="s">
        <v>46</v>
      </c>
      <c r="E14" s="389"/>
      <c r="F14" s="389"/>
      <c r="G14" s="389"/>
      <c r="H14" s="389"/>
      <c r="I14" s="389"/>
      <c r="J14" s="389"/>
      <c r="K14" s="390"/>
      <c r="L14" s="410"/>
      <c r="M14" s="410"/>
      <c r="N14" s="410"/>
      <c r="O14" s="397"/>
      <c r="P14" s="29"/>
    </row>
    <row r="15" spans="2:16" ht="15" thickBot="1">
      <c r="B15" s="26"/>
      <c r="C15" s="54"/>
      <c r="D15" s="55"/>
      <c r="E15" s="55"/>
      <c r="F15" s="55"/>
      <c r="G15" s="55"/>
      <c r="H15" s="55"/>
      <c r="I15" s="55"/>
      <c r="J15" s="55"/>
      <c r="K15" s="55"/>
      <c r="L15" s="55"/>
      <c r="M15" s="56"/>
      <c r="N15" s="56"/>
      <c r="O15" s="57"/>
      <c r="P15" s="31"/>
    </row>
    <row r="16" spans="2:16" ht="14">
      <c r="B16" s="26"/>
      <c r="C16" s="58"/>
      <c r="D16" s="218"/>
      <c r="E16" s="218"/>
      <c r="F16" s="218"/>
      <c r="G16" s="218"/>
      <c r="H16" s="218"/>
      <c r="I16" s="218"/>
      <c r="J16" s="218"/>
      <c r="K16" s="218"/>
      <c r="L16" s="59" t="s">
        <v>47</v>
      </c>
      <c r="M16" s="60" t="s">
        <v>48</v>
      </c>
      <c r="N16" s="60" t="s">
        <v>49</v>
      </c>
      <c r="O16" s="61" t="s">
        <v>50</v>
      </c>
      <c r="P16" s="30"/>
    </row>
    <row r="17" spans="2:16" ht="14">
      <c r="B17" s="26"/>
      <c r="C17" s="62"/>
      <c r="D17" s="219"/>
      <c r="E17" s="219"/>
      <c r="F17" s="219"/>
      <c r="G17" s="219"/>
      <c r="H17" s="219"/>
      <c r="I17" s="219"/>
      <c r="J17" s="219"/>
      <c r="K17" s="219"/>
      <c r="L17" s="63"/>
      <c r="M17" s="64"/>
      <c r="N17" s="64"/>
      <c r="O17" s="65"/>
      <c r="P17" s="32"/>
    </row>
    <row r="18" spans="2:16" ht="18" customHeight="1">
      <c r="B18" s="26"/>
      <c r="C18" s="326" t="s">
        <v>51</v>
      </c>
      <c r="D18" s="327"/>
      <c r="E18" s="327"/>
      <c r="F18" s="327"/>
      <c r="G18" s="219"/>
      <c r="H18" s="219"/>
      <c r="I18" s="219" t="s">
        <v>52</v>
      </c>
      <c r="J18" s="53"/>
      <c r="K18" s="219"/>
      <c r="L18" s="63"/>
      <c r="M18" s="53"/>
      <c r="N18" s="53"/>
      <c r="O18" s="66"/>
      <c r="P18" s="32"/>
    </row>
    <row r="19" spans="2:16" ht="14">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4">
      <c r="B22" s="26"/>
      <c r="C22" s="413" t="s">
        <v>53</v>
      </c>
      <c r="D22" s="414"/>
      <c r="E22" s="414"/>
      <c r="F22" s="414"/>
      <c r="G22" s="414"/>
      <c r="H22" s="414"/>
      <c r="I22" s="414"/>
      <c r="J22" s="414"/>
      <c r="K22" s="414"/>
      <c r="L22" s="414"/>
      <c r="M22" s="414"/>
      <c r="N22" s="414"/>
      <c r="O22" s="415"/>
      <c r="P22" s="34"/>
    </row>
    <row r="23" spans="2:16" ht="15" thickBot="1">
      <c r="B23" s="26"/>
      <c r="C23" s="76"/>
      <c r="D23" s="53"/>
      <c r="E23" s="53"/>
      <c r="F23" s="53"/>
      <c r="G23" s="53"/>
      <c r="H23" s="53"/>
      <c r="I23" s="53"/>
      <c r="J23" s="53"/>
      <c r="K23" s="53"/>
      <c r="L23" s="53"/>
      <c r="M23" s="53"/>
      <c r="N23" s="53"/>
      <c r="O23" s="77"/>
      <c r="P23" s="27"/>
    </row>
    <row r="24" spans="2:16" ht="14">
      <c r="B24" s="26"/>
      <c r="C24" s="78" t="s">
        <v>54</v>
      </c>
      <c r="D24" s="393" t="s">
        <v>11</v>
      </c>
      <c r="E24" s="394"/>
      <c r="F24" s="394"/>
      <c r="G24" s="394"/>
      <c r="H24" s="394"/>
      <c r="I24" s="394"/>
      <c r="J24" s="394"/>
      <c r="K24" s="394"/>
      <c r="L24" s="395"/>
      <c r="M24" s="411" t="s">
        <v>55</v>
      </c>
      <c r="N24" s="412"/>
      <c r="O24" s="78" t="s">
        <v>13</v>
      </c>
      <c r="P24" s="35"/>
    </row>
    <row r="25" spans="2:16" ht="15" thickBot="1">
      <c r="B25" s="26"/>
      <c r="C25" s="79"/>
      <c r="D25" s="362"/>
      <c r="E25" s="363"/>
      <c r="F25" s="363"/>
      <c r="G25" s="363"/>
      <c r="H25" s="363"/>
      <c r="I25" s="363"/>
      <c r="J25" s="363"/>
      <c r="K25" s="363"/>
      <c r="L25" s="364"/>
      <c r="M25" s="362"/>
      <c r="N25" s="364"/>
      <c r="O25" s="80"/>
      <c r="P25" s="36"/>
    </row>
    <row r="26" spans="2:16">
      <c r="B26" s="26"/>
      <c r="C26" s="365" t="s">
        <v>56</v>
      </c>
      <c r="D26" s="366"/>
      <c r="E26" s="366"/>
      <c r="F26" s="366"/>
      <c r="G26" s="366"/>
      <c r="H26" s="366"/>
      <c r="I26" s="366"/>
      <c r="J26" s="366"/>
      <c r="K26" s="366"/>
      <c r="L26" s="366"/>
      <c r="M26" s="366"/>
      <c r="N26" s="366"/>
      <c r="O26" s="367"/>
      <c r="P26" s="37"/>
    </row>
    <row r="27" spans="2:16">
      <c r="B27" s="26"/>
      <c r="C27" s="368"/>
      <c r="D27" s="369"/>
      <c r="E27" s="369"/>
      <c r="F27" s="369"/>
      <c r="G27" s="369"/>
      <c r="H27" s="369"/>
      <c r="I27" s="369"/>
      <c r="J27" s="369"/>
      <c r="K27" s="369"/>
      <c r="L27" s="369"/>
      <c r="M27" s="369"/>
      <c r="N27" s="369"/>
      <c r="O27" s="370"/>
      <c r="P27" s="37"/>
    </row>
    <row r="28" spans="2:16" ht="14" thickBot="1">
      <c r="B28" s="26"/>
      <c r="C28" s="371"/>
      <c r="D28" s="372"/>
      <c r="E28" s="372"/>
      <c r="F28" s="372"/>
      <c r="G28" s="372"/>
      <c r="H28" s="372"/>
      <c r="I28" s="372"/>
      <c r="J28" s="372"/>
      <c r="K28" s="372"/>
      <c r="L28" s="372"/>
      <c r="M28" s="372"/>
      <c r="N28" s="372"/>
      <c r="O28" s="373"/>
      <c r="P28" s="37"/>
    </row>
    <row r="29" spans="2:16" ht="14">
      <c r="B29" s="26"/>
      <c r="C29" s="350" t="s">
        <v>11</v>
      </c>
      <c r="D29" s="417"/>
      <c r="E29" s="417"/>
      <c r="F29" s="417"/>
      <c r="G29" s="418"/>
      <c r="H29" s="356" t="s">
        <v>57</v>
      </c>
      <c r="I29" s="417"/>
      <c r="J29" s="360" t="s">
        <v>58</v>
      </c>
      <c r="K29" s="361"/>
      <c r="L29" s="81" t="s">
        <v>59</v>
      </c>
      <c r="M29" s="356" t="s">
        <v>60</v>
      </c>
      <c r="N29" s="357"/>
      <c r="O29" s="82" t="s">
        <v>61</v>
      </c>
      <c r="P29" s="38"/>
    </row>
    <row r="30" spans="2:16" ht="14">
      <c r="B30" s="26"/>
      <c r="C30" s="334"/>
      <c r="D30" s="335"/>
      <c r="E30" s="335"/>
      <c r="F30" s="335"/>
      <c r="G30" s="380"/>
      <c r="H30" s="416"/>
      <c r="I30" s="380"/>
      <c r="J30" s="416"/>
      <c r="K30" s="380"/>
      <c r="L30" s="83"/>
      <c r="M30" s="378"/>
      <c r="N30" s="379"/>
      <c r="O30" s="84"/>
      <c r="P30" s="39"/>
    </row>
    <row r="31" spans="2:16" ht="14">
      <c r="B31" s="26"/>
      <c r="C31" s="85"/>
      <c r="D31" s="86"/>
      <c r="E31" s="86"/>
      <c r="F31" s="86"/>
      <c r="G31" s="87"/>
      <c r="H31" s="88"/>
      <c r="I31" s="87"/>
      <c r="J31" s="88"/>
      <c r="K31" s="87"/>
      <c r="L31" s="83"/>
      <c r="M31" s="378"/>
      <c r="N31" s="379"/>
      <c r="O31" s="84"/>
      <c r="P31" s="39"/>
    </row>
    <row r="32" spans="2:16" ht="15" thickBot="1">
      <c r="B32" s="26"/>
      <c r="C32" s="346"/>
      <c r="D32" s="347"/>
      <c r="E32" s="347"/>
      <c r="F32" s="347"/>
      <c r="G32" s="374"/>
      <c r="H32" s="375"/>
      <c r="I32" s="374"/>
      <c r="J32" s="375"/>
      <c r="K32" s="374"/>
      <c r="L32" s="89"/>
      <c r="M32" s="376"/>
      <c r="N32" s="377"/>
      <c r="O32" s="84"/>
      <c r="P32" s="39"/>
    </row>
    <row r="33" spans="2:16" ht="15" thickBot="1">
      <c r="B33" s="26"/>
      <c r="C33" s="340" t="s">
        <v>62</v>
      </c>
      <c r="D33" s="341"/>
      <c r="E33" s="341"/>
      <c r="F33" s="341"/>
      <c r="G33" s="341"/>
      <c r="H33" s="341"/>
      <c r="I33" s="341"/>
      <c r="J33" s="341"/>
      <c r="K33" s="341"/>
      <c r="L33" s="341"/>
      <c r="M33" s="341"/>
      <c r="N33" s="342"/>
      <c r="O33" s="90"/>
      <c r="P33" s="40"/>
    </row>
    <row r="34" spans="2:16" ht="13.5" customHeight="1">
      <c r="B34" s="26"/>
      <c r="C34" s="365" t="s">
        <v>63</v>
      </c>
      <c r="D34" s="366"/>
      <c r="E34" s="366"/>
      <c r="F34" s="366"/>
      <c r="G34" s="366"/>
      <c r="H34" s="366"/>
      <c r="I34" s="366"/>
      <c r="J34" s="366"/>
      <c r="K34" s="366"/>
      <c r="L34" s="366"/>
      <c r="M34" s="366"/>
      <c r="N34" s="366"/>
      <c r="O34" s="367"/>
      <c r="P34" s="37"/>
    </row>
    <row r="35" spans="2:16">
      <c r="B35" s="26"/>
      <c r="C35" s="368"/>
      <c r="D35" s="369"/>
      <c r="E35" s="369"/>
      <c r="F35" s="369"/>
      <c r="G35" s="369"/>
      <c r="H35" s="369"/>
      <c r="I35" s="369"/>
      <c r="J35" s="369"/>
      <c r="K35" s="369"/>
      <c r="L35" s="369"/>
      <c r="M35" s="369"/>
      <c r="N35" s="369"/>
      <c r="O35" s="370"/>
      <c r="P35" s="37"/>
    </row>
    <row r="36" spans="2:16" ht="14" thickBot="1">
      <c r="B36" s="26"/>
      <c r="C36" s="371"/>
      <c r="D36" s="372"/>
      <c r="E36" s="372"/>
      <c r="F36" s="372"/>
      <c r="G36" s="372"/>
      <c r="H36" s="372"/>
      <c r="I36" s="372"/>
      <c r="J36" s="372"/>
      <c r="K36" s="372"/>
      <c r="L36" s="372"/>
      <c r="M36" s="372"/>
      <c r="N36" s="372"/>
      <c r="O36" s="373"/>
      <c r="P36" s="37"/>
    </row>
    <row r="37" spans="2:16" ht="14">
      <c r="B37" s="26"/>
      <c r="C37" s="350" t="s">
        <v>11</v>
      </c>
      <c r="D37" s="351"/>
      <c r="E37" s="351"/>
      <c r="F37" s="351"/>
      <c r="G37" s="351"/>
      <c r="H37" s="351"/>
      <c r="I37" s="351"/>
      <c r="J37" s="357"/>
      <c r="K37" s="217" t="s">
        <v>55</v>
      </c>
      <c r="L37" s="81" t="s">
        <v>13</v>
      </c>
      <c r="M37" s="356" t="s">
        <v>64</v>
      </c>
      <c r="N37" s="357"/>
      <c r="O37" s="82" t="s">
        <v>61</v>
      </c>
      <c r="P37" s="38"/>
    </row>
    <row r="38" spans="2:16" ht="14">
      <c r="B38" s="26"/>
      <c r="C38" s="334"/>
      <c r="D38" s="335"/>
      <c r="E38" s="335"/>
      <c r="F38" s="335"/>
      <c r="G38" s="335"/>
      <c r="H38" s="335"/>
      <c r="I38" s="335"/>
      <c r="J38" s="380"/>
      <c r="K38" s="214"/>
      <c r="L38" s="91"/>
      <c r="M38" s="381"/>
      <c r="N38" s="382"/>
      <c r="O38" s="84"/>
      <c r="P38" s="39"/>
    </row>
    <row r="39" spans="2:16" ht="15" thickBot="1">
      <c r="B39" s="26"/>
      <c r="C39" s="346"/>
      <c r="D39" s="347"/>
      <c r="E39" s="347"/>
      <c r="F39" s="347"/>
      <c r="G39" s="347"/>
      <c r="H39" s="347"/>
      <c r="I39" s="347"/>
      <c r="J39" s="374"/>
      <c r="K39" s="86"/>
      <c r="L39" s="92"/>
      <c r="M39" s="348"/>
      <c r="N39" s="349"/>
      <c r="O39" s="93"/>
      <c r="P39" s="39"/>
    </row>
    <row r="40" spans="2:16" ht="15" thickBot="1">
      <c r="B40" s="26"/>
      <c r="C40" s="340" t="s">
        <v>62</v>
      </c>
      <c r="D40" s="341"/>
      <c r="E40" s="341"/>
      <c r="F40" s="341"/>
      <c r="G40" s="341"/>
      <c r="H40" s="341"/>
      <c r="I40" s="341"/>
      <c r="J40" s="341"/>
      <c r="K40" s="341"/>
      <c r="L40" s="341"/>
      <c r="M40" s="341"/>
      <c r="N40" s="342"/>
      <c r="O40" s="94">
        <v>0</v>
      </c>
      <c r="P40" s="39"/>
    </row>
    <row r="41" spans="2:16">
      <c r="B41" s="26"/>
      <c r="C41" s="365" t="s">
        <v>65</v>
      </c>
      <c r="D41" s="366"/>
      <c r="E41" s="366"/>
      <c r="F41" s="366"/>
      <c r="G41" s="366"/>
      <c r="H41" s="366"/>
      <c r="I41" s="366"/>
      <c r="J41" s="366"/>
      <c r="K41" s="366"/>
      <c r="L41" s="366"/>
      <c r="M41" s="366"/>
      <c r="N41" s="366"/>
      <c r="O41" s="367"/>
      <c r="P41" s="37"/>
    </row>
    <row r="42" spans="2:16">
      <c r="B42" s="26"/>
      <c r="C42" s="368"/>
      <c r="D42" s="369"/>
      <c r="E42" s="369"/>
      <c r="F42" s="369"/>
      <c r="G42" s="369"/>
      <c r="H42" s="369"/>
      <c r="I42" s="369"/>
      <c r="J42" s="369"/>
      <c r="K42" s="369"/>
      <c r="L42" s="369"/>
      <c r="M42" s="369"/>
      <c r="N42" s="369"/>
      <c r="O42" s="370"/>
      <c r="P42" s="37"/>
    </row>
    <row r="43" spans="2:16" ht="14" thickBot="1">
      <c r="B43" s="26"/>
      <c r="C43" s="371"/>
      <c r="D43" s="372"/>
      <c r="E43" s="372"/>
      <c r="F43" s="372"/>
      <c r="G43" s="372"/>
      <c r="H43" s="372"/>
      <c r="I43" s="372"/>
      <c r="J43" s="372"/>
      <c r="K43" s="372"/>
      <c r="L43" s="372"/>
      <c r="M43" s="372"/>
      <c r="N43" s="372"/>
      <c r="O43" s="373"/>
      <c r="P43" s="37"/>
    </row>
    <row r="44" spans="2:16" ht="15">
      <c r="B44" s="26"/>
      <c r="C44" s="350" t="s">
        <v>66</v>
      </c>
      <c r="D44" s="351"/>
      <c r="E44" s="351"/>
      <c r="F44" s="351"/>
      <c r="G44" s="351"/>
      <c r="H44" s="351"/>
      <c r="I44" s="351"/>
      <c r="J44" s="81" t="s">
        <v>67</v>
      </c>
      <c r="K44" s="215" t="s">
        <v>68</v>
      </c>
      <c r="L44" s="95" t="s">
        <v>69</v>
      </c>
      <c r="M44" s="356" t="s">
        <v>70</v>
      </c>
      <c r="N44" s="357"/>
      <c r="O44" s="82" t="s">
        <v>61</v>
      </c>
      <c r="P44" s="38"/>
    </row>
    <row r="45" spans="2:16" ht="14">
      <c r="B45" s="26"/>
      <c r="C45" s="334"/>
      <c r="D45" s="335"/>
      <c r="E45" s="335"/>
      <c r="F45" s="335"/>
      <c r="G45" s="335"/>
      <c r="H45" s="335"/>
      <c r="I45" s="335"/>
      <c r="J45" s="96"/>
      <c r="K45" s="97"/>
      <c r="L45" s="96"/>
      <c r="M45" s="354"/>
      <c r="N45" s="355"/>
      <c r="O45" s="84"/>
      <c r="P45" s="39"/>
    </row>
    <row r="46" spans="2:16" ht="15" thickBot="1">
      <c r="B46" s="26"/>
      <c r="C46" s="346"/>
      <c r="D46" s="347"/>
      <c r="E46" s="347"/>
      <c r="F46" s="347"/>
      <c r="G46" s="347"/>
      <c r="H46" s="347"/>
      <c r="I46" s="347"/>
      <c r="J46" s="98"/>
      <c r="K46" s="99"/>
      <c r="L46" s="98"/>
      <c r="M46" s="348"/>
      <c r="N46" s="349"/>
      <c r="O46" s="100"/>
      <c r="P46" s="39"/>
    </row>
    <row r="47" spans="2:16" ht="15" thickBot="1">
      <c r="B47" s="26"/>
      <c r="C47" s="340" t="s">
        <v>62</v>
      </c>
      <c r="D47" s="341"/>
      <c r="E47" s="341"/>
      <c r="F47" s="341"/>
      <c r="G47" s="341"/>
      <c r="H47" s="341"/>
      <c r="I47" s="341"/>
      <c r="J47" s="341"/>
      <c r="K47" s="341"/>
      <c r="L47" s="341"/>
      <c r="M47" s="341"/>
      <c r="N47" s="342"/>
      <c r="O47" s="90"/>
      <c r="P47" s="40"/>
    </row>
    <row r="48" spans="2:16">
      <c r="B48" s="26"/>
      <c r="C48" s="365" t="s">
        <v>71</v>
      </c>
      <c r="D48" s="366"/>
      <c r="E48" s="366"/>
      <c r="F48" s="366"/>
      <c r="G48" s="366"/>
      <c r="H48" s="366"/>
      <c r="I48" s="366"/>
      <c r="J48" s="366"/>
      <c r="K48" s="366"/>
      <c r="L48" s="366"/>
      <c r="M48" s="366"/>
      <c r="N48" s="366"/>
      <c r="O48" s="367"/>
      <c r="P48" s="37"/>
    </row>
    <row r="49" spans="2:16">
      <c r="B49" s="26"/>
      <c r="C49" s="368"/>
      <c r="D49" s="369"/>
      <c r="E49" s="369"/>
      <c r="F49" s="369"/>
      <c r="G49" s="369"/>
      <c r="H49" s="369"/>
      <c r="I49" s="369"/>
      <c r="J49" s="369"/>
      <c r="K49" s="369"/>
      <c r="L49" s="369"/>
      <c r="M49" s="369"/>
      <c r="N49" s="369"/>
      <c r="O49" s="370"/>
      <c r="P49" s="37"/>
    </row>
    <row r="50" spans="2:16" ht="14" thickBot="1">
      <c r="B50" s="26"/>
      <c r="C50" s="371"/>
      <c r="D50" s="372"/>
      <c r="E50" s="372"/>
      <c r="F50" s="372"/>
      <c r="G50" s="372"/>
      <c r="H50" s="372"/>
      <c r="I50" s="372"/>
      <c r="J50" s="372"/>
      <c r="K50" s="372"/>
      <c r="L50" s="372"/>
      <c r="M50" s="372"/>
      <c r="N50" s="372"/>
      <c r="O50" s="373"/>
      <c r="P50" s="37"/>
    </row>
    <row r="51" spans="2:16" ht="30">
      <c r="B51" s="26"/>
      <c r="C51" s="350" t="s">
        <v>72</v>
      </c>
      <c r="D51" s="351"/>
      <c r="E51" s="351"/>
      <c r="F51" s="351"/>
      <c r="G51" s="351"/>
      <c r="H51" s="351"/>
      <c r="I51" s="351"/>
      <c r="J51" s="81" t="s">
        <v>73</v>
      </c>
      <c r="K51" s="101" t="s">
        <v>74</v>
      </c>
      <c r="L51" s="102" t="s">
        <v>75</v>
      </c>
      <c r="M51" s="352" t="s">
        <v>60</v>
      </c>
      <c r="N51" s="353"/>
      <c r="O51" s="103" t="s">
        <v>61</v>
      </c>
      <c r="P51" s="41"/>
    </row>
    <row r="52" spans="2:16" ht="14">
      <c r="B52" s="26"/>
      <c r="C52" s="104"/>
      <c r="D52" s="105"/>
      <c r="E52" s="105"/>
      <c r="F52" s="105"/>
      <c r="G52" s="105"/>
      <c r="H52" s="105"/>
      <c r="I52" s="105"/>
      <c r="J52" s="106"/>
      <c r="K52" s="107"/>
      <c r="L52" s="108"/>
      <c r="M52" s="358"/>
      <c r="N52" s="359"/>
      <c r="O52" s="109"/>
      <c r="P52" s="42"/>
    </row>
    <row r="53" spans="2:16" ht="14">
      <c r="B53" s="26"/>
      <c r="C53" s="104"/>
      <c r="D53" s="105"/>
      <c r="E53" s="105"/>
      <c r="F53" s="105"/>
      <c r="G53" s="105"/>
      <c r="H53" s="105"/>
      <c r="I53" s="105"/>
      <c r="J53" s="106"/>
      <c r="K53" s="107"/>
      <c r="L53" s="108"/>
      <c r="M53" s="358"/>
      <c r="N53" s="359"/>
      <c r="O53" s="109"/>
      <c r="P53" s="42"/>
    </row>
    <row r="54" spans="2:16" ht="14">
      <c r="B54" s="26"/>
      <c r="C54" s="104"/>
      <c r="D54" s="105"/>
      <c r="E54" s="105"/>
      <c r="F54" s="105"/>
      <c r="G54" s="105"/>
      <c r="H54" s="105"/>
      <c r="I54" s="105"/>
      <c r="J54" s="106"/>
      <c r="K54" s="107"/>
      <c r="L54" s="108"/>
      <c r="M54" s="354"/>
      <c r="N54" s="355"/>
      <c r="O54" s="109"/>
      <c r="P54" s="42"/>
    </row>
    <row r="55" spans="2:16" ht="15" thickBot="1">
      <c r="B55" s="26"/>
      <c r="C55" s="346"/>
      <c r="D55" s="347"/>
      <c r="E55" s="347"/>
      <c r="F55" s="347"/>
      <c r="G55" s="347"/>
      <c r="H55" s="347"/>
      <c r="I55" s="347"/>
      <c r="J55" s="98"/>
      <c r="K55" s="99"/>
      <c r="L55" s="98"/>
      <c r="M55" s="348"/>
      <c r="N55" s="349"/>
      <c r="O55" s="100"/>
      <c r="P55" s="39"/>
    </row>
    <row r="56" spans="2:16" ht="15" thickBot="1">
      <c r="B56" s="26"/>
      <c r="C56" s="340" t="s">
        <v>62</v>
      </c>
      <c r="D56" s="341"/>
      <c r="E56" s="341"/>
      <c r="F56" s="341"/>
      <c r="G56" s="341"/>
      <c r="H56" s="341"/>
      <c r="I56" s="341"/>
      <c r="J56" s="341"/>
      <c r="K56" s="341"/>
      <c r="L56" s="341"/>
      <c r="M56" s="341"/>
      <c r="N56" s="342"/>
      <c r="O56" s="94"/>
      <c r="P56" s="39"/>
    </row>
    <row r="57" spans="2:16" ht="15" thickBot="1">
      <c r="B57" s="26"/>
      <c r="C57" s="76"/>
      <c r="D57" s="53"/>
      <c r="E57" s="53"/>
      <c r="F57" s="53"/>
      <c r="G57" s="53"/>
      <c r="H57" s="53"/>
      <c r="I57" s="53"/>
      <c r="J57" s="53"/>
      <c r="K57" s="53"/>
      <c r="L57" s="53"/>
      <c r="M57" s="53"/>
      <c r="N57" s="53"/>
      <c r="O57" s="77"/>
      <c r="P57" s="27"/>
    </row>
    <row r="58" spans="2:16" ht="15" thickBot="1">
      <c r="B58" s="26"/>
      <c r="C58" s="343" t="s">
        <v>76</v>
      </c>
      <c r="D58" s="344"/>
      <c r="E58" s="344"/>
      <c r="F58" s="344"/>
      <c r="G58" s="344"/>
      <c r="H58" s="344"/>
      <c r="I58" s="344"/>
      <c r="J58" s="344"/>
      <c r="K58" s="344"/>
      <c r="L58" s="344"/>
      <c r="M58" s="344"/>
      <c r="N58" s="345"/>
      <c r="O58" s="110"/>
      <c r="P58" s="43"/>
    </row>
    <row r="59" spans="2:16">
      <c r="B59" s="26"/>
      <c r="C59" s="365" t="s">
        <v>77</v>
      </c>
      <c r="D59" s="366"/>
      <c r="E59" s="366"/>
      <c r="F59" s="366"/>
      <c r="G59" s="366"/>
      <c r="H59" s="366"/>
      <c r="I59" s="366"/>
      <c r="J59" s="366"/>
      <c r="K59" s="366"/>
      <c r="L59" s="366"/>
      <c r="M59" s="366"/>
      <c r="N59" s="366"/>
      <c r="O59" s="367"/>
      <c r="P59" s="37"/>
    </row>
    <row r="60" spans="2:16">
      <c r="B60" s="26"/>
      <c r="C60" s="368"/>
      <c r="D60" s="369"/>
      <c r="E60" s="369"/>
      <c r="F60" s="369"/>
      <c r="G60" s="369"/>
      <c r="H60" s="369"/>
      <c r="I60" s="369"/>
      <c r="J60" s="369"/>
      <c r="K60" s="369"/>
      <c r="L60" s="369"/>
      <c r="M60" s="369"/>
      <c r="N60" s="369"/>
      <c r="O60" s="370"/>
      <c r="P60" s="37"/>
    </row>
    <row r="61" spans="2:16" ht="14" thickBot="1">
      <c r="B61" s="26"/>
      <c r="C61" s="371"/>
      <c r="D61" s="372"/>
      <c r="E61" s="372"/>
      <c r="F61" s="372"/>
      <c r="G61" s="372"/>
      <c r="H61" s="372"/>
      <c r="I61" s="372"/>
      <c r="J61" s="372"/>
      <c r="K61" s="372"/>
      <c r="L61" s="372"/>
      <c r="M61" s="372"/>
      <c r="N61" s="372"/>
      <c r="O61" s="373"/>
      <c r="P61" s="37"/>
    </row>
    <row r="62" spans="2:16" ht="15">
      <c r="B62" s="26"/>
      <c r="C62" s="350" t="s">
        <v>78</v>
      </c>
      <c r="D62" s="351"/>
      <c r="E62" s="351"/>
      <c r="F62" s="351"/>
      <c r="G62" s="351"/>
      <c r="H62" s="351"/>
      <c r="I62" s="351"/>
      <c r="J62" s="215"/>
      <c r="K62" s="216"/>
      <c r="L62" s="102" t="s">
        <v>79</v>
      </c>
      <c r="M62" s="352" t="s">
        <v>80</v>
      </c>
      <c r="N62" s="353"/>
      <c r="O62" s="103"/>
      <c r="P62" s="41"/>
    </row>
    <row r="63" spans="2:16" ht="14">
      <c r="B63" s="26"/>
      <c r="C63" s="334" t="s">
        <v>81</v>
      </c>
      <c r="D63" s="335"/>
      <c r="E63" s="335"/>
      <c r="F63" s="335"/>
      <c r="G63" s="335"/>
      <c r="H63" s="335"/>
      <c r="I63" s="335"/>
      <c r="J63" s="111"/>
      <c r="K63" s="112"/>
      <c r="L63" s="113"/>
      <c r="M63" s="336"/>
      <c r="N63" s="337"/>
      <c r="O63" s="114"/>
      <c r="P63" s="44"/>
    </row>
    <row r="64" spans="2:16" ht="14">
      <c r="B64" s="26"/>
      <c r="C64" s="85" t="s">
        <v>82</v>
      </c>
      <c r="D64" s="86"/>
      <c r="E64" s="86"/>
      <c r="F64" s="86"/>
      <c r="G64" s="86"/>
      <c r="H64" s="86"/>
      <c r="I64" s="86"/>
      <c r="J64" s="111"/>
      <c r="K64" s="112"/>
      <c r="L64" s="113"/>
      <c r="M64" s="336"/>
      <c r="N64" s="337"/>
      <c r="O64" s="114"/>
      <c r="P64" s="44"/>
    </row>
    <row r="65" spans="2:16" ht="15" thickBot="1">
      <c r="B65" s="26"/>
      <c r="C65" s="70" t="s">
        <v>83</v>
      </c>
      <c r="D65" s="71"/>
      <c r="E65" s="71"/>
      <c r="F65" s="71"/>
      <c r="G65" s="71"/>
      <c r="H65" s="71"/>
      <c r="I65" s="71"/>
      <c r="J65" s="115"/>
      <c r="K65" s="116"/>
      <c r="L65" s="113"/>
      <c r="M65" s="338"/>
      <c r="N65" s="339"/>
      <c r="O65" s="114"/>
      <c r="P65" s="44"/>
    </row>
    <row r="66" spans="2:16" ht="15" thickBot="1">
      <c r="B66" s="26"/>
      <c r="C66" s="340" t="s">
        <v>62</v>
      </c>
      <c r="D66" s="341"/>
      <c r="E66" s="341"/>
      <c r="F66" s="341"/>
      <c r="G66" s="341"/>
      <c r="H66" s="341"/>
      <c r="I66" s="341"/>
      <c r="J66" s="341"/>
      <c r="K66" s="341"/>
      <c r="L66" s="341"/>
      <c r="M66" s="341"/>
      <c r="N66" s="342"/>
      <c r="O66" s="117"/>
      <c r="P66" s="45"/>
    </row>
    <row r="67" spans="2:16" ht="15" thickBot="1">
      <c r="B67" s="26"/>
      <c r="C67" s="76"/>
      <c r="D67" s="53"/>
      <c r="E67" s="53"/>
      <c r="F67" s="53"/>
      <c r="G67" s="53"/>
      <c r="H67" s="53"/>
      <c r="I67" s="53"/>
      <c r="J67" s="53"/>
      <c r="K67" s="53"/>
      <c r="L67" s="53"/>
      <c r="M67" s="53"/>
      <c r="N67" s="53"/>
      <c r="O67" s="77"/>
      <c r="P67" s="27"/>
    </row>
    <row r="68" spans="2:16" ht="15" thickBot="1">
      <c r="B68" s="26"/>
      <c r="C68" s="343" t="s">
        <v>84</v>
      </c>
      <c r="D68" s="344"/>
      <c r="E68" s="344"/>
      <c r="F68" s="344"/>
      <c r="G68" s="344"/>
      <c r="H68" s="344"/>
      <c r="I68" s="344"/>
      <c r="J68" s="344"/>
      <c r="K68" s="344"/>
      <c r="L68" s="344"/>
      <c r="M68" s="344"/>
      <c r="N68" s="345"/>
      <c r="O68" s="118"/>
      <c r="P68" s="45"/>
    </row>
    <row r="69" spans="2:16" ht="14">
      <c r="B69" s="26"/>
      <c r="C69" s="73"/>
      <c r="D69" s="74"/>
      <c r="E69" s="74"/>
      <c r="F69" s="74"/>
      <c r="G69" s="74"/>
      <c r="H69" s="74"/>
      <c r="I69" s="74"/>
      <c r="J69" s="74"/>
      <c r="K69" s="74"/>
      <c r="L69" s="74"/>
      <c r="M69" s="74"/>
      <c r="N69" s="74"/>
      <c r="O69" s="75"/>
      <c r="P69" s="27"/>
    </row>
    <row r="70" spans="2:16" ht="14">
      <c r="B70" s="26"/>
      <c r="C70" s="76"/>
      <c r="D70" s="53"/>
      <c r="E70" s="53"/>
      <c r="F70" s="53"/>
      <c r="G70" s="53"/>
      <c r="H70" s="53"/>
      <c r="I70" s="53"/>
      <c r="J70" s="53"/>
      <c r="K70" s="53"/>
      <c r="L70" s="53"/>
      <c r="M70" s="53"/>
      <c r="N70" s="53"/>
      <c r="O70" s="77"/>
      <c r="P70" s="27"/>
    </row>
    <row r="71" spans="2:16" ht="14">
      <c r="B71" s="26"/>
      <c r="C71" s="76"/>
      <c r="D71" s="53"/>
      <c r="E71" s="53"/>
      <c r="F71" s="53"/>
      <c r="G71" s="53"/>
      <c r="H71" s="53"/>
      <c r="I71" s="53"/>
      <c r="J71" s="53"/>
      <c r="K71" s="53"/>
      <c r="L71" s="53"/>
      <c r="M71" s="53"/>
      <c r="N71" s="53"/>
      <c r="O71" s="77"/>
      <c r="P71" s="27"/>
    </row>
    <row r="72" spans="2:16" ht="14">
      <c r="B72" s="26"/>
      <c r="C72" s="76"/>
      <c r="D72" s="53"/>
      <c r="E72" s="53"/>
      <c r="F72" s="53"/>
      <c r="G72" s="53"/>
      <c r="H72" s="119" t="s">
        <v>85</v>
      </c>
      <c r="I72" s="119"/>
      <c r="J72" s="119"/>
      <c r="K72" s="119"/>
      <c r="L72" s="53"/>
      <c r="M72" s="53"/>
      <c r="N72" s="53"/>
      <c r="O72" s="77"/>
      <c r="P72" s="27"/>
    </row>
    <row r="73" spans="2:16" ht="14">
      <c r="B73" s="26"/>
      <c r="C73" s="76"/>
      <c r="D73" s="53"/>
      <c r="E73" s="53"/>
      <c r="F73" s="53"/>
      <c r="G73" s="53"/>
      <c r="H73" s="119" t="s">
        <v>86</v>
      </c>
      <c r="I73" s="53"/>
      <c r="J73" s="53"/>
      <c r="K73" s="53"/>
      <c r="L73" s="53"/>
      <c r="M73" s="53"/>
      <c r="N73" s="53"/>
      <c r="O73" s="77"/>
      <c r="P73" s="46"/>
    </row>
    <row r="74" spans="2:16" ht="14">
      <c r="B74" s="26"/>
      <c r="C74" s="76"/>
      <c r="D74" s="53"/>
      <c r="E74" s="53"/>
      <c r="F74" s="53"/>
      <c r="G74" s="53"/>
      <c r="H74" s="119" t="s">
        <v>87</v>
      </c>
      <c r="I74" s="53"/>
      <c r="J74" s="53"/>
      <c r="K74" s="53"/>
      <c r="L74" s="53"/>
      <c r="M74" s="53"/>
      <c r="N74" s="53"/>
      <c r="O74" s="77"/>
      <c r="P74" s="46"/>
    </row>
    <row r="75" spans="2:16" ht="14">
      <c r="B75" s="26"/>
      <c r="C75" s="62"/>
      <c r="D75" s="120"/>
      <c r="E75" s="120"/>
      <c r="F75" s="120"/>
      <c r="G75" s="120"/>
      <c r="H75" s="119" t="s">
        <v>88</v>
      </c>
      <c r="I75" s="120"/>
      <c r="J75" s="120"/>
      <c r="K75" s="120"/>
      <c r="L75" s="120"/>
      <c r="M75" s="120"/>
      <c r="N75" s="120"/>
      <c r="O75" s="121"/>
      <c r="P75" s="47"/>
    </row>
    <row r="76" spans="2:16" ht="14">
      <c r="B76" s="26"/>
      <c r="C76" s="76"/>
      <c r="D76" s="53"/>
      <c r="E76" s="53"/>
      <c r="F76" s="53"/>
      <c r="G76" s="53"/>
      <c r="H76" s="53" t="s">
        <v>89</v>
      </c>
      <c r="I76" s="53"/>
      <c r="J76" s="53"/>
      <c r="K76" s="53"/>
      <c r="L76" s="53"/>
      <c r="M76" s="53"/>
      <c r="N76" s="53"/>
      <c r="O76" s="77"/>
      <c r="P76" s="27"/>
    </row>
    <row r="77" spans="2:16" ht="14">
      <c r="B77" s="26"/>
      <c r="C77" s="122" t="s">
        <v>90</v>
      </c>
      <c r="D77" s="123"/>
      <c r="E77" s="123"/>
      <c r="F77" s="123"/>
      <c r="G77" s="123"/>
      <c r="H77" s="123"/>
      <c r="I77" s="123"/>
      <c r="J77" s="123"/>
      <c r="K77" s="123"/>
      <c r="L77" s="123"/>
      <c r="M77" s="123"/>
      <c r="N77" s="123"/>
      <c r="O77" s="124"/>
      <c r="P77" s="27"/>
    </row>
    <row r="78" spans="2:16" ht="14">
      <c r="B78" s="26"/>
      <c r="C78" s="331"/>
      <c r="D78" s="332"/>
      <c r="E78" s="332"/>
      <c r="F78" s="332"/>
      <c r="G78" s="332"/>
      <c r="H78" s="332"/>
      <c r="I78" s="332"/>
      <c r="J78" s="332"/>
      <c r="K78" s="332"/>
      <c r="L78" s="332"/>
      <c r="M78" s="332"/>
      <c r="N78" s="332"/>
      <c r="O78" s="333"/>
      <c r="P78" s="47"/>
    </row>
    <row r="79" spans="2:16" ht="14">
      <c r="B79" s="26"/>
      <c r="C79" s="331"/>
      <c r="D79" s="332"/>
      <c r="E79" s="332"/>
      <c r="F79" s="332"/>
      <c r="G79" s="332"/>
      <c r="H79" s="332"/>
      <c r="I79" s="332"/>
      <c r="J79" s="332"/>
      <c r="K79" s="332"/>
      <c r="L79" s="332"/>
      <c r="M79" s="332"/>
      <c r="N79" s="332"/>
      <c r="O79" s="333"/>
      <c r="P79" s="47"/>
    </row>
    <row r="80" spans="2:16" ht="14">
      <c r="B80" s="26"/>
      <c r="C80" s="62"/>
      <c r="D80" s="120"/>
      <c r="E80" s="120"/>
      <c r="F80" s="120"/>
      <c r="G80" s="120"/>
      <c r="H80" s="120"/>
      <c r="I80" s="120"/>
      <c r="J80" s="120"/>
      <c r="K80" s="120"/>
      <c r="L80" s="120"/>
      <c r="M80" s="120"/>
      <c r="N80" s="120"/>
      <c r="O80" s="121"/>
      <c r="P80" s="47"/>
    </row>
    <row r="81" spans="2:16" ht="14">
      <c r="B81" s="26"/>
      <c r="C81" s="125" t="s">
        <v>91</v>
      </c>
      <c r="D81" s="120"/>
      <c r="E81" s="120"/>
      <c r="F81" s="120"/>
      <c r="G81" s="120"/>
      <c r="H81" s="120"/>
      <c r="I81" s="120"/>
      <c r="J81" s="120"/>
      <c r="K81" s="120"/>
      <c r="L81" s="120"/>
      <c r="M81" s="120"/>
      <c r="N81" s="120"/>
      <c r="O81" s="121"/>
      <c r="P81" s="47"/>
    </row>
    <row r="82" spans="2:16" ht="12.75" customHeight="1">
      <c r="B82" s="26"/>
      <c r="C82" s="328" t="s">
        <v>92</v>
      </c>
      <c r="D82" s="329"/>
      <c r="E82" s="329"/>
      <c r="F82" s="329"/>
      <c r="G82" s="329"/>
      <c r="H82" s="329"/>
      <c r="I82" s="329"/>
      <c r="J82" s="329"/>
      <c r="K82" s="329"/>
      <c r="L82" s="329"/>
      <c r="M82" s="329"/>
      <c r="N82" s="329"/>
      <c r="O82" s="330"/>
      <c r="P82" s="48"/>
    </row>
    <row r="83" spans="2:16" ht="24" customHeight="1">
      <c r="B83" s="26"/>
      <c r="C83" s="328"/>
      <c r="D83" s="329"/>
      <c r="E83" s="329"/>
      <c r="F83" s="329"/>
      <c r="G83" s="329"/>
      <c r="H83" s="329"/>
      <c r="I83" s="329"/>
      <c r="J83" s="329"/>
      <c r="K83" s="329"/>
      <c r="L83" s="329"/>
      <c r="M83" s="329"/>
      <c r="N83" s="329"/>
      <c r="O83" s="330"/>
      <c r="P83" s="48"/>
    </row>
    <row r="84" spans="2:16" ht="13" customHeight="1">
      <c r="B84" s="26"/>
      <c r="C84" s="328" t="s">
        <v>93</v>
      </c>
      <c r="D84" s="329"/>
      <c r="E84" s="329"/>
      <c r="F84" s="329"/>
      <c r="G84" s="329"/>
      <c r="H84" s="329"/>
      <c r="I84" s="329"/>
      <c r="J84" s="329"/>
      <c r="K84" s="329"/>
      <c r="L84" s="329"/>
      <c r="M84" s="329"/>
      <c r="N84" s="329"/>
      <c r="O84" s="330"/>
      <c r="P84" s="48"/>
    </row>
    <row r="85" spans="2:16" ht="32.25" customHeight="1">
      <c r="B85" s="26"/>
      <c r="C85" s="328"/>
      <c r="D85" s="329"/>
      <c r="E85" s="329"/>
      <c r="F85" s="329"/>
      <c r="G85" s="329"/>
      <c r="H85" s="329"/>
      <c r="I85" s="329"/>
      <c r="J85" s="329"/>
      <c r="K85" s="329"/>
      <c r="L85" s="329"/>
      <c r="M85" s="329"/>
      <c r="N85" s="329"/>
      <c r="O85" s="330"/>
      <c r="P85" s="48"/>
    </row>
    <row r="86" spans="2:16" ht="14">
      <c r="B86" s="26"/>
      <c r="C86" s="62"/>
      <c r="D86" s="120"/>
      <c r="E86" s="120"/>
      <c r="F86" s="120"/>
      <c r="G86" s="120"/>
      <c r="H86" s="120"/>
      <c r="I86" s="120"/>
      <c r="J86" s="120"/>
      <c r="K86" s="120"/>
      <c r="L86" s="120"/>
      <c r="M86" s="120"/>
      <c r="N86" s="120"/>
      <c r="O86" s="121"/>
      <c r="P86" s="47"/>
    </row>
    <row r="87" spans="2:16" ht="14">
      <c r="B87" s="26"/>
      <c r="C87" s="76"/>
      <c r="D87" s="53"/>
      <c r="E87" s="53"/>
      <c r="F87" s="53"/>
      <c r="G87" s="53"/>
      <c r="H87" s="119" t="s">
        <v>85</v>
      </c>
      <c r="I87" s="53"/>
      <c r="J87" s="53"/>
      <c r="K87" s="53"/>
      <c r="L87" s="53"/>
      <c r="M87" s="53"/>
      <c r="N87" s="53"/>
      <c r="O87" s="77"/>
      <c r="P87" s="27"/>
    </row>
    <row r="88" spans="2:16" ht="14">
      <c r="B88" s="26"/>
      <c r="C88" s="76"/>
      <c r="D88" s="53"/>
      <c r="E88" s="53"/>
      <c r="F88" s="53"/>
      <c r="G88" s="53"/>
      <c r="H88" s="53" t="s">
        <v>86</v>
      </c>
      <c r="I88" s="86"/>
      <c r="J88" s="86"/>
      <c r="K88" s="86"/>
      <c r="L88" s="53"/>
      <c r="M88" s="53"/>
      <c r="N88" s="53"/>
      <c r="O88" s="77"/>
      <c r="P88" s="27"/>
    </row>
    <row r="89" spans="2:16" ht="14">
      <c r="B89" s="26"/>
      <c r="C89" s="76"/>
      <c r="D89" s="53"/>
      <c r="E89" s="53"/>
      <c r="F89" s="53"/>
      <c r="G89" s="53"/>
      <c r="H89" s="53" t="s">
        <v>94</v>
      </c>
      <c r="I89" s="126"/>
      <c r="J89" s="126"/>
      <c r="K89" s="126"/>
      <c r="L89" s="53"/>
      <c r="M89" s="53"/>
      <c r="N89" s="53"/>
      <c r="O89" s="77"/>
      <c r="P89" s="27"/>
    </row>
    <row r="90" spans="2:16" ht="14">
      <c r="B90" s="26"/>
      <c r="C90" s="127"/>
      <c r="D90" s="120"/>
      <c r="E90" s="120"/>
      <c r="F90" s="120"/>
      <c r="G90" s="120"/>
      <c r="H90" s="53" t="s">
        <v>88</v>
      </c>
      <c r="I90" s="53"/>
      <c r="J90" s="53"/>
      <c r="K90" s="53"/>
      <c r="L90" s="120"/>
      <c r="M90" s="120"/>
      <c r="N90" s="120"/>
      <c r="O90" s="121"/>
      <c r="P90" s="47"/>
    </row>
    <row r="91" spans="2:16" ht="17.25" customHeight="1">
      <c r="B91" s="26"/>
      <c r="C91" s="127"/>
      <c r="D91" s="126"/>
      <c r="E91" s="126"/>
      <c r="F91" s="53"/>
      <c r="G91" s="53"/>
      <c r="H91" s="53"/>
      <c r="I91" s="53"/>
      <c r="J91" s="53"/>
      <c r="K91" s="320"/>
      <c r="L91" s="320"/>
      <c r="M91" s="320"/>
      <c r="N91" s="320"/>
      <c r="O91" s="321"/>
      <c r="P91" s="49"/>
    </row>
    <row r="92" spans="2:16" ht="18.75" customHeight="1" thickBot="1">
      <c r="B92" s="26"/>
      <c r="C92" s="324"/>
      <c r="D92" s="325"/>
      <c r="E92" s="325"/>
      <c r="F92" s="99"/>
      <c r="G92" s="99"/>
      <c r="H92" s="99"/>
      <c r="I92" s="99"/>
      <c r="J92" s="99"/>
      <c r="K92" s="322"/>
      <c r="L92" s="322"/>
      <c r="M92" s="322"/>
      <c r="N92" s="322"/>
      <c r="O92" s="323"/>
      <c r="P92" s="49"/>
    </row>
    <row r="93" spans="2:16" ht="14" thickBot="1">
      <c r="B93" s="50"/>
      <c r="C93" s="51"/>
      <c r="D93" s="51"/>
      <c r="E93" s="51"/>
      <c r="F93" s="51"/>
      <c r="G93" s="51"/>
      <c r="H93" s="51"/>
      <c r="I93" s="51"/>
      <c r="J93" s="51"/>
      <c r="K93" s="51"/>
      <c r="L93" s="51"/>
      <c r="M93" s="51"/>
      <c r="N93" s="51"/>
      <c r="O93" s="51"/>
      <c r="P93" s="52"/>
    </row>
    <row r="94" spans="2:16" ht="14"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2026-07-14T20:39:43Z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