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felip\Downloads\"/>
    </mc:Choice>
  </mc:AlternateContent>
  <xr:revisionPtr revIDLastSave="0" documentId="8_{E5A6CFFC-7546-43F7-B7FF-D081CDFA2A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0_Contexto" sheetId="1" r:id="rId1"/>
    <sheet name="01_Matriz_Riesgos" sheetId="2" r:id="rId2"/>
    <sheet name="02_Plan_Tratamiento" sheetId="3" r:id="rId3"/>
    <sheet name="03_Escalas_Catalogos" sheetId="4" r:id="rId4"/>
    <sheet name="04_Resumen_Mapa" sheetId="5" r:id="rId5"/>
    <sheet name="05_Fundamento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5" l="1"/>
  <c r="E29" i="5"/>
  <c r="D29" i="5"/>
  <c r="C29" i="5"/>
  <c r="B29" i="5"/>
  <c r="G29" i="5" s="1"/>
  <c r="F28" i="5"/>
  <c r="E28" i="5"/>
  <c r="D28" i="5"/>
  <c r="C28" i="5"/>
  <c r="B28" i="5"/>
  <c r="G28" i="5" s="1"/>
  <c r="F27" i="5"/>
  <c r="E27" i="5"/>
  <c r="D27" i="5"/>
  <c r="C27" i="5"/>
  <c r="B27" i="5"/>
  <c r="G27" i="5" s="1"/>
  <c r="F26" i="5"/>
  <c r="E26" i="5"/>
  <c r="D26" i="5"/>
  <c r="C26" i="5"/>
  <c r="B26" i="5"/>
  <c r="G26" i="5" s="1"/>
  <c r="F25" i="5"/>
  <c r="E25" i="5"/>
  <c r="D25" i="5"/>
  <c r="C25" i="5"/>
  <c r="B25" i="5"/>
  <c r="G25" i="5" s="1"/>
  <c r="F19" i="5"/>
  <c r="E19" i="5"/>
  <c r="D19" i="5"/>
  <c r="C19" i="5"/>
  <c r="B19" i="5"/>
  <c r="G19" i="5" s="1"/>
  <c r="F18" i="5"/>
  <c r="E18" i="5"/>
  <c r="D18" i="5"/>
  <c r="C18" i="5"/>
  <c r="B18" i="5"/>
  <c r="G18" i="5" s="1"/>
  <c r="F17" i="5"/>
  <c r="E17" i="5"/>
  <c r="D17" i="5"/>
  <c r="C17" i="5"/>
  <c r="B17" i="5"/>
  <c r="G17" i="5" s="1"/>
  <c r="F16" i="5"/>
  <c r="E16" i="5"/>
  <c r="D16" i="5"/>
  <c r="C16" i="5"/>
  <c r="B16" i="5"/>
  <c r="G16" i="5" s="1"/>
  <c r="F15" i="5"/>
  <c r="E15" i="5"/>
  <c r="D15" i="5"/>
  <c r="C15" i="5"/>
  <c r="B15" i="5"/>
  <c r="G15" i="5" s="1"/>
  <c r="K9" i="5"/>
  <c r="L9" i="5" s="1"/>
  <c r="K8" i="5"/>
  <c r="L8" i="5" s="1"/>
  <c r="K7" i="5"/>
  <c r="L7" i="5" s="1"/>
  <c r="G7" i="5"/>
  <c r="H7" i="5" s="1"/>
  <c r="K6" i="5"/>
  <c r="L6" i="5" s="1"/>
  <c r="G6" i="5"/>
  <c r="H6" i="5" s="1"/>
  <c r="K5" i="5"/>
  <c r="L5" i="5" s="1"/>
  <c r="G5" i="5"/>
  <c r="H5" i="5" s="1"/>
  <c r="Q33" i="2"/>
  <c r="R33" i="2" s="1"/>
  <c r="K33" i="2"/>
  <c r="L33" i="2" s="1"/>
  <c r="R32" i="2"/>
  <c r="Q32" i="2"/>
  <c r="L32" i="2"/>
  <c r="K32" i="2"/>
  <c r="Q31" i="2"/>
  <c r="R31" i="2" s="1"/>
  <c r="K31" i="2"/>
  <c r="L31" i="2" s="1"/>
  <c r="Q30" i="2"/>
  <c r="R30" i="2" s="1"/>
  <c r="K30" i="2"/>
  <c r="L30" i="2" s="1"/>
  <c r="R29" i="2"/>
  <c r="Q29" i="2"/>
  <c r="L29" i="2"/>
  <c r="K29" i="2"/>
  <c r="Q28" i="2"/>
  <c r="R28" i="2" s="1"/>
  <c r="K28" i="2"/>
  <c r="L28" i="2" s="1"/>
  <c r="Q27" i="2"/>
  <c r="R27" i="2" s="1"/>
  <c r="K27" i="2"/>
  <c r="L27" i="2" s="1"/>
  <c r="R26" i="2"/>
  <c r="Q26" i="2"/>
  <c r="L26" i="2"/>
  <c r="K26" i="2"/>
  <c r="Q25" i="2"/>
  <c r="R25" i="2" s="1"/>
  <c r="K25" i="2"/>
  <c r="L25" i="2" s="1"/>
  <c r="Q24" i="2"/>
  <c r="R24" i="2" s="1"/>
  <c r="K24" i="2"/>
  <c r="L24" i="2" s="1"/>
  <c r="R23" i="2"/>
  <c r="Q23" i="2"/>
  <c r="L23" i="2"/>
  <c r="K23" i="2"/>
  <c r="Q22" i="2"/>
  <c r="R22" i="2" s="1"/>
  <c r="K22" i="2"/>
  <c r="L22" i="2" s="1"/>
  <c r="Q21" i="2"/>
  <c r="R21" i="2" s="1"/>
  <c r="K21" i="2"/>
  <c r="L21" i="2" s="1"/>
  <c r="R20" i="2"/>
  <c r="Q20" i="2"/>
  <c r="L20" i="2"/>
  <c r="K20" i="2"/>
  <c r="Q19" i="2"/>
  <c r="R19" i="2" s="1"/>
  <c r="K19" i="2"/>
  <c r="L19" i="2" s="1"/>
  <c r="Q18" i="2"/>
  <c r="R18" i="2" s="1"/>
  <c r="K18" i="2"/>
  <c r="L18" i="2" s="1"/>
  <c r="R17" i="2"/>
  <c r="Q17" i="2"/>
  <c r="L17" i="2"/>
  <c r="K17" i="2"/>
  <c r="Q16" i="2"/>
  <c r="R16" i="2" s="1"/>
  <c r="K16" i="2"/>
  <c r="L16" i="2" s="1"/>
  <c r="Q15" i="2"/>
  <c r="R15" i="2" s="1"/>
  <c r="K15" i="2"/>
  <c r="L15" i="2" s="1"/>
  <c r="R14" i="2"/>
  <c r="Q14" i="2"/>
  <c r="L14" i="2"/>
  <c r="K14" i="2"/>
  <c r="Q13" i="2"/>
  <c r="R13" i="2" s="1"/>
  <c r="K13" i="2"/>
  <c r="L13" i="2" s="1"/>
  <c r="Q12" i="2"/>
  <c r="R12" i="2" s="1"/>
  <c r="K12" i="2"/>
  <c r="L12" i="2" s="1"/>
  <c r="R11" i="2"/>
  <c r="Q11" i="2"/>
  <c r="L11" i="2"/>
  <c r="K11" i="2"/>
  <c r="Q10" i="2"/>
  <c r="R10" i="2" s="1"/>
  <c r="K10" i="2"/>
  <c r="L10" i="2" s="1"/>
  <c r="Q9" i="2"/>
  <c r="R9" i="2" s="1"/>
  <c r="K9" i="2"/>
  <c r="L9" i="2" s="1"/>
  <c r="R8" i="2"/>
  <c r="Q8" i="2"/>
  <c r="L8" i="2"/>
  <c r="K8" i="2"/>
  <c r="Q7" i="2"/>
  <c r="R7" i="2" s="1"/>
  <c r="K7" i="2"/>
  <c r="L7" i="2" s="1"/>
  <c r="Q6" i="2"/>
  <c r="R6" i="2" s="1"/>
  <c r="K6" i="2"/>
  <c r="L6" i="2" s="1"/>
  <c r="C7" i="5" l="1"/>
  <c r="C5" i="5"/>
  <c r="C8" i="5"/>
  <c r="C6" i="5"/>
  <c r="B7" i="5"/>
  <c r="D7" i="5" s="1"/>
  <c r="B5" i="5"/>
  <c r="D5" i="5" s="1"/>
  <c r="B8" i="5"/>
  <c r="D8" i="5" s="1"/>
  <c r="B6" i="5"/>
  <c r="D6" i="5" s="1"/>
</calcChain>
</file>

<file path=xl/sharedStrings.xml><?xml version="1.0" encoding="utf-8"?>
<sst xmlns="http://schemas.openxmlformats.org/spreadsheetml/2006/main" count="1198" uniqueCount="482">
  <si>
    <t>MATRIZ DE RIESGOS – CONVENIOS INTERADMINISTRATIVOS PAE 2026</t>
  </si>
  <si>
    <t>Metodología del Manual para la Identificación y Cobertura del Riesgo en los Procesos de Contratación – Colombia Compra Eficiente.</t>
  </si>
  <si>
    <t>Entidad</t>
  </si>
  <si>
    <t>Departamento de Antioquia – Secretaría de Educación</t>
  </si>
  <si>
    <t>Proceso</t>
  </si>
  <si>
    <t>Celebración directa de convenios interadministrativos con municipios no certificados en educación</t>
  </si>
  <si>
    <t>Objeto</t>
  </si>
  <si>
    <t>Aunar esfuerzos técnicos, administrativos y financieros para garantizar la ejecución del Programa de Alimentación Escolar – PAE durante la vigencia 2026.</t>
  </si>
  <si>
    <t>Modalidad</t>
  </si>
  <si>
    <t>Contratación directa – convenio interadministrativo</t>
  </si>
  <si>
    <t>Alcance de la matriz</t>
  </si>
  <si>
    <t>Riesgos del convenio entre Departamento y municipio. Los riesgos de la contratación derivada se asignan al municipio, quien debe tratarlos y trasladarlos al operador cuando corresponda.</t>
  </si>
  <si>
    <t>Aporte financiero municipal</t>
  </si>
  <si>
    <t>No previsto en el proceso analizado; la concurrencia municipal es técnica, administrativa, presupuestal, contractual, operativa y de supervisión.</t>
  </si>
  <si>
    <t>Garantías del convenio</t>
  </si>
  <si>
    <t>No se exigen directamente; los controles financieros y de supervisión no sustituyen las garantías que el municipio debe analizar y exigir en la contratación derivada.</t>
  </si>
  <si>
    <t>Fecha de análisis</t>
  </si>
  <si>
    <t>Responsables de revisión</t>
  </si>
  <si>
    <t>Dependencia técnica PAE, supervisión, equipo jurídico/contractual y municipios asociados</t>
  </si>
  <si>
    <t>REGLAS DE LECTURA Y ACTUALIZACIÓN</t>
  </si>
  <si>
    <t>1</t>
  </si>
  <si>
    <t>La probabilidad y el impacto se califican de 1 a 5. La valoración total es su suma.</t>
  </si>
  <si>
    <t>2</t>
  </si>
  <si>
    <t>Categorías: 2–4 bajo; 5 medio; 6–7 alto; 8–10 extremo.</t>
  </si>
  <si>
    <t>3</t>
  </si>
  <si>
    <t>El impacto debe adoptar la mayor calificación entre el criterio cualitativo y el monetario.</t>
  </si>
  <si>
    <t>4</t>
  </si>
  <si>
    <t>La asignación identifica a la parte con mejor capacidad para administrar el riesgo; no modifica por sí sola las competencias legales.</t>
  </si>
  <si>
    <t>5</t>
  </si>
  <si>
    <t>La valoración residual supone la implementación eficaz del tratamiento. Si el control no opera, debe conservarse o elevarse la valoración inherente.</t>
  </si>
  <si>
    <t>6</t>
  </si>
  <si>
    <t>La matriz debe revisarse ante cambios de alcance, valor, plazo, lineamientos PAE, condiciones territoriales, operador o eventos materializados.</t>
  </si>
  <si>
    <t>7</t>
  </si>
  <si>
    <t>El Departamento supervisa el convenio; el municipio conserva la responsabilidad por la selección y supervisión del operador derivado.</t>
  </si>
  <si>
    <t>8</t>
  </si>
  <si>
    <t>Los campos amarillos del plan son de actualización; los campos verdes de la matriz contienen fórmulas.</t>
  </si>
  <si>
    <t>MATRIZ DE RIESGOS DEL PROCESO</t>
  </si>
  <si>
    <t>Estructura CCE completa: identificación, valoración inherente, asignación, tratamiento, valoración residual y monitoreo.</t>
  </si>
  <si>
    <t>N.°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</si>
  <si>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</si>
  <si>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</si>
  <si>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</si>
  <si>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</si>
  <si>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</si>
  <si>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</si>
  <si>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Sustento del impacto (criterio cualitativo/monetario)</t>
  </si>
  <si>
    <t>Probabilidad</t>
  </si>
  <si>
    <t>Impacto</t>
  </si>
  <si>
    <t>Valoración del riesgo</t>
  </si>
  <si>
    <t>Categoría</t>
  </si>
  <si>
    <t>¿A quién se le asigna?</t>
  </si>
  <si>
    <t>Tratamiento / controles a implementar</t>
  </si>
  <si>
    <t>Probabilidad después del tratamiento</t>
  </si>
  <si>
    <t>Impacto después del tratamiento</t>
  </si>
  <si>
    <t>Valoración residual</t>
  </si>
  <si>
    <t>Categoría residual</t>
  </si>
  <si>
    <t>¿Afecta la ejecución del convenio?</t>
  </si>
  <si>
    <t>Responsable por implementar el tratamiento</t>
  </si>
  <si>
    <t>Fecha estimada de inicio</t>
  </si>
  <si>
    <t>Fecha estimada de terminación</t>
  </si>
  <si>
    <t>¿Cómo se realiza el monitoreo?</t>
  </si>
  <si>
    <t>Periodicidad ¿cuándo?</t>
  </si>
  <si>
    <t>Específico</t>
  </si>
  <si>
    <t>Interno</t>
  </si>
  <si>
    <t>Planeación</t>
  </si>
  <si>
    <t>Operacional</t>
  </si>
  <si>
    <t>Información de matrícula, sedes, focalización, modalidades, cupos o días incompleta, desactualizada o inconsistente entre SIMAT, diagnóstico y Anexo Técnico y Financiero.</t>
  </si>
  <si>
    <t>Asignación inadecuada de recursos; sobrecobertura o subcobertura; ajustes tardíos y riesgo de interrupción o pagos sin correspondencia con beneficiarios.</t>
  </si>
  <si>
    <t>Puede afectar sustancialmente la ejecución y producir diferencias de 5 % a 15 % del valor proyectado.</t>
  </si>
  <si>
    <t>Compartido</t>
  </si>
  <si>
    <t>Corte y conciliación previa de SIMAT; validación conjunta Departamento–municipio; trazabilidad por sede, modalidad, cupo y día; acta de validación y regla formal para ajustes.</t>
  </si>
  <si>
    <t>Sí</t>
  </si>
  <si>
    <t>Dirección de Permanencia Escolar e Inclusión Educativa y enlace PAE municipal</t>
  </si>
  <si>
    <t>Desde la estructuración</t>
  </si>
  <si>
    <t>Antes de suscribir y durante la ejecución</t>
  </si>
  <si>
    <t>Cruce SIMAT–diagnóstico–anexo; revisión de variaciones de matrícula, cupos y sedes; actas de ajuste.</t>
  </si>
  <si>
    <t>Mensual y antes de cada desembolso</t>
  </si>
  <si>
    <t>Definición de una modalidad de atención que no corresponda a la infraestructura, servicios públicos, condiciones sanitarias, dispersión o accesibilidad de las sedes.</t>
  </si>
  <si>
    <t>Imposibilidad o deficiencia en la preparación y entrega; cambios operativos; mayores costos; afectación de calidad, inocuidad y continuidad.</t>
  </si>
  <si>
    <t>Obstruye sustancialmente la ejecución, aunque puede corregirse mediante cambio técnicamente soportado.</t>
  </si>
  <si>
    <t>Caracterización por sede; verificación de cocina, comedor, agua, energía, almacenamiento y acceso; aplicación del modelo diferencial; concepto técnico previo y plan de contingencia.</t>
  </si>
  <si>
    <t>Equipo técnico PAE departamental y municipio</t>
  </si>
  <si>
    <t>Desde el diagnóstico</t>
  </si>
  <si>
    <t>Antes del inicio del servicio</t>
  </si>
  <si>
    <t>Visitas o verificación documental por sede; seguimiento a novedades y aplicación del plan de contingencia.</t>
  </si>
  <si>
    <t>Previo al inicio y cuando cambien las condiciones</t>
  </si>
  <si>
    <t>Económico</t>
  </si>
  <si>
    <t>Estimación insuficiente de costos unitarios o del presupuesto frente a precios de alimentos, transporte, combustible, personal y cargas laborales.</t>
  </si>
  <si>
    <t>Reducción de días, cupos o calidad; necesidad de ajustes presupuestales; riesgo de no cubrir la operación proyectada.</t>
  </si>
  <si>
    <t>Puede generar sobrecostos entre 5 % y 15 % y afectar la cobertura sin impedir necesariamente todo el objeto.</t>
  </si>
  <si>
    <t>Estudio de costos con precios actualizados y desagregados; inclusión de costos laborales integrales; contraste regional; escenarios de sensibilidad; priorización de complementos y destinaciones autorizadas.</t>
  </si>
  <si>
    <t>Equipo financiero PAE departamental y municipio</t>
  </si>
  <si>
    <t>Durante la estructuración</t>
  </si>
  <si>
    <t>Antes de suscribir el convenio</t>
  </si>
  <si>
    <t>Comparación de costos planeados vs. contratados y ejecutados; alertas por desviaciones.</t>
  </si>
  <si>
    <t>Quincenal durante contratación y mensual en ejecución</t>
  </si>
  <si>
    <t>Inconsistencias entre estudio previo, resolución de justificación, convenio, CDP y Anexo Técnico y Financiero respecto de municipios, objeto, valor, plazo o condiciones de operación.</t>
  </si>
  <si>
    <t>Observaciones jurídicas o fiscales; retraso en la celebración; imposibilidad de registro, ejecución o seguimiento uniforme.</t>
  </si>
  <si>
    <t>Dificulta la ejecución de manera baja si se detecta antes de la firma, pero puede ser sustancial después.</t>
  </si>
  <si>
    <t>Departamento de Antioquia</t>
  </si>
  <si>
    <t>Lista de chequeo documental única; control de versiones; conciliación del cuadro de municipios y valores; revisión jurídica, técnica y presupuestal antes de firma y publicación.</t>
  </si>
  <si>
    <t>Dirección de Asuntos Legales – Secretaría de Educación</t>
  </si>
  <si>
    <t>Desde la elaboración documental</t>
  </si>
  <si>
    <t>Antes de la suscripción</t>
  </si>
  <si>
    <t>Cotejo de versiones finales y certificación de consistencia documental.</t>
  </si>
  <si>
    <t>Por cada convenio y modificación</t>
  </si>
  <si>
    <t>Regulatorio</t>
  </si>
  <si>
    <t>No incorporar oportunamente lineamientos generales o diferenciales vigentes del PAE y sus anexos aplicables a población indígena, NARP o rural dispersa.</t>
  </si>
  <si>
    <t>Atención no pertinente; incumplimiento normativo; reclamaciones comunitarias; ajustes operativos y posible afectación de derechos colectivos.</t>
  </si>
  <si>
    <t>Puede obstruir sustancialmente el componente diferencial sin impedir toda la operación.</t>
  </si>
  <si>
    <t>Matriz normativa vigente; identificación de población y sedes diferenciales; concertación cuando proceda; incorporación expresa de anexos y requisitos en contratación derivada.</t>
  </si>
  <si>
    <t>Equipo técnico-jurídico PAE y municipio</t>
  </si>
  <si>
    <t>Durante el diagnóstico</t>
  </si>
  <si>
    <t>Antes de contratar y durante ejecución</t>
  </si>
  <si>
    <t>Verificación de población diferencial, soportes de concertación y cumplimiento del modelo aplicable.</t>
  </si>
  <si>
    <t>Previo a contratar y trimestral</t>
  </si>
  <si>
    <t>Contratación</t>
  </si>
  <si>
    <t>Demora del municipio en incorporar presupuestalmente los recursos transferidos o cumplir trámites presupuestales, contables y de tesorería.</t>
  </si>
  <si>
    <t>Retraso de la contratación derivada, del primer desembolso o del inicio del servicio; riesgo de discontinuidad.</t>
  </si>
  <si>
    <t>Obstruye sustancialmente la ejecución y puede comprometer el inicio oportuno.</t>
  </si>
  <si>
    <t>Municipio</t>
  </si>
  <si>
    <t>Cronograma presupuestal previo; proyecto de acto de incorporación; certificaciones exigidas para desembolso; responsable y ruta de aprobación; alertas tempranas del supervisor.</t>
  </si>
  <si>
    <t>Secretaría de Hacienda municipal / ordenador del gasto municipal</t>
  </si>
  <si>
    <t>Desde la firma</t>
  </si>
  <si>
    <t>Antes del primer desembolso</t>
  </si>
  <si>
    <t>Revisión de acto de incorporación, registro presupuestal, cuenta y certificaciones.</t>
  </si>
  <si>
    <t>Semanal hasta completar</t>
  </si>
  <si>
    <t>Selección</t>
  </si>
  <si>
    <t>Demora, declaratoria desierta, suspensión o fracaso del proceso municipal para seleccionar al operador del PAE.</t>
  </si>
  <si>
    <t>Inicio tardío o interrupción del servicio; pérdida de días de atención; incumplimiento de metas del convenio.</t>
  </si>
  <si>
    <t>Puede perturbar gravemente la ejecución e imposibilitar la atención durante parte del calendario.</t>
  </si>
  <si>
    <t>Planeación anticipada; cronograma de contratación; estudios y documentos completos; análisis de mercado; ruta de contingencia legal; seguimiento semanal sin injerencia del Departamento en la selección.</t>
  </si>
  <si>
    <t>Ordenador del gasto y dependencia contractual municipal</t>
  </si>
  <si>
    <t>Desde la suscripción</t>
  </si>
  <si>
    <t>Antes de la fecha prevista de inicio</t>
  </si>
  <si>
    <t>Seguimiento al cronograma y SECOP; informe de hitos, observaciones, evaluaciones y contingencias.</t>
  </si>
  <si>
    <t>Semanal hasta perfeccionamiento</t>
  </si>
  <si>
    <t>Estructuración deficiente o modalidad contractual improcedente en la selección municipal del operador; requisitos restrictivos, incompletos o contrarios a los lineamientos PAE.</t>
  </si>
  <si>
    <t>Nulidad, revocatoria, reclamaciones, retrasos, selección de operador no idóneo o incumplimiento de estándares.</t>
  </si>
  <si>
    <t>Obstruye sustancialmente la contratación derivada y puede generar impacto superior al 15 % por repetición o controversias.</t>
  </si>
  <si>
    <t>Revisión jurídica y técnica municipal; matriz de requisitos habilitantes y factores objetivos; correspondencia con Resolución 0003 de 2026 y ajustes; publicación y trazabilidad SECOP.</t>
  </si>
  <si>
    <t>Dependencia contractual y equipo PAE municipal</t>
  </si>
  <si>
    <t>Durante la estructuración derivada</t>
  </si>
  <si>
    <t>Antes de apertura o invitación</t>
  </si>
  <si>
    <t>Control jurídico previo, revisión de observaciones y lista de chequeo de lineamientos.</t>
  </si>
  <si>
    <t>En cada hito del proceso derivado</t>
  </si>
  <si>
    <t>Financiero</t>
  </si>
  <si>
    <t>No exigir, aprobar o mantener vigentes las garantías adecuadas del contrato municipal de operación, o designar supervisión sin capacidad suficiente.</t>
  </si>
  <si>
    <t>Falta de cobertura ante incumplimiento, calidad deficiente o salarios impagos; menor capacidad de reacción y recuperación de recursos.</t>
  </si>
  <si>
    <t>Puede causar impacto mayor y obstruir sustancialmente la ejecución del servicio.</t>
  </si>
  <si>
    <t>Análisis de garantías de la contratación derivada; aprobación previa; control de vigencias y restablecimiento; designación formal de supervisión idónea con recursos y plan de trabajo.</t>
  </si>
  <si>
    <t>Ordenador del gasto y supervisor del contrato derivado</t>
  </si>
  <si>
    <t>Antes del acta de inicio derivada</t>
  </si>
  <si>
    <t>Revisión de pólizas, aprobaciones, vigencias, modificaciones y acto de designación.</t>
  </si>
  <si>
    <t>Previo al inicio y con cada modificación</t>
  </si>
  <si>
    <t>Externo</t>
  </si>
  <si>
    <t>Selección de operador sin capacidad financiera, logística, técnica o de talento humano suficiente para cubrir sedes, modalidades y días previstos.</t>
  </si>
  <si>
    <t>Incumplimientos reiterados, baja calidad, retrasos, abandono o terminación anticipada de la operación.</t>
  </si>
  <si>
    <t>Puede perturbar gravemente la ejecución e impedir el objeto en el municipio.</t>
  </si>
  <si>
    <t>Requisitos proporcionales y verificables; debida diligencia; validación de experiencia, capacidad logística y financiera; plan operativo previo; garantías y medidas contractuales.</t>
  </si>
  <si>
    <t>Comité evaluador y ordenador del gasto municipal</t>
  </si>
  <si>
    <t>Durante la selección</t>
  </si>
  <si>
    <t>Antes de adjudicar o contratar</t>
  </si>
  <si>
    <t>Verificación documental, visitas cuando procedan y seguimiento inicial intensivo al plan operativo.</t>
  </si>
  <si>
    <t>En evaluación y semanal el primer mes</t>
  </si>
  <si>
    <t>Ejecución</t>
  </si>
  <si>
    <t>Demora en la transferencia del aporte por documentación incompleta, falta de aprobación del supervisor, programación financiera o disponibilidad en la cuenta administrada por el IDEA.</t>
  </si>
  <si>
    <t>Falta de liquidez para pagar la operación; retrasos o interrupción del servicio; reclamaciones del municipio u operador.</t>
  </si>
  <si>
    <t>Obstruye sustancialmente la ejecución, aunque puede corregirse completando requisitos o reprogramando.</t>
  </si>
  <si>
    <t>Calendario de radicación; lista de requisitos; prevalidación municipal; revisión oportuna del supervisor; coordinación Departamento–IDEA; alertas sobre PAC y cuenta administrada.</t>
  </si>
  <si>
    <t>Supervisor departamental, municipio e IDEA según competencia</t>
  </si>
  <si>
    <t>Antes de cada solicitud</t>
  </si>
  <si>
    <t>Control de radicación completa, tiempos de revisión, autorización y transferencia; reporte de pendientes.</t>
  </si>
  <si>
    <t>Semanal durante cada desembolso</t>
  </si>
  <si>
    <t>Interrupción, abandono o incumplimiento grave del operador municipal en la entrega oportuna y continua de complementos.</t>
  </si>
  <si>
    <t>Estudiantes sin atención, afectación de permanencia y bienestar; incumplimiento del convenio y del calendario escolar.</t>
  </si>
  <si>
    <t>Perturba gravemente e imposibilita la consecución del objeto durante el evento.</t>
  </si>
  <si>
    <t>Plan de continuidad y contingencia; supervisión diaria; requerimientos y medidas contractuales; garantías; inventarios mínimos; sustitución o contratación legalmente procedente.</t>
  </si>
  <si>
    <t>Supervisor municipal del contrato derivado</t>
  </si>
  <si>
    <t>Desde el acta de inicio</t>
  </si>
  <si>
    <t>Hasta terminar la operación</t>
  </si>
  <si>
    <t>Control diario de entregas por sede; reporte de novedades; comité de contingencia y seguimiento a correctivos.</t>
  </si>
  <si>
    <t>Diaria y comité semanal</t>
  </si>
  <si>
    <t>Suministro de alimentos no conformes, contaminados, vencidos o preparados sin condiciones de inocuidad; ocurrencia de enfermedad transmitida por alimentos.</t>
  </si>
  <si>
    <t>Daño a la salud de estudiantes; suspensión inmediata; retiro de productos; investigaciones y responsabilidad administrativa, fiscal, civil o penal.</t>
  </si>
  <si>
    <t>Impacto catastrófico por afectación a la salud y posible imposibilidad temporal del objeto.</t>
  </si>
  <si>
    <t>Plan de saneamiento, fichas técnicas, proveedores habilitados, trazabilidad y cadena de frío; muestras, inspecciones y análisis; protocolo ETA; garantías de calidad e inocuidad.</t>
  </si>
  <si>
    <t>Operador y supervisor municipal; autoridad sanitaria según competencia</t>
  </si>
  <si>
    <t>Desde alistamiento</t>
  </si>
  <si>
    <t>Hasta cierre de operación</t>
  </si>
  <si>
    <t>Inspecciones BPM; control de temperatura, lotes y vencimientos; muestreo; actas sanitarias y reporte inmediato de ETA.</t>
  </si>
  <si>
    <t>Diaria; muestreo mensual; inmediata ante alerta</t>
  </si>
  <si>
    <t>Fallas en recepción, almacenamiento, transporte, preparación, distribución, porcionado o conservación de alimentos.</t>
  </si>
  <si>
    <t>Pérdidas, desperdicio, raciones incompletas, retrasos, deterioro de calidad o riesgo sanitario.</t>
  </si>
  <si>
    <t>Afecta la ejecución sin alterar necesariamente el beneficio global, con posibles sobrecostos entre 5 % y 15 %.</t>
  </si>
  <si>
    <t>Procedimientos BPM; rutas y tiempos; formatos de recepción; control de inventarios PEPS; mantenimiento de equipos; capacitación y verificación del supervisor.</t>
  </si>
  <si>
    <t>Operador y supervisor municipal</t>
  </si>
  <si>
    <t>Listas de chequeo, kardex, temperaturas, tiempos de ruta, novedades y acciones correctivas.</t>
  </si>
  <si>
    <t>Diaria con consolidado mensual</t>
  </si>
  <si>
    <t>Infraestructura, agua, energía, gas, equipos, menaje o utensilios insuficientes o indisponibles durante la operación.</t>
  </si>
  <si>
    <t>Cambio de modalidad, suspensión en sedes, riesgos sanitarios o costos no previstos.</t>
  </si>
  <si>
    <t>Obstruye sustancialmente la ejecución en las sedes afectadas, pero permite contingencias.</t>
  </si>
  <si>
    <t>Inventario y diagnóstico por sede; plan de mantenimiento y reposición; reserva de elementos críticos; modalidad alternativa técnicamente autorizada; coordinación con rectorías.</t>
  </si>
  <si>
    <t>Municipio, operador y establecimiento educativo según competencia</t>
  </si>
  <si>
    <t>Antes del inicio</t>
  </si>
  <si>
    <t>Durante toda la operación</t>
  </si>
  <si>
    <t>Verificación de inventario y servicios; reporte de fallas; tiempos de reposición y autorización de contingencias.</t>
  </si>
  <si>
    <t>Previo al inicio y mensual</t>
  </si>
  <si>
    <t>Social o político</t>
  </si>
  <si>
    <t>Personal manipulador insuficiente, no idóneo o sin formalización laboral, seguridad social, dotación, capacitación o condiciones de SST.</t>
  </si>
  <si>
    <t>Interrupciones, conflictos laborales, sanciones, afectación de calidad e inocuidad e incumplimiento del artículo 69 de la Ley 2466 de 2025.</t>
  </si>
  <si>
    <t>Obstruye sustancialmente la operación y puede generar sobrecostos laborales entre 5 % y 15 %.</t>
  </si>
  <si>
    <t>Dimensionamiento por sede; contratación laboral formal; verificación de afiliaciones y pagos; exámenes, capacitación, dotación y SST; reemplazos disponibles; cláusulas y control mensual.</t>
  </si>
  <si>
    <t>Hasta finalizar la operación</t>
  </si>
  <si>
    <t>Planillas PILA, contratos, nómina, hojas de vida, capacitaciones, dotación, ausentismo y reemplazos.</t>
  </si>
  <si>
    <t>Mensual y ante cada novedad</t>
  </si>
  <si>
    <t>Desabastecimiento o aumento extraordinario de precios de alimentos, combustible o transporte por condiciones del mercado.</t>
  </si>
  <si>
    <t>Sustituciones no autorizadas, menor calidad o cantidad, desequilibrio del contrato derivado o interrupción parcial.</t>
  </si>
  <si>
    <t>Puede afectar sustancialmente y generar sobrecostos de 5 % a 15 %.</t>
  </si>
  <si>
    <t>Pluralidad de proveedores; inventario de seguridad; sustituciones equivalentes previamente autorizadas; seguimiento de precios; compras anticipadas y plan logístico alterno.</t>
  </si>
  <si>
    <t>Desde la planeación derivada</t>
  </si>
  <si>
    <t>Monitoreo de abastecimiento, precios, inventarios y solicitudes de sustitución.</t>
  </si>
  <si>
    <t>Quincenal y ante alertas de mercado</t>
  </si>
  <si>
    <t>Incumplimiento del porcentaje y trazabilidad de compras públicas locales de alimentos cuando resulte aplicable.</t>
  </si>
  <si>
    <t>Incumplimiento legal y contractual; observaciones de control; pérdida de impacto territorial y requerimientos de corrección.</t>
  </si>
  <si>
    <t>Dificulta la ejecución de manera baja y puede corregirse sin impedir el objeto.</t>
  </si>
  <si>
    <t>Plan de compras locales; identificación de base aplicable y meta; proveedores/productores elegibles; cláusulas; soportes de origen, facturación y seguimiento porcentual.</t>
  </si>
  <si>
    <t>Desde la estructuración derivada</t>
  </si>
  <si>
    <t>Cálculo de porcentaje, revisión de facturas, certificados de origen y listado de productores.</t>
  </si>
  <si>
    <t>Mensual</t>
  </si>
  <si>
    <t>Reconocimiento o pago de complementos no entregados, duplicados, en cantidad superior a la asistencia real o sin soportes idóneos.</t>
  </si>
  <si>
    <t>Detrimento patrimonial; pagos en exceso; reintegros; hallazgos fiscales, disciplinarios o penales.</t>
  </si>
  <si>
    <t>Puede generar impacto mayor entre 15 % y 30 % y obstruir sustancialmente el cierre financiero.</t>
  </si>
  <si>
    <t>Conciliación asistencia–raciones–actas–factura; certificación por sede; segregación de funciones; muestreos sorpresivos; topes por cupo y día; reintegro y medidas contractuales.</t>
  </si>
  <si>
    <t>Supervisor municipal y responsable financiero municipal</t>
  </si>
  <si>
    <t>Desde el primer pago al operador</t>
  </si>
  <si>
    <t>Hasta liquidación derivada</t>
  </si>
  <si>
    <t>Cruces de bases, muestra de soportes por sede, visitas y conciliación acumulada de pagos.</t>
  </si>
  <si>
    <t>Con cada pago y mensual</t>
  </si>
  <si>
    <t>Aplicación de recursos departamentales a rubros, beneficiarios, periodos o destinaciones no autorizados, o pérdida de trazabilidad presupuestal, contable y bancaria.</t>
  </si>
  <si>
    <t>Uso indebido de recursos públicos; rechazo de ejecución; reintegro; hallazgos y responsabilidades.</t>
  </si>
  <si>
    <t>Impacto mayor o catastrófico según cuantía; puede comprometer la totalidad de recursos afectados.</t>
  </si>
  <si>
    <t>Cuenta y registros diferenciados; cadena presupuestal; plan financiero por fuente y uso; conciliaciones bancarias; prohibición expresa; aprobación del supervisor y auditoría de soportes.</t>
  </si>
  <si>
    <t>Secretaría de Hacienda municipal y supervisor municipal</t>
  </si>
  <si>
    <t>Desde la incorporación</t>
  </si>
  <si>
    <t>Hasta liquidación</t>
  </si>
  <si>
    <t>Conciliación presupuestal, contable, bancaria y contractual; revisión de extractos y soportes de pago.</t>
  </si>
  <si>
    <t>Tecnológico</t>
  </si>
  <si>
    <t>Reporte tardío, incompleto o inconsistente en SiPAE, SIMAT, CHIP u otros sistemas, o pérdida/indisponibilidad de información y soportes.</t>
  </si>
  <si>
    <t>Decisiones con información errónea; retraso de desembolsos; imposibilidad de seguimiento y rendición de cuentas.</t>
  </si>
  <si>
    <t>Afecta la ejecución sin alterar necesariamente el beneficio, pero dificulta el control.</t>
  </si>
  <si>
    <t>Responsables de reporte; calendario y validaciones; respaldos; perfiles de acceso; conciliación entre sistemas y soportes; canal alterno documentado ante indisponibilidad.</t>
  </si>
  <si>
    <t>Enlaces de información PAE departamental y municipal</t>
  </si>
  <si>
    <t>Tablero de oportunidad y calidad; cruces automáticos/manuales; registro de incidencias y correcciones.</t>
  </si>
  <si>
    <t>Mensual y según calendario oficial</t>
  </si>
  <si>
    <t>Supervisión municipal insuficiente, tardía o sin evidencia sobre la contratación derivada y la operación.</t>
  </si>
  <si>
    <t>Incumplimientos no detectados; pagos improcedentes; deterioro de calidad; pérdida de capacidad sancionatoria y de recuperación.</t>
  </si>
  <si>
    <t>Obstruye sustancialmente la ejecución y el control, con posible impacto mayor.</t>
  </si>
  <si>
    <t>Designación de equipo idóneo; plan de supervisión; visitas y muestreos; indicadores; expediente completo; requerimientos y medidas oportunas; informes al Departamento sobre el convenio.</t>
  </si>
  <si>
    <t>Revisión del plan e informes; visitas; trazabilidad de hallazgos, requerimientos, sanciones y cierres.</t>
  </si>
  <si>
    <t>Diaria en operación y reporte mensual</t>
  </si>
  <si>
    <t>General</t>
  </si>
  <si>
    <t>De la naturaleza</t>
  </si>
  <si>
    <t>Lluvias intensas, inundaciones, deslizamientos, sismos u otros eventos previsibles de la naturaleza que impidan el acceso o afecten sedes y centros de almacenamiento.</t>
  </si>
  <si>
    <t>Suspensión o retraso de entregas; pérdida de alimentos; cambio temporal de modalidad; afectación de días de servicio.</t>
  </si>
  <si>
    <t>Puede obstruir sustancialmente en zonas afectadas y, excepcionalmente, impedir la ejecución.</t>
  </si>
  <si>
    <t>Mapa de rutas críticas; alertas y protocolos; rutas/proveedores alternos; inventarios de contingencia; modalidad temporal autorizada; coordinación de gestión del riesgo.</t>
  </si>
  <si>
    <t>Municipio, operador y Departamento según competencia</t>
  </si>
  <si>
    <t>Desde el alistamiento</t>
  </si>
  <si>
    <t>Alertas oficiales, reportes de ruta/sede, activación y cierre del plan de contingencia.</t>
  </si>
  <si>
    <t>Diaria en temporada crítica y ante alerta</t>
  </si>
  <si>
    <t>Alteraciones de orden público, bloqueos, protestas, restricciones de movilidad o conflicto social que afecten producción, transporte o acceso a sedes.</t>
  </si>
  <si>
    <t>Interrupción temporal, pérdida de alimentos, cambios de ruta o modalidad y riesgo para el personal.</t>
  </si>
  <si>
    <t>Puede obstruir sustancialmente y, en casos graves, impedir temporalmente el objeto.</t>
  </si>
  <si>
    <t>Protocolos de seguridad; coordinación con autoridades; rutas y horarios alternos; inventario preventivo; comunicación con comunidad educativa; decisiones documentadas de contingencia.</t>
  </si>
  <si>
    <t>Municipio, operador y autoridades competentes</t>
  </si>
  <si>
    <t>Alertas territoriales, reportes de seguridad, trazabilidad de entregas y seguimiento al restablecimiento.</t>
  </si>
  <si>
    <t>Diaria y ante cada evento</t>
  </si>
  <si>
    <t>No alcanzar o no acreditar la ejecución y pago mínimo del 60 % del aporte departamental requerido para el segundo desembolso.</t>
  </si>
  <si>
    <t>Improcedencia o retraso del segundo desembolso; falta de liquidez; saldo no financiado y riesgo de cierre anticipado.</t>
  </si>
  <si>
    <t>Obstruye sustancialmente la etapa final de ejecución, aunque puede subsanarse si existe plazo.</t>
  </si>
  <si>
    <t>Programación mensual de ejecución; tablero de avance; expediente de pagos; preauditoría al 45 % y 55 %; solicitud solo con soporte completo; alerta temprana al supervisor.</t>
  </si>
  <si>
    <t>Supervisor municipal y Secretaría de Hacienda municipal</t>
  </si>
  <si>
    <t>Desde el primer desembolso</t>
  </si>
  <si>
    <t>Antes de solicitar el segundo</t>
  </si>
  <si>
    <t>Cálculo de ejecución pagada/acreditada frente a asignación; conciliación de soportes y proyección de caja.</t>
  </si>
  <si>
    <t>Quincenal y previo a la solicitud</t>
  </si>
  <si>
    <t>Ambiental</t>
  </si>
  <si>
    <t>Manejo inadecuado de residuos, desperdicios de alimentos, vertimientos, aceites usados, empaques o elementos de un solo uso.</t>
  </si>
  <si>
    <t>Afectación ambiental y sanitaria; sanciones; plagas; rechazo comunitario y costos de disposición.</t>
  </si>
  <si>
    <t>Dificulta la ejecución de manera baja y puede corregirse con medidas operativas.</t>
  </si>
  <si>
    <t>Plan de manejo de residuos y desperdicios; separación; gestores autorizados; aprovechamiento permitido; capacitación; registros y metas de reducción.</t>
  </si>
  <si>
    <t>Inspecciones, registros de generación/disposición, evidencias del gestor e indicadores de desperdicio.</t>
  </si>
  <si>
    <t>Liquidación</t>
  </si>
  <si>
    <t>No determinar, soportar o reintegrar oportunamente saldos no ejecutados, pagos rechazados o rendimientos financieros atribuibles al aporte departamental.</t>
  </si>
  <si>
    <t>Retraso de liquidación; cobro, intereses y actuaciones administrativas, fiscales o judiciales; saldos sin depurar.</t>
  </si>
  <si>
    <t>Obstruye sustancialmente el cierre y puede generar impacto mayor según el saldo.</t>
  </si>
  <si>
    <t>Conciliación final Departamento–municipio–IDEA; extractos, certificación de rendimientos, cuenta en cero, instrucciones de reintegro y plazo; obligación subsistente hasta cumplimiento.</t>
  </si>
  <si>
    <t>Secretaría de Hacienda municipal, supervisor departamental e IDEA según competencia</t>
  </si>
  <si>
    <t>Treinta días antes del cierre</t>
  </si>
  <si>
    <t>Hasta liquidación y reintegro total</t>
  </si>
  <si>
    <t>Conciliación de aportes, transferencias, pagos, saldos y rendimientos; verificación de consignaciones.</t>
  </si>
  <si>
    <t>Mensual al cierre y hasta subsanar</t>
  </si>
  <si>
    <t>Expediente incompleto, informes finales no aprobados, controversias sobre ejecución o demora en la liquidación del convenio.</t>
  </si>
  <si>
    <t>Falta de cierre técnico y financiero; imposibilidad de liberar saldos; persistencia de obligaciones y hallazgos de control.</t>
  </si>
  <si>
    <t>Dificulta sustancialmente el cierre, sin afectar necesariamente la atención ya prestada.</t>
  </si>
  <si>
    <t>Lista de cierre desde el inicio; expediente electrónico; actas e informes acumulativos; conciliaciones parciales; cronograma de liquidación y responsables.</t>
  </si>
  <si>
    <t>No</t>
  </si>
  <si>
    <t>Supervisor departamental y municipio</t>
  </si>
  <si>
    <t>Desde la ejecución</t>
  </si>
  <si>
    <t>Dentro del plazo legal/contractual de liquidación</t>
  </si>
  <si>
    <t>Control documental, informe final, acta de conciliación y tablero de pendientes.</t>
  </si>
  <si>
    <t>Mensual desde dos meses antes del cierre</t>
  </si>
  <si>
    <t>PLAN DE TRATAMIENTO Y MONITOREO</t>
  </si>
  <si>
    <t>Hoja operativa para documentar la ejecución y eficacia de los controles. Actualice las columnas amarillas durante el convenio.</t>
  </si>
  <si>
    <t>N.° riesgo</t>
  </si>
  <si>
    <t>Riesgo resumido</t>
  </si>
  <si>
    <t>Categoría inherente</t>
  </si>
  <si>
    <t>Asignación</t>
  </si>
  <si>
    <t>Tratamiento principal</t>
  </si>
  <si>
    <t>Responsable</t>
  </si>
  <si>
    <t>Inicio estimado</t>
  </si>
  <si>
    <t>Terminación estimada</t>
  </si>
  <si>
    <t>Indicador / evidencia</t>
  </si>
  <si>
    <t>Meta del control</t>
  </si>
  <si>
    <t>Periodicidad</t>
  </si>
  <si>
    <t>Estado</t>
  </si>
  <si>
    <t>Fecha última revisión</t>
  </si>
  <si>
    <t>Resultado de la revisión</t>
  </si>
  <si>
    <t>¿Control eficaz?</t>
  </si>
  <si>
    <t>Categoría residual vigente</t>
  </si>
  <si>
    <t>Acción adicional / escalamiento</t>
  </si>
  <si>
    <t>Responsable y fecha de cierre</t>
  </si>
  <si>
    <t>EXTREMO</t>
  </si>
  <si>
    <t>Control implementado y evidencia completa; valoración residual alcanzada</t>
  </si>
  <si>
    <t>No iniciado</t>
  </si>
  <si>
    <t>Por verificar</t>
  </si>
  <si>
    <t>MEDIO</t>
  </si>
  <si>
    <t>ALTO</t>
  </si>
  <si>
    <t>BAJO</t>
  </si>
  <si>
    <t>ESCALAS, CRITERIOS Y CATÁLOGOS</t>
  </si>
  <si>
    <t>Criterios del Manual de Colombia Compra Eficiente utilizados por la matriz.</t>
  </si>
  <si>
    <t>PROBABILIDAD</t>
  </si>
  <si>
    <t>IMPACTO – APLICAR LA MAYOR VALORACIÓN ENTRE CRITERIO CUALITATIVO Y MONETARIO</t>
  </si>
  <si>
    <t>Valor</t>
  </si>
  <si>
    <t>Criterio</t>
  </si>
  <si>
    <t>Criterio cualitativo</t>
  </si>
  <si>
    <t>Criterio monetario</t>
  </si>
  <si>
    <t>Referencia mínima</t>
  </si>
  <si>
    <t>Referencia máxima</t>
  </si>
  <si>
    <t>Raro</t>
  </si>
  <si>
    <t>Puede ocurrir excepcionalmente</t>
  </si>
  <si>
    <t>Insignificante</t>
  </si>
  <si>
    <t>Obstruye de manera intrascendente.</t>
  </si>
  <si>
    <t>Sobrecostos hasta 1 %.</t>
  </si>
  <si>
    <t>Improbable</t>
  </si>
  <si>
    <t>Puede ocurrir ocasionalmente</t>
  </si>
  <si>
    <t>Menor</t>
  </si>
  <si>
    <t>Dificulta de manera baja; con medidas mínimas se logra el objeto.</t>
  </si>
  <si>
    <t>Sobrecostos mayores a 1 % y hasta 5 %.</t>
  </si>
  <si>
    <t>Posible</t>
  </si>
  <si>
    <t>Puede ocurrir en cualquier momento futuro</t>
  </si>
  <si>
    <t>Moderado</t>
  </si>
  <si>
    <t>Afecta la ejecución sin alterar el beneficio para las partes.</t>
  </si>
  <si>
    <t>Impacto mayor a 5 % y hasta 15 %.</t>
  </si>
  <si>
    <t>Probable</t>
  </si>
  <si>
    <t>Probablemente va a ocurrir</t>
  </si>
  <si>
    <t>Mayor</t>
  </si>
  <si>
    <t>Obstruye sustancialmente, pero permite conseguir el objeto.</t>
  </si>
  <si>
    <t>Impacto mayor a 15 % y hasta 30 %.</t>
  </si>
  <si>
    <t>Casi cierto</t>
  </si>
  <si>
    <t>Ocurre en la mayoría de circunstancias</t>
  </si>
  <si>
    <t>Catastrófico</t>
  </si>
  <si>
    <t>Perturba gravemente e imposibilita la consecución del objeto.</t>
  </si>
  <si>
    <t>Impacto mayor a 30 %.</t>
  </si>
  <si>
    <t>CATEGORÍA SEGÚN VALORACIÓN TOTAL</t>
  </si>
  <si>
    <t>CLASIFICACIÓN DEL RIESGO</t>
  </si>
  <si>
    <t>Valoración</t>
  </si>
  <si>
    <t>Color</t>
  </si>
  <si>
    <t>Definición</t>
  </si>
  <si>
    <t>2, 3 y 4</t>
  </si>
  <si>
    <t>Riesgo bajo</t>
  </si>
  <si>
    <t>Verde</t>
  </si>
  <si>
    <t>Mercado, precios, desabastecimiento y especulación.</t>
  </si>
  <si>
    <t>Riesgo medio</t>
  </si>
  <si>
    <t>Amarillo</t>
  </si>
  <si>
    <t>Cambios políticos o sociales que impactan la ejecución.</t>
  </si>
  <si>
    <t>6 y 7</t>
  </si>
  <si>
    <t>Riesgo alto</t>
  </si>
  <si>
    <t>Naranja</t>
  </si>
  <si>
    <t>Presupuesto, plazo, procesos, información, equipos o talento.</t>
  </si>
  <si>
    <t>8, 9 y 10</t>
  </si>
  <si>
    <t>Riesgo extremo</t>
  </si>
  <si>
    <t>Rojo</t>
  </si>
  <si>
    <t>Liquidez, financiación, pagos y condiciones financieras.</t>
  </si>
  <si>
    <t>Cambios normativos o incumplimiento de regulación aplicable.</t>
  </si>
  <si>
    <t>Eventos naturales previsibles sin intervención humana.</t>
  </si>
  <si>
    <t>Obligaciones, permisos, manejo, mitigación y control ambiental.</t>
  </si>
  <si>
    <t>Fallas de comunicaciones, datos, servicios o estándares tecnológicos.</t>
  </si>
  <si>
    <t>RESUMEN EJECUTIVO Y MAPA DE RIESGOS</t>
  </si>
  <si>
    <t>Consolidado automático de la matriz inherente y residual.</t>
  </si>
  <si>
    <t>Indicador</t>
  </si>
  <si>
    <t>Inherente</t>
  </si>
  <si>
    <t>Residual</t>
  </si>
  <si>
    <t>Diferencia (inherente − residual)</t>
  </si>
  <si>
    <t>Cantidad</t>
  </si>
  <si>
    <t>% del total</t>
  </si>
  <si>
    <t>Riesgos extremo</t>
  </si>
  <si>
    <t>Riesgos alto</t>
  </si>
  <si>
    <t>Riesgos medio</t>
  </si>
  <si>
    <t>Riesgos bajo</t>
  </si>
  <si>
    <t>Total de riesgos</t>
  </si>
  <si>
    <t>MAPA INHERENTE</t>
  </si>
  <si>
    <t>P\I</t>
  </si>
  <si>
    <t>Total</t>
  </si>
  <si>
    <t>MAPA RESIDUAL</t>
  </si>
  <si>
    <t>FUNDAMENTO Y TRAZABILIDAD DEL ANÁLISIS</t>
  </si>
  <si>
    <t>Fuentes utilizadas para identificar los riesgos y delimitar responsabilidades.</t>
  </si>
  <si>
    <t>Referencia</t>
  </si>
  <si>
    <t>Elemento relevante para el riesgo</t>
  </si>
  <si>
    <t>Riesgos relacionados</t>
  </si>
  <si>
    <t>Observación de aplicación</t>
  </si>
  <si>
    <t>Manual CCE</t>
  </si>
  <si>
    <t>Manual para la Identificación y Cobertura del Riesgo en los Procesos de Contratación</t>
  </si>
  <si>
    <t>Estructura de matriz; clasificación; escala 1–5; suma P+I; categorías; tratamiento y monitoreo.</t>
  </si>
  <si>
    <t>Todos</t>
  </si>
  <si>
    <t>Metodología principal de valoración.</t>
  </si>
  <si>
    <t>Decreto 1082 de 2015</t>
  </si>
  <si>
    <t>Arts. 2.2.1.1.1.6.3 y 2.2.1.2.5.2; contratación directa y garantías</t>
  </si>
  <si>
    <t>Evaluación del riesgo y justificación de garantías en documentos del proceso.</t>
  </si>
  <si>
    <t>Planeación, contratación y ejecución</t>
  </si>
  <si>
    <t>Aplicable al convenio y a la contratación derivada según su régimen.</t>
  </si>
  <si>
    <t>Estudio previo PAE V9</t>
  </si>
  <si>
    <t>Objeto, alcance, obligaciones, desembolsos, reintegros, selección del asociado y garantías</t>
  </si>
  <si>
    <t>Hitos del convenio; distribución de responsabilidades; controles de desembolso 70/30 y umbral 60 %.</t>
  </si>
  <si>
    <t>R1–R27</t>
  </si>
  <si>
    <t>Fuente contractual específica.</t>
  </si>
  <si>
    <t>Resolución de justificación V1</t>
  </si>
  <si>
    <t>Justificación de contratación directa, municipios, asignación, valor y plazo</t>
  </si>
  <si>
    <t>Consistencia documental, competencia y celebración de convenios.</t>
  </si>
  <si>
    <t>R4, R6–R11</t>
  </si>
  <si>
    <t>Fuente jurídica del proceso.</t>
  </si>
  <si>
    <t>Anexo Técnico y Financiero N.° 1</t>
  </si>
  <si>
    <t>Municipios, cobertura, sedes, modalidades, fuentes, talento humano, compras locales, desembolsos e indicadores</t>
  </si>
  <si>
    <t>Variables cuantitativas y técnicas que deben conciliarse y monitorearse.</t>
  </si>
  <si>
    <t>R1–R5, R11–R21, R25</t>
  </si>
  <si>
    <t>Debe individualizarse por municipio.</t>
  </si>
  <si>
    <t>Decreto 1075 de 2015</t>
  </si>
  <si>
    <t>Título 10, Parte 3, Libro 2; Decreto 1852 de 2015</t>
  </si>
  <si>
    <t>Competencias territoriales, bolsa común, planeación, ejecución, supervisión y reporte PAE.</t>
  </si>
  <si>
    <t>R1–R5, R12–R22</t>
  </si>
  <si>
    <t>Marco reglamentario sectorial.</t>
  </si>
  <si>
    <t>Resoluciones UApA</t>
  </si>
  <si>
    <t>Resolución 0003 de 2026, ajustada por Resolución 0155 de 2026, guías y anexos</t>
  </si>
  <si>
    <t>Estándares técnicos, administrativos, nutricionales, sanitarios, diferenciales y de información.</t>
  </si>
  <si>
    <t>R1–R5, R8, R10, R12–R22</t>
  </si>
  <si>
    <t>Aplicar versión vigente durante la ejecución.</t>
  </si>
  <si>
    <t>Ley 2167 de 2021</t>
  </si>
  <si>
    <t>Prestación oportuna y continua durante el calendario académico</t>
  </si>
  <si>
    <t>Planeación anticipada, disponibilidad y continuidad.</t>
  </si>
  <si>
    <t>R3, R6, R7, R11, R12</t>
  </si>
  <si>
    <t>Orienta tratamiento de continuidad.</t>
  </si>
  <si>
    <t>Ley 2466 de 2025</t>
  </si>
  <si>
    <t>Artículo 69</t>
  </si>
  <si>
    <t>Formalización laboral de personas manipuladoras de alimentos.</t>
  </si>
  <si>
    <t>R16</t>
  </si>
  <si>
    <t>Verificación contractual, laboral y de seguridad social.</t>
  </si>
  <si>
    <t>Ley 2046 de 2020</t>
  </si>
  <si>
    <t>Compras públicas locales de alimentos</t>
  </si>
  <si>
    <t>Participación mínima y trazabilidad de pequeños productores locales cuando aplique.</t>
  </si>
  <si>
    <t>R18</t>
  </si>
  <si>
    <t>Incorporar en contratación derivada y supervisión.</t>
  </si>
  <si>
    <t>Ley 136 de 1994</t>
  </si>
  <si>
    <t>Art. 3 numeral 20, modificado por Ley 1551 de 2012</t>
  </si>
  <si>
    <t>Competencia municipal para ejecutar el PAE con recursos propios y concurrentes.</t>
  </si>
  <si>
    <t>R6–R27</t>
  </si>
  <si>
    <t>Sustenta asignación municipal de riesgos de ejecución territorial.</t>
  </si>
  <si>
    <t>Ley 715 de 2001 y Ley 1176 de 2007</t>
  </si>
  <si>
    <t>Competencias y recursos SGP de alimentación escolar</t>
  </si>
  <si>
    <t>Destinación, focalización y concurrencia financiera.</t>
  </si>
  <si>
    <t>R1, R3, R19, R20</t>
  </si>
  <si>
    <t>Control de fuente y destinación específica.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</si>
</sst>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%"/>
  </numFmts>
  <fonts count="9">
    <font>
      <sz val="11"/>
      <name val="Carlito"/>
    </font>
    <font>
      <b/>
      <sz val="16"/>
      <color rgb="FFFFFFFF"/>
      <name val="Carlito"/>
    </font>
    <font>
      <i/>
      <sz val="10"/>
      <color rgb="FF243447"/>
      <name val="Carlito"/>
    </font>
    <font>
      <b/>
      <sz val="11"/>
      <color rgb="FFFFFFFF"/>
      <name val="Carlito"/>
    </font>
    <font>
      <sz val="11"/>
      <color rgb="FF243447"/>
      <name val="Carlito"/>
    </font>
    <font>
      <b/>
      <sz val="11"/>
      <color rgb="FF1F4E78"/>
      <name val="Carlito"/>
    </font>
    <font>
      <b/>
      <sz val="9"/>
      <color rgb="FFFFFFFF"/>
      <name val="Carlito"/>
    </font>
    <font>
      <sz val="9"/>
      <color rgb="FF243447"/>
      <name val="Carlito"/>
    </font>
    <font>
      <b/>
      <sz val="11"/>
      <color rgb="FF000000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FFFBE6"/>
      </patternFill>
    </fill>
    <fill>
      <patternFill patternType="solid">
        <fgColor rgb="FFE2F0D9"/>
      </patternFill>
    </fill>
    <fill>
      <patternFill patternType="solid">
        <fgColor rgb="FF006837"/>
      </patternFill>
    </fill>
    <fill>
      <patternFill patternType="solid">
        <fgColor rgb="FFFFD92F"/>
      </patternFill>
    </fill>
    <fill>
      <patternFill patternType="solid">
        <fgColor rgb="FFF98E1D"/>
      </patternFill>
    </fill>
    <fill>
      <patternFill patternType="solid">
        <fgColor rgb="FFA50034"/>
      </patternFill>
    </fill>
  </fills>
  <borders count="3">
    <border>
      <left/>
      <right/>
      <top/>
      <bottom/>
      <diagonal/>
    </border>
    <border>
      <left style="thin">
        <color rgb="FFB4C7E7"/>
      </left>
      <right style="thin">
        <color rgb="FFB4C7E7"/>
      </right>
      <top style="thin">
        <color rgb="FFB4C7E7"/>
      </top>
      <bottom style="thin">
        <color rgb="FFB4C7E7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4" borderId="1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164" fontId="4" fillId="5" borderId="2" xfId="0" applyNumberFormat="1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vertical="top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top" wrapText="1"/>
    </xf>
    <xf numFmtId="0" fontId="7" fillId="5" borderId="2" xfId="0" applyFont="1" applyFill="1" applyBorder="1" applyAlignment="1">
      <alignment vertical="top" wrapText="1"/>
    </xf>
    <xf numFmtId="0" fontId="7" fillId="6" borderId="2" xfId="0" applyFont="1" applyFill="1" applyBorder="1" applyAlignment="1">
      <alignment vertical="top" wrapText="1"/>
    </xf>
    <xf numFmtId="164" fontId="7" fillId="5" borderId="2" xfId="0" applyNumberFormat="1" applyFont="1" applyFill="1" applyBorder="1" applyAlignment="1">
      <alignment vertical="top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top" wrapText="1"/>
    </xf>
    <xf numFmtId="9" fontId="0" fillId="0" borderId="2" xfId="0" applyNumberFormat="1" applyBorder="1" applyAlignment="1">
      <alignment vertical="top" wrapText="1"/>
    </xf>
    <xf numFmtId="0" fontId="0" fillId="7" borderId="2" xfId="0" applyFill="1" applyBorder="1" applyAlignment="1">
      <alignment vertical="top" wrapText="1"/>
    </xf>
    <xf numFmtId="0" fontId="0" fillId="8" borderId="2" xfId="0" applyFill="1" applyBorder="1" applyAlignment="1">
      <alignment vertical="top" wrapText="1"/>
    </xf>
    <xf numFmtId="0" fontId="0" fillId="9" borderId="2" xfId="0" applyFill="1" applyBorder="1" applyAlignment="1">
      <alignment vertical="top" wrapText="1"/>
    </xf>
    <xf numFmtId="0" fontId="0" fillId="10" borderId="2" xfId="0" applyFill="1" applyBorder="1" applyAlignment="1">
      <alignment vertical="top" wrapText="1"/>
    </xf>
    <xf numFmtId="0" fontId="0" fillId="6" borderId="2" xfId="0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165" fontId="0" fillId="0" borderId="2" xfId="0" applyNumberFormat="1" applyBorder="1"/>
    <xf numFmtId="0" fontId="8" fillId="9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3" fillId="2" borderId="0" xfId="0" applyFont="1" applyFill="1"/>
    <xf numFmtId="0" fontId="6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/>
        <color rgb="FF9C0006"/>
      </font>
      <fill>
        <patternFill patternType="solid">
          <bgColor rgb="FFFCE4D6"/>
        </patternFill>
      </fill>
    </dxf>
    <dxf>
      <font>
        <b/>
        <color rgb="FFFFFFFF"/>
      </font>
      <fill>
        <patternFill patternType="solid">
          <bgColor rgb="FF006837"/>
        </patternFill>
      </fill>
    </dxf>
    <dxf>
      <font>
        <b/>
        <color rgb="FF000000"/>
      </font>
      <fill>
        <patternFill patternType="solid">
          <bgColor rgb="FFFFD92F"/>
        </patternFill>
      </fill>
    </dxf>
    <dxf>
      <font>
        <b/>
        <color rgb="FF000000"/>
      </font>
      <fill>
        <patternFill patternType="solid">
          <bgColor rgb="FFF98E1D"/>
        </patternFill>
      </fill>
    </dxf>
    <dxf>
      <font>
        <b/>
        <color rgb="FFFFFFFF"/>
      </font>
      <fill>
        <patternFill patternType="solid">
          <bgColor rgb="FFA50034"/>
        </patternFill>
      </fill>
    </dxf>
    <dxf>
      <font>
        <b/>
        <color rgb="FFFFFFFF"/>
      </font>
      <fill>
        <patternFill patternType="solid">
          <bgColor rgb="FF006837"/>
        </patternFill>
      </fill>
    </dxf>
    <dxf>
      <font>
        <b/>
        <color rgb="FF000000"/>
      </font>
      <fill>
        <patternFill patternType="solid">
          <bgColor rgb="FFFFD92F"/>
        </patternFill>
      </fill>
    </dxf>
    <dxf>
      <font>
        <b/>
        <color rgb="FF000000"/>
      </font>
      <fill>
        <patternFill patternType="solid">
          <bgColor rgb="FFF98E1D"/>
        </patternFill>
      </fill>
    </dxf>
    <dxf>
      <font>
        <b/>
        <color rgb="FFFFFFFF"/>
      </font>
      <fill>
        <patternFill patternType="solid">
          <bgColor rgb="FFA500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trizRiesgosPAE" displayName="MatrizRiesgosPAE" ref="A5:X33" totalsRowShown="0">
  <autoFilter ref="A5:X33" xr:uid="{00000000-0009-0000-0100-000001000000}"/>
  <tableColumns count="24">
    <tableColumn id="1" xr3:uid="{00000000-0010-0000-0000-000001000000}" name="N.°"/>
    <tableColumn id="2" xr3:uid="{00000000-0010-0000-0000-000002000000}" name="Clase"/>
    <tableColumn id="3" xr3:uid="{00000000-0010-0000-0000-000003000000}" name="Fuente"/>
    <tableColumn id="4" xr3:uid="{00000000-0010-0000-0000-000004000000}" name="Etapa"/>
    <tableColumn id="5" xr3:uid="{00000000-0010-0000-0000-000005000000}" name="Tipo"/>
    <tableColumn id="6" xr3:uid="{00000000-0010-0000-0000-000006000000}" name="Descripción (qué puede pasar y cómo puede ocurrir)"/>
    <tableColumn id="7" xr3:uid="{00000000-0010-0000-0000-000007000000}" name="Consecuencia de la ocurrencia del evento"/>
    <tableColumn id="8" xr3:uid="{00000000-0010-0000-0000-000008000000}" name="Sustento del impacto (criterio cualitativo/monetario)"/>
    <tableColumn id="9" xr3:uid="{00000000-0010-0000-0000-000009000000}" name="Probabilidad"/>
    <tableColumn id="10" xr3:uid="{00000000-0010-0000-0000-00000A000000}" name="Impacto"/>
    <tableColumn id="11" xr3:uid="{00000000-0010-0000-0000-00000B000000}" name="Valoración del riesgo"/>
    <tableColumn id="12" xr3:uid="{00000000-0010-0000-0000-00000C000000}" name="Categoría"/>
    <tableColumn id="13" xr3:uid="{00000000-0010-0000-0000-00000D000000}" name="¿A quién se le asigna?"/>
    <tableColumn id="14" xr3:uid="{00000000-0010-0000-0000-00000E000000}" name="Tratamiento / controles a implementar"/>
    <tableColumn id="15" xr3:uid="{00000000-0010-0000-0000-00000F000000}" name="Probabilidad después del tratamiento"/>
    <tableColumn id="16" xr3:uid="{00000000-0010-0000-0000-000010000000}" name="Impacto después del tratamiento"/>
    <tableColumn id="17" xr3:uid="{00000000-0010-0000-0000-000011000000}" name="Valoración residual"/>
    <tableColumn id="18" xr3:uid="{00000000-0010-0000-0000-000012000000}" name="Categoría residual"/>
    <tableColumn id="19" xr3:uid="{00000000-0010-0000-0000-000013000000}" name="¿Afecta la ejecución del convenio?"/>
    <tableColumn id="20" xr3:uid="{00000000-0010-0000-0000-000014000000}" name="Responsable por implementar el tratamiento"/>
    <tableColumn id="21" xr3:uid="{00000000-0010-0000-0000-000015000000}" name="Fecha estimada de inicio"/>
    <tableColumn id="22" xr3:uid="{00000000-0010-0000-0000-000016000000}" name="Fecha estimada de terminación"/>
    <tableColumn id="23" xr3:uid="{00000000-0010-0000-0000-000017000000}" name="¿Cómo se realiza el monitoreo?"/>
    <tableColumn id="24" xr3:uid="{00000000-0010-0000-0000-000018000000}" name="Periodicidad ¿cuándo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TratamientoPAE" displayName="PlanTratamientoPAE" ref="A5:R33" totalsRowShown="0">
  <autoFilter ref="A5:R33" xr:uid="{00000000-0009-0000-0100-000002000000}"/>
  <tableColumns count="18">
    <tableColumn id="1" xr3:uid="{00000000-0010-0000-0100-000001000000}" name="N.° riesgo"/>
    <tableColumn id="2" xr3:uid="{00000000-0010-0000-0100-000002000000}" name="Riesgo resumido"/>
    <tableColumn id="3" xr3:uid="{00000000-0010-0000-0100-000003000000}" name="Categoría inherente"/>
    <tableColumn id="4" xr3:uid="{00000000-0010-0000-0100-000004000000}" name="Asignación"/>
    <tableColumn id="5" xr3:uid="{00000000-0010-0000-0100-000005000000}" name="Tratamiento principal"/>
    <tableColumn id="6" xr3:uid="{00000000-0010-0000-0100-000006000000}" name="Responsable"/>
    <tableColumn id="7" xr3:uid="{00000000-0010-0000-0100-000007000000}" name="Inicio estimado"/>
    <tableColumn id="8" xr3:uid="{00000000-0010-0000-0100-000008000000}" name="Terminación estimada"/>
    <tableColumn id="9" xr3:uid="{00000000-0010-0000-0100-000009000000}" name="Indicador / evidencia"/>
    <tableColumn id="10" xr3:uid="{00000000-0010-0000-0100-00000A000000}" name="Meta del control"/>
    <tableColumn id="11" xr3:uid="{00000000-0010-0000-0100-00000B000000}" name="Periodicidad"/>
    <tableColumn id="12" xr3:uid="{00000000-0010-0000-0100-00000C000000}" name="Estado"/>
    <tableColumn id="13" xr3:uid="{00000000-0010-0000-0100-00000D000000}" name="Fecha última revisión"/>
    <tableColumn id="14" xr3:uid="{00000000-0010-0000-0100-00000E000000}" name="Resultado de la revisión"/>
    <tableColumn id="15" xr3:uid="{00000000-0010-0000-0100-00000F000000}" name="¿Control eficaz?"/>
    <tableColumn id="16" xr3:uid="{00000000-0010-0000-0100-000010000000}" name="Categoría residual vigente"/>
    <tableColumn id="17" xr3:uid="{00000000-0010-0000-0100-000011000000}" name="Acción adicional / escalamiento"/>
    <tableColumn id="18" xr3:uid="{00000000-0010-0000-0100-000012000000}" name="Responsable y fecha de cier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FundamentoRiesgos" displayName="FundamentoRiesgos" ref="A5:F17" totalsRowShown="0">
  <tableColumns count="6">
    <tableColumn id="1" xr3:uid="{00000000-0010-0000-0200-000001000000}" name="N.°"/>
    <tableColumn id="2" xr3:uid="{00000000-0010-0000-0200-000002000000}" name="Fuente"/>
    <tableColumn id="3" xr3:uid="{00000000-0010-0000-0200-000003000000}" name="Referencia"/>
    <tableColumn id="4" xr3:uid="{00000000-0010-0000-0200-000004000000}" name="Elemento relevante para el riesgo"/>
    <tableColumn id="5" xr3:uid="{00000000-0010-0000-0200-000005000000}" name="Riesgos relacionados"/>
    <tableColumn id="6" xr3:uid="{00000000-0010-0000-0200-000006000000}" name="Observación de aplicació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showGridLines="0" tabSelected="1" workbookViewId="0">
      <selection sqref="A1:H1"/>
    </sheetView>
  </sheetViews>
  <sheetFormatPr defaultRowHeight="14"/>
  <cols>
    <col min="1" max="1" width="31" customWidth="1"/>
    <col min="2" max="2" width="108" customWidth="1"/>
    <col min="3" max="8" width="4" customWidth="1"/>
  </cols>
  <sheetData>
    <row r="1" spans="1:8" ht="30" customHeight="1">
      <c r="A1" s="26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</row>
    <row r="2" spans="1:8" ht="34" customHeight="1">
      <c r="A2" s="27" t="s">
        <v>1</v>
      </c>
      <c r="B2" s="27" t="s">
        <v>1</v>
      </c>
      <c r="C2" s="27" t="s">
        <v>1</v>
      </c>
      <c r="D2" s="27" t="s">
        <v>1</v>
      </c>
      <c r="E2" s="27" t="s">
        <v>1</v>
      </c>
      <c r="F2" s="27" t="s">
        <v>1</v>
      </c>
      <c r="G2" s="27" t="s">
        <v>1</v>
      </c>
      <c r="H2" s="27" t="s">
        <v>1</v>
      </c>
    </row>
    <row r="4" spans="1:8">
      <c r="A4" s="1" t="s">
        <v>2</v>
      </c>
      <c r="B4" s="2" t="s">
        <v>3</v>
      </c>
    </row>
    <row r="5" spans="1:8">
      <c r="A5" s="1" t="s">
        <v>4</v>
      </c>
      <c r="B5" s="2" t="s">
        <v>5</v>
      </c>
    </row>
    <row r="6" spans="1:8" ht="28">
      <c r="A6" s="1" t="s">
        <v>6</v>
      </c>
      <c r="B6" s="2" t="s">
        <v>7</v>
      </c>
    </row>
    <row r="7" spans="1:8">
      <c r="A7" s="1" t="s">
        <v>8</v>
      </c>
      <c r="B7" s="2" t="s">
        <v>9</v>
      </c>
    </row>
    <row r="8" spans="1:8" ht="28">
      <c r="A8" s="1" t="s">
        <v>10</v>
      </c>
      <c r="B8" s="2" t="s">
        <v>11</v>
      </c>
    </row>
    <row r="9" spans="1:8" ht="28">
      <c r="A9" s="1" t="s">
        <v>12</v>
      </c>
      <c r="B9" s="2" t="s">
        <v>13</v>
      </c>
    </row>
    <row r="10" spans="1:8" ht="28">
      <c r="A10" s="1" t="s">
        <v>14</v>
      </c>
      <c r="B10" s="2" t="s">
        <v>15</v>
      </c>
    </row>
    <row r="11" spans="1:8">
      <c r="A11" s="1" t="s">
        <v>16</v>
      </c>
      <c r="B11" s="3">
        <v>46246</v>
      </c>
    </row>
    <row r="12" spans="1:8">
      <c r="A12" s="1" t="s">
        <v>17</v>
      </c>
      <c r="B12" s="2" t="s">
        <v>18</v>
      </c>
    </row>
    <row r="15" spans="1:8">
      <c r="A15" s="28" t="s">
        <v>19</v>
      </c>
      <c r="B15" s="28"/>
      <c r="C15" s="28"/>
      <c r="D15" s="28"/>
      <c r="E15" s="28"/>
      <c r="F15" s="28"/>
      <c r="G15" s="28"/>
      <c r="H15" s="28"/>
    </row>
    <row r="16" spans="1:8">
      <c r="A16" s="4" t="s">
        <v>20</v>
      </c>
      <c r="B16" s="6" t="s">
        <v>21</v>
      </c>
    </row>
    <row r="17" spans="1:2">
      <c r="A17" s="4" t="s">
        <v>22</v>
      </c>
      <c r="B17" s="6" t="s">
        <v>23</v>
      </c>
    </row>
    <row r="18" spans="1:2">
      <c r="A18" s="4" t="s">
        <v>24</v>
      </c>
      <c r="B18" s="6" t="s">
        <v>25</v>
      </c>
    </row>
    <row r="19" spans="1:2">
      <c r="A19" s="4" t="s">
        <v>26</v>
      </c>
      <c r="B19" s="6" t="s">
        <v>27</v>
      </c>
    </row>
    <row r="20" spans="1:2" ht="28">
      <c r="A20" s="4" t="s">
        <v>28</v>
      </c>
      <c r="B20" s="6" t="s">
        <v>29</v>
      </c>
    </row>
    <row r="21" spans="1:2" ht="28">
      <c r="A21" s="4" t="s">
        <v>30</v>
      </c>
      <c r="B21" s="6" t="s">
        <v>31</v>
      </c>
    </row>
    <row r="22" spans="1:2" ht="28">
      <c r="A22" s="4" t="s">
        <v>32</v>
      </c>
      <c r="B22" s="6" t="s">
        <v>33</v>
      </c>
    </row>
    <row r="23" spans="1:2">
      <c r="A23" s="4" t="s">
        <v>34</v>
      </c>
      <c r="B23" s="6" t="s">
        <v>35</v>
      </c>
    </row>
  </sheetData>
  <mergeCells count="3">
    <mergeCell ref="A1:H1"/>
    <mergeCell ref="A2:H2"/>
    <mergeCell ref="A15:H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3"/>
  <sheetViews>
    <sheetView showGridLines="0" workbookViewId="0"/>
  </sheetViews>
  <sheetFormatPr defaultRowHeight="14"/>
  <cols>
    <col min="1" max="1" width="7" customWidth="1"/>
    <col min="2" max="3" width="12" customWidth="1"/>
    <col min="4" max="4" width="15" customWidth="1"/>
    <col min="5" max="5" width="19" customWidth="1"/>
    <col min="6" max="6" width="48" customWidth="1"/>
    <col min="7" max="7" width="43" customWidth="1"/>
    <col min="8" max="8" width="38" customWidth="1"/>
    <col min="9" max="9" width="13" customWidth="1"/>
    <col min="10" max="10" width="11" customWidth="1"/>
    <col min="11" max="12" width="14" customWidth="1"/>
    <col min="13" max="13" width="24" customWidth="1"/>
    <col min="14" max="14" width="52" customWidth="1"/>
    <col min="15" max="15" width="16" customWidth="1"/>
    <col min="16" max="17" width="14" customWidth="1"/>
    <col min="18" max="18" width="15" customWidth="1"/>
    <col min="19" max="19" width="16" customWidth="1"/>
    <col min="20" max="20" width="34" customWidth="1"/>
    <col min="21" max="22" width="20" customWidth="1"/>
    <col min="23" max="23" width="48" customWidth="1"/>
    <col min="24" max="24" width="24" customWidth="1"/>
  </cols>
  <sheetData>
    <row r="1" spans="1:24" ht="30" customHeight="1">
      <c r="A1" s="26" t="s">
        <v>36</v>
      </c>
      <c r="B1" s="26" t="s">
        <v>36</v>
      </c>
      <c r="C1" s="26" t="s">
        <v>36</v>
      </c>
      <c r="D1" s="26" t="s">
        <v>36</v>
      </c>
      <c r="E1" s="26" t="s">
        <v>36</v>
      </c>
      <c r="F1" s="26" t="s">
        <v>36</v>
      </c>
      <c r="G1" s="26" t="s">
        <v>36</v>
      </c>
      <c r="H1" s="26" t="s">
        <v>36</v>
      </c>
      <c r="I1" s="26" t="s">
        <v>36</v>
      </c>
      <c r="J1" s="26" t="s">
        <v>36</v>
      </c>
      <c r="K1" s="26" t="s">
        <v>36</v>
      </c>
      <c r="L1" s="26" t="s">
        <v>36</v>
      </c>
      <c r="M1" s="26" t="s">
        <v>36</v>
      </c>
      <c r="N1" s="26" t="s">
        <v>36</v>
      </c>
      <c r="O1" s="26" t="s">
        <v>36</v>
      </c>
      <c r="P1" s="26" t="s">
        <v>36</v>
      </c>
      <c r="Q1" s="26" t="s">
        <v>36</v>
      </c>
      <c r="R1" s="26" t="s">
        <v>36</v>
      </c>
      <c r="S1" s="26" t="s">
        <v>36</v>
      </c>
      <c r="T1" s="26" t="s">
        <v>36</v>
      </c>
      <c r="U1" s="26" t="s">
        <v>36</v>
      </c>
      <c r="V1" s="26" t="s">
        <v>36</v>
      </c>
      <c r="W1" s="26" t="s">
        <v>36</v>
      </c>
      <c r="X1" s="26" t="s">
        <v>36</v>
      </c>
    </row>
    <row r="2" spans="1:24" ht="34" customHeight="1">
      <c r="A2" s="27" t="s">
        <v>37</v>
      </c>
      <c r="B2" s="27" t="s">
        <v>37</v>
      </c>
      <c r="C2" s="27" t="s">
        <v>37</v>
      </c>
      <c r="D2" s="27" t="s">
        <v>37</v>
      </c>
      <c r="E2" s="27" t="s">
        <v>37</v>
      </c>
      <c r="F2" s="27" t="s">
        <v>37</v>
      </c>
      <c r="G2" s="27" t="s">
        <v>37</v>
      </c>
      <c r="H2" s="27" t="s">
        <v>37</v>
      </c>
      <c r="I2" s="27" t="s">
        <v>37</v>
      </c>
      <c r="J2" s="27" t="s">
        <v>37</v>
      </c>
      <c r="K2" s="27" t="s">
        <v>37</v>
      </c>
      <c r="L2" s="27" t="s">
        <v>37</v>
      </c>
      <c r="M2" s="27" t="s">
        <v>37</v>
      </c>
      <c r="N2" s="27" t="s">
        <v>37</v>
      </c>
      <c r="O2" s="27" t="s">
        <v>37</v>
      </c>
      <c r="P2" s="27" t="s">
        <v>37</v>
      </c>
      <c r="Q2" s="27" t="s">
        <v>37</v>
      </c>
      <c r="R2" s="27" t="s">
        <v>37</v>
      </c>
      <c r="S2" s="27" t="s">
        <v>37</v>
      </c>
      <c r="T2" s="27" t="s">
        <v>37</v>
      </c>
      <c r="U2" s="27" t="s">
        <v>37</v>
      </c>
      <c r="V2" s="27" t="s">
        <v>37</v>
      </c>
      <c r="W2" s="27" t="s">
        <v>37</v>
      </c>
      <c r="X2" s="27" t="s">
        <v>37</v>
      </c>
    </row>
    <row r="5" spans="1:24" ht="62" customHeight="1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7" t="s">
        <v>50</v>
      </c>
      <c r="N5" s="7" t="s">
        <v>51</v>
      </c>
      <c r="O5" s="7" t="s">
        <v>52</v>
      </c>
      <c r="P5" s="7" t="s">
        <v>53</v>
      </c>
      <c r="Q5" s="7" t="s">
        <v>54</v>
      </c>
      <c r="R5" s="7" t="s">
        <v>55</v>
      </c>
      <c r="S5" s="7" t="s">
        <v>56</v>
      </c>
      <c r="T5" s="7" t="s">
        <v>57</v>
      </c>
      <c r="U5" s="7" t="s">
        <v>58</v>
      </c>
      <c r="V5" s="7" t="s">
        <v>59</v>
      </c>
      <c r="W5" s="7" t="s">
        <v>60</v>
      </c>
      <c r="X5" s="7" t="s">
        <v>61</v>
      </c>
    </row>
    <row r="6" spans="1:24" ht="88" customHeight="1">
      <c r="A6" s="8">
        <v>1</v>
      </c>
      <c r="B6" s="8" t="s">
        <v>62</v>
      </c>
      <c r="C6" s="8" t="s">
        <v>63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68</v>
      </c>
      <c r="I6" s="9">
        <v>4</v>
      </c>
      <c r="J6" s="9">
        <v>4</v>
      </c>
      <c r="K6" s="10">
        <f t="shared" ref="K6:K33" si="0">I6+J6</f>
        <v>8</v>
      </c>
      <c r="L6" s="10" t="str">
        <f t="shared" ref="L6:L33" si="1">IF(K6&gt;=8,"EXTREMO",IF(K6&gt;=6,"ALTO",IF(K6=5,"MEDIO","BAJO")))</f>
        <v>EXTREMO</v>
      </c>
      <c r="M6" s="8" t="s">
        <v>69</v>
      </c>
      <c r="N6" s="8" t="s">
        <v>70</v>
      </c>
      <c r="O6" s="9">
        <v>2</v>
      </c>
      <c r="P6" s="9">
        <v>3</v>
      </c>
      <c r="Q6" s="10">
        <f t="shared" ref="Q6:Q33" si="2">O6+P6</f>
        <v>5</v>
      </c>
      <c r="R6" s="10" t="str">
        <f t="shared" ref="R6:R33" si="3">IF(Q6&gt;=8,"EXTREMO",IF(Q6&gt;=6,"ALTO",IF(Q6=5,"MEDIO","BAJO")))</f>
        <v>MEDIO</v>
      </c>
      <c r="S6" s="8" t="s">
        <v>71</v>
      </c>
      <c r="T6" s="8" t="s">
        <v>72</v>
      </c>
      <c r="U6" s="8" t="s">
        <v>73</v>
      </c>
      <c r="V6" s="8" t="s">
        <v>74</v>
      </c>
      <c r="W6" s="8" t="s">
        <v>75</v>
      </c>
      <c r="X6" s="8" t="s">
        <v>76</v>
      </c>
    </row>
    <row r="7" spans="1:24" ht="88" customHeight="1">
      <c r="A7" s="8">
        <v>2</v>
      </c>
      <c r="B7" s="8" t="s">
        <v>62</v>
      </c>
      <c r="C7" s="8" t="s">
        <v>63</v>
      </c>
      <c r="D7" s="8" t="s">
        <v>64</v>
      </c>
      <c r="E7" s="8" t="s">
        <v>65</v>
      </c>
      <c r="F7" s="8" t="s">
        <v>77</v>
      </c>
      <c r="G7" s="8" t="s">
        <v>78</v>
      </c>
      <c r="H7" s="8" t="s">
        <v>79</v>
      </c>
      <c r="I7" s="9">
        <v>3</v>
      </c>
      <c r="J7" s="9">
        <v>4</v>
      </c>
      <c r="K7" s="10">
        <f t="shared" si="0"/>
        <v>7</v>
      </c>
      <c r="L7" s="10" t="str">
        <f t="shared" si="1"/>
        <v>ALTO</v>
      </c>
      <c r="M7" s="8" t="s">
        <v>69</v>
      </c>
      <c r="N7" s="8" t="s">
        <v>80</v>
      </c>
      <c r="O7" s="9">
        <v>2</v>
      </c>
      <c r="P7" s="9">
        <v>3</v>
      </c>
      <c r="Q7" s="10">
        <f t="shared" si="2"/>
        <v>5</v>
      </c>
      <c r="R7" s="10" t="str">
        <f t="shared" si="3"/>
        <v>MEDIO</v>
      </c>
      <c r="S7" s="8" t="s">
        <v>71</v>
      </c>
      <c r="T7" s="8" t="s">
        <v>81</v>
      </c>
      <c r="U7" s="8" t="s">
        <v>82</v>
      </c>
      <c r="V7" s="8" t="s">
        <v>83</v>
      </c>
      <c r="W7" s="8" t="s">
        <v>84</v>
      </c>
      <c r="X7" s="8" t="s">
        <v>85</v>
      </c>
    </row>
    <row r="8" spans="1:24" ht="88" customHeight="1">
      <c r="A8" s="8">
        <v>3</v>
      </c>
      <c r="B8" s="8" t="s">
        <v>62</v>
      </c>
      <c r="C8" s="8" t="s">
        <v>63</v>
      </c>
      <c r="D8" s="8" t="s">
        <v>64</v>
      </c>
      <c r="E8" s="8" t="s">
        <v>86</v>
      </c>
      <c r="F8" s="8" t="s">
        <v>87</v>
      </c>
      <c r="G8" s="8" t="s">
        <v>88</v>
      </c>
      <c r="H8" s="8" t="s">
        <v>89</v>
      </c>
      <c r="I8" s="9">
        <v>3</v>
      </c>
      <c r="J8" s="9">
        <v>3</v>
      </c>
      <c r="K8" s="10">
        <f t="shared" si="0"/>
        <v>6</v>
      </c>
      <c r="L8" s="10" t="str">
        <f t="shared" si="1"/>
        <v>ALTO</v>
      </c>
      <c r="M8" s="8" t="s">
        <v>69</v>
      </c>
      <c r="N8" s="8" t="s">
        <v>90</v>
      </c>
      <c r="O8" s="9">
        <v>2</v>
      </c>
      <c r="P8" s="9">
        <v>2</v>
      </c>
      <c r="Q8" s="10">
        <f t="shared" si="2"/>
        <v>4</v>
      </c>
      <c r="R8" s="10" t="str">
        <f t="shared" si="3"/>
        <v>BAJO</v>
      </c>
      <c r="S8" s="8" t="s">
        <v>71</v>
      </c>
      <c r="T8" s="8" t="s">
        <v>91</v>
      </c>
      <c r="U8" s="8" t="s">
        <v>92</v>
      </c>
      <c r="V8" s="8" t="s">
        <v>93</v>
      </c>
      <c r="W8" s="8" t="s">
        <v>94</v>
      </c>
      <c r="X8" s="8" t="s">
        <v>95</v>
      </c>
    </row>
    <row r="9" spans="1:24" ht="88" customHeight="1">
      <c r="A9" s="8">
        <v>4</v>
      </c>
      <c r="B9" s="8" t="s">
        <v>62</v>
      </c>
      <c r="C9" s="8" t="s">
        <v>63</v>
      </c>
      <c r="D9" s="8" t="s">
        <v>64</v>
      </c>
      <c r="E9" s="8" t="s">
        <v>65</v>
      </c>
      <c r="F9" s="8" t="s">
        <v>96</v>
      </c>
      <c r="G9" s="8" t="s">
        <v>97</v>
      </c>
      <c r="H9" s="8" t="s">
        <v>98</v>
      </c>
      <c r="I9" s="9">
        <v>3</v>
      </c>
      <c r="J9" s="9">
        <v>3</v>
      </c>
      <c r="K9" s="10">
        <f t="shared" si="0"/>
        <v>6</v>
      </c>
      <c r="L9" s="10" t="str">
        <f t="shared" si="1"/>
        <v>ALTO</v>
      </c>
      <c r="M9" s="8" t="s">
        <v>99</v>
      </c>
      <c r="N9" s="8" t="s">
        <v>100</v>
      </c>
      <c r="O9" s="9">
        <v>1</v>
      </c>
      <c r="P9" s="9">
        <v>2</v>
      </c>
      <c r="Q9" s="10">
        <f t="shared" si="2"/>
        <v>3</v>
      </c>
      <c r="R9" s="10" t="str">
        <f t="shared" si="3"/>
        <v>BAJO</v>
      </c>
      <c r="S9" s="8" t="s">
        <v>71</v>
      </c>
      <c r="T9" s="8" t="s">
        <v>101</v>
      </c>
      <c r="U9" s="8" t="s">
        <v>102</v>
      </c>
      <c r="V9" s="8" t="s">
        <v>103</v>
      </c>
      <c r="W9" s="8" t="s">
        <v>104</v>
      </c>
      <c r="X9" s="8" t="s">
        <v>105</v>
      </c>
    </row>
    <row r="10" spans="1:24" ht="88" customHeight="1">
      <c r="A10" s="8">
        <v>5</v>
      </c>
      <c r="B10" s="8" t="s">
        <v>62</v>
      </c>
      <c r="C10" s="8" t="s">
        <v>63</v>
      </c>
      <c r="D10" s="8" t="s">
        <v>64</v>
      </c>
      <c r="E10" s="8" t="s">
        <v>106</v>
      </c>
      <c r="F10" s="8" t="s">
        <v>107</v>
      </c>
      <c r="G10" s="8" t="s">
        <v>108</v>
      </c>
      <c r="H10" s="8" t="s">
        <v>109</v>
      </c>
      <c r="I10" s="9">
        <v>2</v>
      </c>
      <c r="J10" s="9">
        <v>4</v>
      </c>
      <c r="K10" s="10">
        <f t="shared" si="0"/>
        <v>6</v>
      </c>
      <c r="L10" s="10" t="str">
        <f t="shared" si="1"/>
        <v>ALTO</v>
      </c>
      <c r="M10" s="8" t="s">
        <v>69</v>
      </c>
      <c r="N10" s="8" t="s">
        <v>110</v>
      </c>
      <c r="O10" s="9">
        <v>1</v>
      </c>
      <c r="P10" s="9">
        <v>3</v>
      </c>
      <c r="Q10" s="10">
        <f t="shared" si="2"/>
        <v>4</v>
      </c>
      <c r="R10" s="10" t="str">
        <f t="shared" si="3"/>
        <v>BAJO</v>
      </c>
      <c r="S10" s="8" t="s">
        <v>71</v>
      </c>
      <c r="T10" s="8" t="s">
        <v>111</v>
      </c>
      <c r="U10" s="8" t="s">
        <v>112</v>
      </c>
      <c r="V10" s="8" t="s">
        <v>113</v>
      </c>
      <c r="W10" s="8" t="s">
        <v>114</v>
      </c>
      <c r="X10" s="8" t="s">
        <v>115</v>
      </c>
    </row>
    <row r="11" spans="1:24" ht="88" customHeight="1">
      <c r="A11" s="8">
        <v>6</v>
      </c>
      <c r="B11" s="8" t="s">
        <v>62</v>
      </c>
      <c r="C11" s="8" t="s">
        <v>63</v>
      </c>
      <c r="D11" s="8" t="s">
        <v>116</v>
      </c>
      <c r="E11" s="8" t="s">
        <v>65</v>
      </c>
      <c r="F11" s="8" t="s">
        <v>117</v>
      </c>
      <c r="G11" s="8" t="s">
        <v>118</v>
      </c>
      <c r="H11" s="8" t="s">
        <v>119</v>
      </c>
      <c r="I11" s="9">
        <v>4</v>
      </c>
      <c r="J11" s="9">
        <v>4</v>
      </c>
      <c r="K11" s="10">
        <f t="shared" si="0"/>
        <v>8</v>
      </c>
      <c r="L11" s="10" t="str">
        <f t="shared" si="1"/>
        <v>EXTREMO</v>
      </c>
      <c r="M11" s="8" t="s">
        <v>120</v>
      </c>
      <c r="N11" s="8" t="s">
        <v>121</v>
      </c>
      <c r="O11" s="9">
        <v>2</v>
      </c>
      <c r="P11" s="9">
        <v>3</v>
      </c>
      <c r="Q11" s="10">
        <f t="shared" si="2"/>
        <v>5</v>
      </c>
      <c r="R11" s="10" t="str">
        <f t="shared" si="3"/>
        <v>MEDIO</v>
      </c>
      <c r="S11" s="8" t="s">
        <v>71</v>
      </c>
      <c r="T11" s="8" t="s">
        <v>122</v>
      </c>
      <c r="U11" s="8" t="s">
        <v>123</v>
      </c>
      <c r="V11" s="8" t="s">
        <v>124</v>
      </c>
      <c r="W11" s="8" t="s">
        <v>125</v>
      </c>
      <c r="X11" s="8" t="s">
        <v>126</v>
      </c>
    </row>
    <row r="12" spans="1:24" ht="88" customHeight="1">
      <c r="A12" s="8">
        <v>7</v>
      </c>
      <c r="B12" s="8" t="s">
        <v>62</v>
      </c>
      <c r="C12" s="8" t="s">
        <v>63</v>
      </c>
      <c r="D12" s="8" t="s">
        <v>127</v>
      </c>
      <c r="E12" s="8" t="s">
        <v>65</v>
      </c>
      <c r="F12" s="8" t="s">
        <v>128</v>
      </c>
      <c r="G12" s="8" t="s">
        <v>129</v>
      </c>
      <c r="H12" s="8" t="s">
        <v>130</v>
      </c>
      <c r="I12" s="9">
        <v>4</v>
      </c>
      <c r="J12" s="9">
        <v>5</v>
      </c>
      <c r="K12" s="10">
        <f t="shared" si="0"/>
        <v>9</v>
      </c>
      <c r="L12" s="10" t="str">
        <f t="shared" si="1"/>
        <v>EXTREMO</v>
      </c>
      <c r="M12" s="8" t="s">
        <v>120</v>
      </c>
      <c r="N12" s="8" t="s">
        <v>131</v>
      </c>
      <c r="O12" s="9">
        <v>2</v>
      </c>
      <c r="P12" s="9">
        <v>4</v>
      </c>
      <c r="Q12" s="10">
        <f t="shared" si="2"/>
        <v>6</v>
      </c>
      <c r="R12" s="10" t="str">
        <f t="shared" si="3"/>
        <v>ALTO</v>
      </c>
      <c r="S12" s="8" t="s">
        <v>71</v>
      </c>
      <c r="T12" s="8" t="s">
        <v>132</v>
      </c>
      <c r="U12" s="8" t="s">
        <v>133</v>
      </c>
      <c r="V12" s="8" t="s">
        <v>134</v>
      </c>
      <c r="W12" s="8" t="s">
        <v>135</v>
      </c>
      <c r="X12" s="8" t="s">
        <v>136</v>
      </c>
    </row>
    <row r="13" spans="1:24" ht="88" customHeight="1">
      <c r="A13" s="8">
        <v>8</v>
      </c>
      <c r="B13" s="8" t="s">
        <v>62</v>
      </c>
      <c r="C13" s="8" t="s">
        <v>63</v>
      </c>
      <c r="D13" s="8" t="s">
        <v>127</v>
      </c>
      <c r="E13" s="8" t="s">
        <v>106</v>
      </c>
      <c r="F13" s="8" t="s">
        <v>137</v>
      </c>
      <c r="G13" s="8" t="s">
        <v>138</v>
      </c>
      <c r="H13" s="8" t="s">
        <v>139</v>
      </c>
      <c r="I13" s="9">
        <v>3</v>
      </c>
      <c r="J13" s="9">
        <v>4</v>
      </c>
      <c r="K13" s="10">
        <f t="shared" si="0"/>
        <v>7</v>
      </c>
      <c r="L13" s="10" t="str">
        <f t="shared" si="1"/>
        <v>ALTO</v>
      </c>
      <c r="M13" s="8" t="s">
        <v>120</v>
      </c>
      <c r="N13" s="8" t="s">
        <v>140</v>
      </c>
      <c r="O13" s="9">
        <v>2</v>
      </c>
      <c r="P13" s="9">
        <v>3</v>
      </c>
      <c r="Q13" s="10">
        <f t="shared" si="2"/>
        <v>5</v>
      </c>
      <c r="R13" s="10" t="str">
        <f t="shared" si="3"/>
        <v>MEDIO</v>
      </c>
      <c r="S13" s="8" t="s">
        <v>71</v>
      </c>
      <c r="T13" s="8" t="s">
        <v>141</v>
      </c>
      <c r="U13" s="8" t="s">
        <v>142</v>
      </c>
      <c r="V13" s="8" t="s">
        <v>143</v>
      </c>
      <c r="W13" s="8" t="s">
        <v>144</v>
      </c>
      <c r="X13" s="8" t="s">
        <v>145</v>
      </c>
    </row>
    <row r="14" spans="1:24" ht="88" customHeight="1">
      <c r="A14" s="8">
        <v>9</v>
      </c>
      <c r="B14" s="8" t="s">
        <v>62</v>
      </c>
      <c r="C14" s="8" t="s">
        <v>63</v>
      </c>
      <c r="D14" s="8" t="s">
        <v>116</v>
      </c>
      <c r="E14" s="8" t="s">
        <v>146</v>
      </c>
      <c r="F14" s="8" t="s">
        <v>147</v>
      </c>
      <c r="G14" s="8" t="s">
        <v>148</v>
      </c>
      <c r="H14" s="8" t="s">
        <v>149</v>
      </c>
      <c r="I14" s="9">
        <v>3</v>
      </c>
      <c r="J14" s="9">
        <v>4</v>
      </c>
      <c r="K14" s="10">
        <f t="shared" si="0"/>
        <v>7</v>
      </c>
      <c r="L14" s="10" t="str">
        <f t="shared" si="1"/>
        <v>ALTO</v>
      </c>
      <c r="M14" s="8" t="s">
        <v>120</v>
      </c>
      <c r="N14" s="8" t="s">
        <v>150</v>
      </c>
      <c r="O14" s="9">
        <v>1</v>
      </c>
      <c r="P14" s="9">
        <v>3</v>
      </c>
      <c r="Q14" s="10">
        <f t="shared" si="2"/>
        <v>4</v>
      </c>
      <c r="R14" s="10" t="str">
        <f t="shared" si="3"/>
        <v>BAJO</v>
      </c>
      <c r="S14" s="8" t="s">
        <v>71</v>
      </c>
      <c r="T14" s="8" t="s">
        <v>151</v>
      </c>
      <c r="U14" s="8" t="s">
        <v>152</v>
      </c>
      <c r="V14" s="8" t="s">
        <v>153</v>
      </c>
      <c r="W14" s="8" t="s">
        <v>154</v>
      </c>
      <c r="X14" s="8"/>
    </row>
    <row r="15" spans="1:24" ht="88" customHeight="1">
      <c r="A15" s="8">
        <v>10</v>
      </c>
      <c r="B15" s="8" t="s">
        <v>62</v>
      </c>
      <c r="C15" s="8" t="s">
        <v>155</v>
      </c>
      <c r="D15" s="8" t="s">
        <v>127</v>
      </c>
      <c r="E15" s="8" t="s">
        <v>65</v>
      </c>
      <c r="F15" s="8" t="s">
        <v>156</v>
      </c>
      <c r="G15" s="8" t="s">
        <v>157</v>
      </c>
      <c r="H15" s="8" t="s">
        <v>158</v>
      </c>
      <c r="I15" s="9">
        <v>3</v>
      </c>
      <c r="J15" s="9">
        <v>5</v>
      </c>
      <c r="K15" s="10">
        <f t="shared" si="0"/>
        <v>8</v>
      </c>
      <c r="L15" s="10" t="str">
        <f t="shared" si="1"/>
        <v>EXTREMO</v>
      </c>
      <c r="M15" s="8" t="s">
        <v>120</v>
      </c>
      <c r="N15" s="8" t="s">
        <v>159</v>
      </c>
      <c r="O15" s="9">
        <v>2</v>
      </c>
      <c r="P15" s="9">
        <v>4</v>
      </c>
      <c r="Q15" s="10">
        <f t="shared" si="2"/>
        <v>6</v>
      </c>
      <c r="R15" s="10" t="str">
        <f t="shared" si="3"/>
        <v>ALTO</v>
      </c>
      <c r="S15" s="8" t="s">
        <v>71</v>
      </c>
      <c r="T15" s="8" t="s">
        <v>160</v>
      </c>
      <c r="U15" s="8" t="s">
        <v>161</v>
      </c>
      <c r="V15" s="8" t="s">
        <v>162</v>
      </c>
      <c r="W15" s="8" t="s">
        <v>163</v>
      </c>
      <c r="X15" s="8" t="s">
        <v>164</v>
      </c>
    </row>
    <row r="16" spans="1:24" ht="88" customHeight="1">
      <c r="A16" s="8">
        <v>11</v>
      </c>
      <c r="B16" s="8" t="s">
        <v>62</v>
      </c>
      <c r="C16" s="8" t="s">
        <v>63</v>
      </c>
      <c r="D16" s="8" t="s">
        <v>165</v>
      </c>
      <c r="E16" s="8" t="s">
        <v>146</v>
      </c>
      <c r="F16" s="8" t="s">
        <v>166</v>
      </c>
      <c r="G16" s="8" t="s">
        <v>167</v>
      </c>
      <c r="H16" s="8" t="s">
        <v>168</v>
      </c>
      <c r="I16" s="9">
        <v>3</v>
      </c>
      <c r="J16" s="9">
        <v>4</v>
      </c>
      <c r="K16" s="10">
        <f t="shared" si="0"/>
        <v>7</v>
      </c>
      <c r="L16" s="10" t="str">
        <f t="shared" si="1"/>
        <v>ALTO</v>
      </c>
      <c r="M16" s="8" t="s">
        <v>69</v>
      </c>
      <c r="N16" s="8" t="s">
        <v>169</v>
      </c>
      <c r="O16" s="9">
        <v>2</v>
      </c>
      <c r="P16" s="9">
        <v>3</v>
      </c>
      <c r="Q16" s="10">
        <f t="shared" si="2"/>
        <v>5</v>
      </c>
      <c r="R16" s="10" t="str">
        <f t="shared" si="3"/>
        <v>MEDIO</v>
      </c>
      <c r="S16" s="8" t="s">
        <v>71</v>
      </c>
      <c r="T16" s="8" t="s">
        <v>170</v>
      </c>
      <c r="U16" s="8" t="s">
        <v>171</v>
      </c>
      <c r="V16" s="8" t="s">
        <v>172</v>
      </c>
      <c r="W16" s="8" t="s">
        <v>173</v>
      </c>
      <c r="X16" s="8"/>
    </row>
    <row r="17" spans="1:24" ht="88" customHeight="1">
      <c r="A17" s="8">
        <v>12</v>
      </c>
      <c r="B17" s="8" t="s">
        <v>62</v>
      </c>
      <c r="C17" s="8" t="s">
        <v>155</v>
      </c>
      <c r="D17" s="8" t="s">
        <v>165</v>
      </c>
      <c r="E17" s="8" t="s">
        <v>65</v>
      </c>
      <c r="F17" s="8" t="s">
        <v>174</v>
      </c>
      <c r="G17" s="8" t="s">
        <v>175</v>
      </c>
      <c r="H17" s="8" t="s">
        <v>176</v>
      </c>
      <c r="I17" s="9">
        <v>3</v>
      </c>
      <c r="J17" s="9">
        <v>5</v>
      </c>
      <c r="K17" s="10">
        <f t="shared" si="0"/>
        <v>8</v>
      </c>
      <c r="L17" s="10" t="str">
        <f t="shared" si="1"/>
        <v>EXTREMO</v>
      </c>
      <c r="M17" s="8" t="s">
        <v>120</v>
      </c>
      <c r="N17" s="8" t="s">
        <v>177</v>
      </c>
      <c r="O17" s="9">
        <v>2</v>
      </c>
      <c r="P17" s="9">
        <v>4</v>
      </c>
      <c r="Q17" s="10">
        <f t="shared" si="2"/>
        <v>6</v>
      </c>
      <c r="R17" s="10" t="str">
        <f t="shared" si="3"/>
        <v>ALTO</v>
      </c>
      <c r="S17" s="8" t="s">
        <v>71</v>
      </c>
      <c r="T17" s="8" t="s">
        <v>178</v>
      </c>
      <c r="U17" s="8" t="s">
        <v>179</v>
      </c>
      <c r="V17" s="8" t="s">
        <v>180</v>
      </c>
      <c r="W17" s="8" t="s">
        <v>181</v>
      </c>
      <c r="X17" s="8" t="s">
        <v>182</v>
      </c>
    </row>
    <row r="18" spans="1:24" ht="88" customHeight="1">
      <c r="A18" s="8">
        <v>13</v>
      </c>
      <c r="B18" s="8" t="s">
        <v>62</v>
      </c>
      <c r="C18" s="8" t="s">
        <v>155</v>
      </c>
      <c r="D18" s="8" t="s">
        <v>165</v>
      </c>
      <c r="E18" s="8" t="s">
        <v>65</v>
      </c>
      <c r="F18" s="8" t="s">
        <v>183</v>
      </c>
      <c r="G18" s="8" t="s">
        <v>184</v>
      </c>
      <c r="H18" s="8" t="s">
        <v>185</v>
      </c>
      <c r="I18" s="9">
        <v>3</v>
      </c>
      <c r="J18" s="9">
        <v>5</v>
      </c>
      <c r="K18" s="10">
        <f t="shared" si="0"/>
        <v>8</v>
      </c>
      <c r="L18" s="10" t="str">
        <f t="shared" si="1"/>
        <v>EXTREMO</v>
      </c>
      <c r="M18" s="8" t="s">
        <v>120</v>
      </c>
      <c r="N18" s="8" t="s">
        <v>186</v>
      </c>
      <c r="O18" s="9">
        <v>1</v>
      </c>
      <c r="P18" s="9">
        <v>4</v>
      </c>
      <c r="Q18" s="10">
        <f t="shared" si="2"/>
        <v>5</v>
      </c>
      <c r="R18" s="10" t="str">
        <f t="shared" si="3"/>
        <v>MEDIO</v>
      </c>
      <c r="S18" s="8" t="s">
        <v>71</v>
      </c>
      <c r="T18" s="8" t="s">
        <v>187</v>
      </c>
      <c r="U18" s="8" t="s">
        <v>188</v>
      </c>
      <c r="V18" s="8" t="s">
        <v>189</v>
      </c>
      <c r="W18" s="8" t="s">
        <v>190</v>
      </c>
      <c r="X18" s="8" t="s">
        <v>191</v>
      </c>
    </row>
    <row r="19" spans="1:24" ht="88" customHeight="1">
      <c r="A19" s="8">
        <v>14</v>
      </c>
      <c r="B19" s="8" t="s">
        <v>62</v>
      </c>
      <c r="C19" s="8" t="s">
        <v>63</v>
      </c>
      <c r="D19" s="8" t="s">
        <v>165</v>
      </c>
      <c r="E19" s="8" t="s">
        <v>65</v>
      </c>
      <c r="F19" s="8" t="s">
        <v>192</v>
      </c>
      <c r="G19" s="8" t="s">
        <v>193</v>
      </c>
      <c r="H19" s="8" t="s">
        <v>194</v>
      </c>
      <c r="I19" s="9">
        <v>4</v>
      </c>
      <c r="J19" s="9">
        <v>3</v>
      </c>
      <c r="K19" s="10">
        <f t="shared" si="0"/>
        <v>7</v>
      </c>
      <c r="L19" s="10" t="str">
        <f t="shared" si="1"/>
        <v>ALTO</v>
      </c>
      <c r="M19" s="8" t="s">
        <v>120</v>
      </c>
      <c r="N19" s="8" t="s">
        <v>195</v>
      </c>
      <c r="O19" s="9">
        <v>2</v>
      </c>
      <c r="P19" s="9">
        <v>2</v>
      </c>
      <c r="Q19" s="10">
        <f t="shared" si="2"/>
        <v>4</v>
      </c>
      <c r="R19" s="10" t="str">
        <f t="shared" si="3"/>
        <v>BAJO</v>
      </c>
      <c r="S19" s="8" t="s">
        <v>71</v>
      </c>
      <c r="T19" s="8" t="s">
        <v>196</v>
      </c>
      <c r="U19" s="8" t="s">
        <v>188</v>
      </c>
      <c r="V19" s="8" t="s">
        <v>180</v>
      </c>
      <c r="W19" s="8" t="s">
        <v>197</v>
      </c>
      <c r="X19" s="8" t="s">
        <v>198</v>
      </c>
    </row>
    <row r="20" spans="1:24" ht="88" customHeight="1">
      <c r="A20" s="8">
        <v>15</v>
      </c>
      <c r="B20" s="8" t="s">
        <v>62</v>
      </c>
      <c r="C20" s="8" t="s">
        <v>63</v>
      </c>
      <c r="D20" s="8" t="s">
        <v>165</v>
      </c>
      <c r="E20" s="8" t="s">
        <v>65</v>
      </c>
      <c r="F20" s="8" t="s">
        <v>199</v>
      </c>
      <c r="G20" s="8" t="s">
        <v>200</v>
      </c>
      <c r="H20" s="8" t="s">
        <v>201</v>
      </c>
      <c r="I20" s="9">
        <v>3</v>
      </c>
      <c r="J20" s="9">
        <v>4</v>
      </c>
      <c r="K20" s="10">
        <f t="shared" si="0"/>
        <v>7</v>
      </c>
      <c r="L20" s="10" t="str">
        <f t="shared" si="1"/>
        <v>ALTO</v>
      </c>
      <c r="M20" s="8" t="s">
        <v>69</v>
      </c>
      <c r="N20" s="8" t="s">
        <v>202</v>
      </c>
      <c r="O20" s="9">
        <v>2</v>
      </c>
      <c r="P20" s="9">
        <v>3</v>
      </c>
      <c r="Q20" s="10">
        <f t="shared" si="2"/>
        <v>5</v>
      </c>
      <c r="R20" s="10" t="str">
        <f t="shared" si="3"/>
        <v>MEDIO</v>
      </c>
      <c r="S20" s="8" t="s">
        <v>71</v>
      </c>
      <c r="T20" s="8" t="s">
        <v>203</v>
      </c>
      <c r="U20" s="8" t="s">
        <v>204</v>
      </c>
      <c r="V20" s="8" t="s">
        <v>205</v>
      </c>
      <c r="W20" s="8" t="s">
        <v>206</v>
      </c>
      <c r="X20" s="8" t="s">
        <v>207</v>
      </c>
    </row>
    <row r="21" spans="1:24" ht="88" customHeight="1">
      <c r="A21" s="8">
        <v>16</v>
      </c>
      <c r="B21" s="8" t="s">
        <v>62</v>
      </c>
      <c r="C21" s="8" t="s">
        <v>63</v>
      </c>
      <c r="D21" s="8" t="s">
        <v>165</v>
      </c>
      <c r="E21" s="8" t="s">
        <v>208</v>
      </c>
      <c r="F21" s="8" t="s">
        <v>209</v>
      </c>
      <c r="G21" s="8" t="s">
        <v>210</v>
      </c>
      <c r="H21" s="8" t="s">
        <v>211</v>
      </c>
      <c r="I21" s="9">
        <v>4</v>
      </c>
      <c r="J21" s="9">
        <v>4</v>
      </c>
      <c r="K21" s="10">
        <f t="shared" si="0"/>
        <v>8</v>
      </c>
      <c r="L21" s="10" t="str">
        <f t="shared" si="1"/>
        <v>EXTREMO</v>
      </c>
      <c r="M21" s="8" t="s">
        <v>120</v>
      </c>
      <c r="N21" s="8" t="s">
        <v>212</v>
      </c>
      <c r="O21" s="9">
        <v>2</v>
      </c>
      <c r="P21" s="9">
        <v>3</v>
      </c>
      <c r="Q21" s="10">
        <f t="shared" si="2"/>
        <v>5</v>
      </c>
      <c r="R21" s="10" t="str">
        <f t="shared" si="3"/>
        <v>MEDIO</v>
      </c>
      <c r="S21" s="8" t="s">
        <v>71</v>
      </c>
      <c r="T21" s="8" t="s">
        <v>196</v>
      </c>
      <c r="U21" s="8" t="s">
        <v>204</v>
      </c>
      <c r="V21" s="8" t="s">
        <v>213</v>
      </c>
      <c r="W21" s="8" t="s">
        <v>214</v>
      </c>
      <c r="X21" s="8" t="s">
        <v>215</v>
      </c>
    </row>
    <row r="22" spans="1:24" ht="88" customHeight="1">
      <c r="A22" s="8">
        <v>17</v>
      </c>
      <c r="B22" s="8" t="s">
        <v>62</v>
      </c>
      <c r="C22" s="8" t="s">
        <v>155</v>
      </c>
      <c r="D22" s="8" t="s">
        <v>165</v>
      </c>
      <c r="E22" s="8" t="s">
        <v>86</v>
      </c>
      <c r="F22" s="8" t="s">
        <v>216</v>
      </c>
      <c r="G22" s="8" t="s">
        <v>217</v>
      </c>
      <c r="H22" s="8" t="s">
        <v>218</v>
      </c>
      <c r="I22" s="9">
        <v>4</v>
      </c>
      <c r="J22" s="9">
        <v>3</v>
      </c>
      <c r="K22" s="10">
        <f t="shared" si="0"/>
        <v>7</v>
      </c>
      <c r="L22" s="10" t="str">
        <f t="shared" si="1"/>
        <v>ALTO</v>
      </c>
      <c r="M22" s="8" t="s">
        <v>120</v>
      </c>
      <c r="N22" s="8" t="s">
        <v>219</v>
      </c>
      <c r="O22" s="9">
        <v>2</v>
      </c>
      <c r="P22" s="9">
        <v>3</v>
      </c>
      <c r="Q22" s="10">
        <f t="shared" si="2"/>
        <v>5</v>
      </c>
      <c r="R22" s="10" t="str">
        <f t="shared" si="3"/>
        <v>MEDIO</v>
      </c>
      <c r="S22" s="8" t="s">
        <v>71</v>
      </c>
      <c r="T22" s="8" t="s">
        <v>196</v>
      </c>
      <c r="U22" s="8" t="s">
        <v>220</v>
      </c>
      <c r="V22" s="8" t="s">
        <v>205</v>
      </c>
      <c r="W22" s="8" t="s">
        <v>221</v>
      </c>
      <c r="X22" s="8" t="s">
        <v>222</v>
      </c>
    </row>
    <row r="23" spans="1:24" ht="88" customHeight="1">
      <c r="A23" s="8">
        <v>18</v>
      </c>
      <c r="B23" s="8" t="s">
        <v>62</v>
      </c>
      <c r="C23" s="8" t="s">
        <v>63</v>
      </c>
      <c r="D23" s="8" t="s">
        <v>165</v>
      </c>
      <c r="E23" s="8" t="s">
        <v>106</v>
      </c>
      <c r="F23" s="8" t="s">
        <v>223</v>
      </c>
      <c r="G23" s="8" t="s">
        <v>224</v>
      </c>
      <c r="H23" s="8" t="s">
        <v>225</v>
      </c>
      <c r="I23" s="9">
        <v>3</v>
      </c>
      <c r="J23" s="9">
        <v>2</v>
      </c>
      <c r="K23" s="10">
        <f t="shared" si="0"/>
        <v>5</v>
      </c>
      <c r="L23" s="10" t="str">
        <f t="shared" si="1"/>
        <v>MEDIO</v>
      </c>
      <c r="M23" s="8" t="s">
        <v>120</v>
      </c>
      <c r="N23" s="8" t="s">
        <v>226</v>
      </c>
      <c r="O23" s="9">
        <v>1</v>
      </c>
      <c r="P23" s="9">
        <v>2</v>
      </c>
      <c r="Q23" s="10">
        <f t="shared" si="2"/>
        <v>3</v>
      </c>
      <c r="R23" s="10" t="str">
        <f t="shared" si="3"/>
        <v>BAJO</v>
      </c>
      <c r="S23" s="8" t="s">
        <v>71</v>
      </c>
      <c r="T23" s="8" t="s">
        <v>196</v>
      </c>
      <c r="U23" s="8" t="s">
        <v>227</v>
      </c>
      <c r="V23" s="8" t="s">
        <v>213</v>
      </c>
      <c r="W23" s="8" t="s">
        <v>228</v>
      </c>
      <c r="X23" s="8" t="s">
        <v>229</v>
      </c>
    </row>
    <row r="24" spans="1:24" ht="88" customHeight="1">
      <c r="A24" s="8">
        <v>19</v>
      </c>
      <c r="B24" s="8" t="s">
        <v>62</v>
      </c>
      <c r="C24" s="8" t="s">
        <v>63</v>
      </c>
      <c r="D24" s="8" t="s">
        <v>165</v>
      </c>
      <c r="E24" s="8" t="s">
        <v>146</v>
      </c>
      <c r="F24" s="8" t="s">
        <v>230</v>
      </c>
      <c r="G24" s="8" t="s">
        <v>231</v>
      </c>
      <c r="H24" s="8" t="s">
        <v>232</v>
      </c>
      <c r="I24" s="9">
        <v>3</v>
      </c>
      <c r="J24" s="9">
        <v>4</v>
      </c>
      <c r="K24" s="10">
        <f t="shared" si="0"/>
        <v>7</v>
      </c>
      <c r="L24" s="10" t="str">
        <f t="shared" si="1"/>
        <v>ALTO</v>
      </c>
      <c r="M24" s="8" t="s">
        <v>120</v>
      </c>
      <c r="N24" s="8" t="s">
        <v>233</v>
      </c>
      <c r="O24" s="9">
        <v>1</v>
      </c>
      <c r="P24" s="9">
        <v>3</v>
      </c>
      <c r="Q24" s="10">
        <f t="shared" si="2"/>
        <v>4</v>
      </c>
      <c r="R24" s="10" t="str">
        <f t="shared" si="3"/>
        <v>BAJO</v>
      </c>
      <c r="S24" s="8" t="s">
        <v>71</v>
      </c>
      <c r="T24" s="8" t="s">
        <v>234</v>
      </c>
      <c r="U24" s="8" t="s">
        <v>235</v>
      </c>
      <c r="V24" s="8" t="s">
        <v>236</v>
      </c>
      <c r="W24" s="8" t="s">
        <v>237</v>
      </c>
      <c r="X24" s="8" t="s">
        <v>238</v>
      </c>
    </row>
    <row r="25" spans="1:24" ht="88" customHeight="1">
      <c r="A25" s="8">
        <v>20</v>
      </c>
      <c r="B25" s="8" t="s">
        <v>62</v>
      </c>
      <c r="C25" s="8" t="s">
        <v>63</v>
      </c>
      <c r="D25" s="8" t="s">
        <v>165</v>
      </c>
      <c r="E25" s="8" t="s">
        <v>146</v>
      </c>
      <c r="F25" s="8" t="s">
        <v>239</v>
      </c>
      <c r="G25" s="8" t="s">
        <v>240</v>
      </c>
      <c r="H25" s="8" t="s">
        <v>241</v>
      </c>
      <c r="I25" s="9">
        <v>3</v>
      </c>
      <c r="J25" s="9">
        <v>5</v>
      </c>
      <c r="K25" s="10">
        <f t="shared" si="0"/>
        <v>8</v>
      </c>
      <c r="L25" s="10" t="str">
        <f t="shared" si="1"/>
        <v>EXTREMO</v>
      </c>
      <c r="M25" s="8" t="s">
        <v>120</v>
      </c>
      <c r="N25" s="8" t="s">
        <v>242</v>
      </c>
      <c r="O25" s="9">
        <v>1</v>
      </c>
      <c r="P25" s="9">
        <v>4</v>
      </c>
      <c r="Q25" s="10">
        <f t="shared" si="2"/>
        <v>5</v>
      </c>
      <c r="R25" s="10" t="str">
        <f t="shared" si="3"/>
        <v>MEDIO</v>
      </c>
      <c r="S25" s="8" t="s">
        <v>71</v>
      </c>
      <c r="T25" s="8" t="s">
        <v>243</v>
      </c>
      <c r="U25" s="8" t="s">
        <v>244</v>
      </c>
      <c r="V25" s="8" t="s">
        <v>245</v>
      </c>
      <c r="W25" s="8" t="s">
        <v>246</v>
      </c>
      <c r="X25" s="8" t="s">
        <v>76</v>
      </c>
    </row>
    <row r="26" spans="1:24" ht="88" customHeight="1">
      <c r="A26" s="8">
        <v>21</v>
      </c>
      <c r="B26" s="8" t="s">
        <v>62</v>
      </c>
      <c r="C26" s="8" t="s">
        <v>63</v>
      </c>
      <c r="D26" s="8" t="s">
        <v>165</v>
      </c>
      <c r="E26" s="8" t="s">
        <v>247</v>
      </c>
      <c r="F26" s="8" t="s">
        <v>248</v>
      </c>
      <c r="G26" s="8" t="s">
        <v>249</v>
      </c>
      <c r="H26" s="8" t="s">
        <v>250</v>
      </c>
      <c r="I26" s="9">
        <v>4</v>
      </c>
      <c r="J26" s="9">
        <v>3</v>
      </c>
      <c r="K26" s="10">
        <f t="shared" si="0"/>
        <v>7</v>
      </c>
      <c r="L26" s="10" t="str">
        <f t="shared" si="1"/>
        <v>ALTO</v>
      </c>
      <c r="M26" s="8" t="s">
        <v>69</v>
      </c>
      <c r="N26" s="8" t="s">
        <v>251</v>
      </c>
      <c r="O26" s="9">
        <v>2</v>
      </c>
      <c r="P26" s="9">
        <v>2</v>
      </c>
      <c r="Q26" s="10">
        <f t="shared" si="2"/>
        <v>4</v>
      </c>
      <c r="R26" s="10" t="str">
        <f t="shared" si="3"/>
        <v>BAJO</v>
      </c>
      <c r="S26" s="8" t="s">
        <v>71</v>
      </c>
      <c r="T26" s="8" t="s">
        <v>252</v>
      </c>
      <c r="U26" s="8" t="s">
        <v>123</v>
      </c>
      <c r="V26" s="8" t="s">
        <v>245</v>
      </c>
      <c r="W26" s="8" t="s">
        <v>253</v>
      </c>
      <c r="X26" s="8" t="s">
        <v>254</v>
      </c>
    </row>
    <row r="27" spans="1:24" ht="88" customHeight="1">
      <c r="A27" s="8">
        <v>22</v>
      </c>
      <c r="B27" s="8" t="s">
        <v>62</v>
      </c>
      <c r="C27" s="8" t="s">
        <v>63</v>
      </c>
      <c r="D27" s="8" t="s">
        <v>165</v>
      </c>
      <c r="E27" s="8" t="s">
        <v>65</v>
      </c>
      <c r="F27" s="8" t="s">
        <v>255</v>
      </c>
      <c r="G27" s="8" t="s">
        <v>256</v>
      </c>
      <c r="H27" s="8" t="s">
        <v>257</v>
      </c>
      <c r="I27" s="9">
        <v>4</v>
      </c>
      <c r="J27" s="9">
        <v>4</v>
      </c>
      <c r="K27" s="10">
        <f t="shared" si="0"/>
        <v>8</v>
      </c>
      <c r="L27" s="10" t="str">
        <f t="shared" si="1"/>
        <v>EXTREMO</v>
      </c>
      <c r="M27" s="8" t="s">
        <v>120</v>
      </c>
      <c r="N27" s="8" t="s">
        <v>258</v>
      </c>
      <c r="O27" s="9">
        <v>2</v>
      </c>
      <c r="P27" s="9">
        <v>3</v>
      </c>
      <c r="Q27" s="10">
        <f t="shared" si="2"/>
        <v>5</v>
      </c>
      <c r="R27" s="10" t="str">
        <f t="shared" si="3"/>
        <v>MEDIO</v>
      </c>
      <c r="S27" s="8" t="s">
        <v>71</v>
      </c>
      <c r="T27" s="8" t="s">
        <v>178</v>
      </c>
      <c r="U27" s="8" t="s">
        <v>204</v>
      </c>
      <c r="V27" s="8" t="s">
        <v>236</v>
      </c>
      <c r="W27" s="8" t="s">
        <v>259</v>
      </c>
      <c r="X27" s="8" t="s">
        <v>260</v>
      </c>
    </row>
    <row r="28" spans="1:24" ht="88" customHeight="1">
      <c r="A28" s="8">
        <v>23</v>
      </c>
      <c r="B28" s="8" t="s">
        <v>261</v>
      </c>
      <c r="C28" s="8" t="s">
        <v>155</v>
      </c>
      <c r="D28" s="8" t="s">
        <v>165</v>
      </c>
      <c r="E28" s="8" t="s">
        <v>262</v>
      </c>
      <c r="F28" s="8" t="s">
        <v>263</v>
      </c>
      <c r="G28" s="8" t="s">
        <v>264</v>
      </c>
      <c r="H28" s="8" t="s">
        <v>265</v>
      </c>
      <c r="I28" s="9">
        <v>3</v>
      </c>
      <c r="J28" s="9">
        <v>4</v>
      </c>
      <c r="K28" s="10">
        <f t="shared" si="0"/>
        <v>7</v>
      </c>
      <c r="L28" s="10" t="str">
        <f t="shared" si="1"/>
        <v>ALTO</v>
      </c>
      <c r="M28" s="8" t="s">
        <v>69</v>
      </c>
      <c r="N28" s="8" t="s">
        <v>266</v>
      </c>
      <c r="O28" s="9">
        <v>2</v>
      </c>
      <c r="P28" s="9">
        <v>3</v>
      </c>
      <c r="Q28" s="10">
        <f t="shared" si="2"/>
        <v>5</v>
      </c>
      <c r="R28" s="10" t="str">
        <f t="shared" si="3"/>
        <v>MEDIO</v>
      </c>
      <c r="S28" s="8" t="s">
        <v>71</v>
      </c>
      <c r="T28" s="8" t="s">
        <v>267</v>
      </c>
      <c r="U28" s="8" t="s">
        <v>268</v>
      </c>
      <c r="V28" s="8" t="s">
        <v>205</v>
      </c>
      <c r="W28" s="8" t="s">
        <v>269</v>
      </c>
      <c r="X28" s="8" t="s">
        <v>270</v>
      </c>
    </row>
    <row r="29" spans="1:24" ht="88" customHeight="1">
      <c r="A29" s="8">
        <v>24</v>
      </c>
      <c r="B29" s="8" t="s">
        <v>261</v>
      </c>
      <c r="C29" s="8" t="s">
        <v>155</v>
      </c>
      <c r="D29" s="8" t="s">
        <v>165</v>
      </c>
      <c r="E29" s="8" t="s">
        <v>208</v>
      </c>
      <c r="F29" s="8" t="s">
        <v>271</v>
      </c>
      <c r="G29" s="8" t="s">
        <v>272</v>
      </c>
      <c r="H29" s="8" t="s">
        <v>273</v>
      </c>
      <c r="I29" s="9">
        <v>3</v>
      </c>
      <c r="J29" s="9">
        <v>4</v>
      </c>
      <c r="K29" s="10">
        <f t="shared" si="0"/>
        <v>7</v>
      </c>
      <c r="L29" s="10" t="str">
        <f t="shared" si="1"/>
        <v>ALTO</v>
      </c>
      <c r="M29" s="8" t="s">
        <v>69</v>
      </c>
      <c r="N29" s="8" t="s">
        <v>274</v>
      </c>
      <c r="O29" s="9">
        <v>2</v>
      </c>
      <c r="P29" s="9">
        <v>3</v>
      </c>
      <c r="Q29" s="10">
        <f t="shared" si="2"/>
        <v>5</v>
      </c>
      <c r="R29" s="10" t="str">
        <f t="shared" si="3"/>
        <v>MEDIO</v>
      </c>
      <c r="S29" s="8" t="s">
        <v>71</v>
      </c>
      <c r="T29" s="8" t="s">
        <v>275</v>
      </c>
      <c r="U29" s="8" t="s">
        <v>268</v>
      </c>
      <c r="V29" s="8" t="s">
        <v>205</v>
      </c>
      <c r="W29" s="8" t="s">
        <v>276</v>
      </c>
      <c r="X29" s="8" t="s">
        <v>277</v>
      </c>
    </row>
    <row r="30" spans="1:24" ht="88" customHeight="1">
      <c r="A30" s="8">
        <v>25</v>
      </c>
      <c r="B30" s="8" t="s">
        <v>62</v>
      </c>
      <c r="C30" s="8" t="s">
        <v>63</v>
      </c>
      <c r="D30" s="8" t="s">
        <v>165</v>
      </c>
      <c r="E30" s="8" t="s">
        <v>146</v>
      </c>
      <c r="F30" s="8" t="s">
        <v>278</v>
      </c>
      <c r="G30" s="8" t="s">
        <v>279</v>
      </c>
      <c r="H30" s="8" t="s">
        <v>280</v>
      </c>
      <c r="I30" s="9">
        <v>4</v>
      </c>
      <c r="J30" s="9">
        <v>4</v>
      </c>
      <c r="K30" s="10">
        <f t="shared" si="0"/>
        <v>8</v>
      </c>
      <c r="L30" s="10" t="str">
        <f t="shared" si="1"/>
        <v>EXTREMO</v>
      </c>
      <c r="M30" s="8" t="s">
        <v>120</v>
      </c>
      <c r="N30" s="8" t="s">
        <v>281</v>
      </c>
      <c r="O30" s="9">
        <v>2</v>
      </c>
      <c r="P30" s="9">
        <v>3</v>
      </c>
      <c r="Q30" s="10">
        <f t="shared" si="2"/>
        <v>5</v>
      </c>
      <c r="R30" s="10" t="str">
        <f t="shared" si="3"/>
        <v>MEDIO</v>
      </c>
      <c r="S30" s="8" t="s">
        <v>71</v>
      </c>
      <c r="T30" s="8" t="s">
        <v>282</v>
      </c>
      <c r="U30" s="8" t="s">
        <v>283</v>
      </c>
      <c r="V30" s="8" t="s">
        <v>284</v>
      </c>
      <c r="W30" s="8" t="s">
        <v>285</v>
      </c>
      <c r="X30" s="8" t="s">
        <v>286</v>
      </c>
    </row>
    <row r="31" spans="1:24" ht="88" customHeight="1">
      <c r="A31" s="8">
        <v>26</v>
      </c>
      <c r="B31" s="8" t="s">
        <v>62</v>
      </c>
      <c r="C31" s="8" t="s">
        <v>63</v>
      </c>
      <c r="D31" s="8" t="s">
        <v>165</v>
      </c>
      <c r="E31" s="8" t="s">
        <v>287</v>
      </c>
      <c r="F31" s="8" t="s">
        <v>288</v>
      </c>
      <c r="G31" s="8" t="s">
        <v>289</v>
      </c>
      <c r="H31" s="8" t="s">
        <v>290</v>
      </c>
      <c r="I31" s="9">
        <v>3</v>
      </c>
      <c r="J31" s="9">
        <v>2</v>
      </c>
      <c r="K31" s="10">
        <f t="shared" si="0"/>
        <v>5</v>
      </c>
      <c r="L31" s="10" t="str">
        <f t="shared" si="1"/>
        <v>MEDIO</v>
      </c>
      <c r="M31" s="8" t="s">
        <v>120</v>
      </c>
      <c r="N31" s="8" t="s">
        <v>291</v>
      </c>
      <c r="O31" s="9">
        <v>1</v>
      </c>
      <c r="P31" s="9">
        <v>2</v>
      </c>
      <c r="Q31" s="10">
        <f t="shared" si="2"/>
        <v>3</v>
      </c>
      <c r="R31" s="10" t="str">
        <f t="shared" si="3"/>
        <v>BAJO</v>
      </c>
      <c r="S31" s="8" t="s">
        <v>71</v>
      </c>
      <c r="T31" s="8" t="s">
        <v>196</v>
      </c>
      <c r="U31" s="8" t="s">
        <v>268</v>
      </c>
      <c r="V31" s="8" t="s">
        <v>213</v>
      </c>
      <c r="W31" s="8" t="s">
        <v>292</v>
      </c>
      <c r="X31" s="8" t="s">
        <v>229</v>
      </c>
    </row>
    <row r="32" spans="1:24" ht="88" customHeight="1">
      <c r="A32" s="8">
        <v>27</v>
      </c>
      <c r="B32" s="8" t="s">
        <v>62</v>
      </c>
      <c r="C32" s="8" t="s">
        <v>63</v>
      </c>
      <c r="D32" s="8" t="s">
        <v>293</v>
      </c>
      <c r="E32" s="8" t="s">
        <v>146</v>
      </c>
      <c r="F32" s="8" t="s">
        <v>294</v>
      </c>
      <c r="G32" s="8" t="s">
        <v>295</v>
      </c>
      <c r="H32" s="8" t="s">
        <v>296</v>
      </c>
      <c r="I32" s="9">
        <v>3</v>
      </c>
      <c r="J32" s="9">
        <v>4</v>
      </c>
      <c r="K32" s="10">
        <f t="shared" si="0"/>
        <v>7</v>
      </c>
      <c r="L32" s="10" t="str">
        <f t="shared" si="1"/>
        <v>ALTO</v>
      </c>
      <c r="M32" s="8" t="s">
        <v>120</v>
      </c>
      <c r="N32" s="8" t="s">
        <v>297</v>
      </c>
      <c r="O32" s="9">
        <v>1</v>
      </c>
      <c r="P32" s="9">
        <v>3</v>
      </c>
      <c r="Q32" s="10">
        <f t="shared" si="2"/>
        <v>4</v>
      </c>
      <c r="R32" s="10" t="str">
        <f t="shared" si="3"/>
        <v>BAJO</v>
      </c>
      <c r="S32" s="8" t="s">
        <v>71</v>
      </c>
      <c r="T32" s="8" t="s">
        <v>298</v>
      </c>
      <c r="U32" s="8" t="s">
        <v>299</v>
      </c>
      <c r="V32" s="8" t="s">
        <v>300</v>
      </c>
      <c r="W32" s="8" t="s">
        <v>301</v>
      </c>
      <c r="X32" s="8" t="s">
        <v>302</v>
      </c>
    </row>
    <row r="33" spans="1:24" ht="88" customHeight="1">
      <c r="A33" s="8">
        <v>28</v>
      </c>
      <c r="B33" s="8" t="s">
        <v>62</v>
      </c>
      <c r="C33" s="8" t="s">
        <v>63</v>
      </c>
      <c r="D33" s="8" t="s">
        <v>293</v>
      </c>
      <c r="E33" s="8" t="s">
        <v>65</v>
      </c>
      <c r="F33" s="8" t="s">
        <v>303</v>
      </c>
      <c r="G33" s="8" t="s">
        <v>304</v>
      </c>
      <c r="H33" s="8" t="s">
        <v>305</v>
      </c>
      <c r="I33" s="9">
        <v>3</v>
      </c>
      <c r="J33" s="9">
        <v>3</v>
      </c>
      <c r="K33" s="10">
        <f t="shared" si="0"/>
        <v>6</v>
      </c>
      <c r="L33" s="10" t="str">
        <f t="shared" si="1"/>
        <v>ALTO</v>
      </c>
      <c r="M33" s="8" t="s">
        <v>69</v>
      </c>
      <c r="N33" s="8" t="s">
        <v>306</v>
      </c>
      <c r="O33" s="9">
        <v>1</v>
      </c>
      <c r="P33" s="9">
        <v>2</v>
      </c>
      <c r="Q33" s="10">
        <f t="shared" si="2"/>
        <v>3</v>
      </c>
      <c r="R33" s="10" t="str">
        <f t="shared" si="3"/>
        <v>BAJO</v>
      </c>
      <c r="S33" s="8" t="s">
        <v>307</v>
      </c>
      <c r="T33" s="8" t="s">
        <v>308</v>
      </c>
      <c r="U33" s="8" t="s">
        <v>309</v>
      </c>
      <c r="V33" s="8" t="s">
        <v>310</v>
      </c>
      <c r="W33" s="8" t="s">
        <v>311</v>
      </c>
      <c r="X33" s="8" t="s">
        <v>312</v>
      </c>
    </row>
  </sheetData>
  <mergeCells count="2">
    <mergeCell ref="A1:X1"/>
    <mergeCell ref="A2:X2"/>
  </mergeCells>
  <conditionalFormatting sqref="L6:L33">
    <cfRule type="containsText" dxfId="8" priority="1" operator="containsText" text="EXTREMO"/>
    <cfRule type="containsText" dxfId="7" priority="2" operator="containsText" text="ALTO"/>
    <cfRule type="containsText" dxfId="6" priority="3" operator="containsText" text="MEDIO"/>
    <cfRule type="containsText" dxfId="5" priority="4" operator="containsText" text="BAJO"/>
  </conditionalFormatting>
  <conditionalFormatting sqref="R6:R33">
    <cfRule type="containsText" dxfId="4" priority="5" operator="containsText" text="EXTREMO"/>
    <cfRule type="containsText" dxfId="3" priority="6" operator="containsText" text="ALTO"/>
    <cfRule type="containsText" dxfId="2" priority="7" operator="containsText" text="MEDIO"/>
    <cfRule type="containsText" dxfId="1" priority="8" operator="containsText" text="BAJO"/>
  </conditionalFormatting>
  <dataValidations count="7">
    <dataValidation type="list" sqref="B6:B33" xr:uid="{00000000-0002-0000-0100-000000000000}">
      <formula1>"General,Específico"</formula1>
    </dataValidation>
    <dataValidation type="list" sqref="C6:C33" xr:uid="{00000000-0002-0000-0100-000001000000}">
      <formula1>"Interno,Externo"</formula1>
    </dataValidation>
    <dataValidation type="list" sqref="D6:D33" xr:uid="{00000000-0002-0000-0100-000002000000}">
      <formula1>"Planeación,Selección,Contratación,Ejecución,Liquidación"</formula1>
    </dataValidation>
    <dataValidation type="list" sqref="E6:E33" xr:uid="{00000000-0002-0000-0100-000003000000}">
      <formula1>"Económico,Social o político,Operacional,Financiero,Regulatorio,De la naturaleza,Ambiental,Tecnológico"</formula1>
    </dataValidation>
    <dataValidation type="list" sqref="I6:J33 O6:P33" xr:uid="{00000000-0002-0000-0100-000004000000}">
      <formula1>"1,2,3,4,5"</formula1>
    </dataValidation>
    <dataValidation type="list" sqref="M6:M33" xr:uid="{00000000-0002-0000-0100-000005000000}">
      <formula1>"Departamento de Antioquia,Municipio,Compartido"</formula1>
    </dataValidation>
    <dataValidation type="list" sqref="S6:S33" xr:uid="{00000000-0002-0000-0100-000007000000}">
      <formula1>"Sí,No"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3"/>
  <sheetViews>
    <sheetView showGridLines="0" workbookViewId="0"/>
  </sheetViews>
  <sheetFormatPr defaultRowHeight="14"/>
  <cols>
    <col min="1" max="1" width="10" customWidth="1"/>
    <col min="2" max="2" width="44" customWidth="1"/>
    <col min="3" max="3" width="16" customWidth="1"/>
    <col min="4" max="4" width="22" customWidth="1"/>
    <col min="5" max="5" width="50" customWidth="1"/>
    <col min="6" max="6" width="33" customWidth="1"/>
    <col min="7" max="7" width="18" customWidth="1"/>
    <col min="8" max="8" width="19" customWidth="1"/>
    <col min="9" max="9" width="44" customWidth="1"/>
    <col min="10" max="10" width="34" customWidth="1"/>
    <col min="11" max="11" width="23" customWidth="1"/>
    <col min="12" max="12" width="16" customWidth="1"/>
    <col min="13" max="13" width="18" customWidth="1"/>
    <col min="14" max="14" width="42" customWidth="1"/>
    <col min="15" max="15" width="16" customWidth="1"/>
    <col min="16" max="16" width="19" customWidth="1"/>
    <col min="17" max="17" width="42" customWidth="1"/>
    <col min="18" max="18" width="31" customWidth="1"/>
  </cols>
  <sheetData>
    <row r="1" spans="1:18" ht="30" customHeight="1">
      <c r="A1" s="26" t="s">
        <v>313</v>
      </c>
      <c r="B1" s="26" t="s">
        <v>313</v>
      </c>
      <c r="C1" s="26" t="s">
        <v>313</v>
      </c>
      <c r="D1" s="26" t="s">
        <v>313</v>
      </c>
      <c r="E1" s="26" t="s">
        <v>313</v>
      </c>
      <c r="F1" s="26" t="s">
        <v>313</v>
      </c>
      <c r="G1" s="26" t="s">
        <v>313</v>
      </c>
      <c r="H1" s="26" t="s">
        <v>313</v>
      </c>
      <c r="I1" s="26" t="s">
        <v>313</v>
      </c>
      <c r="J1" s="26" t="s">
        <v>313</v>
      </c>
      <c r="K1" s="26" t="s">
        <v>313</v>
      </c>
      <c r="L1" s="26" t="s">
        <v>313</v>
      </c>
      <c r="M1" s="26" t="s">
        <v>313</v>
      </c>
      <c r="N1" s="26" t="s">
        <v>313</v>
      </c>
      <c r="O1" s="26" t="s">
        <v>313</v>
      </c>
      <c r="P1" s="26" t="s">
        <v>313</v>
      </c>
      <c r="Q1" s="26" t="s">
        <v>313</v>
      </c>
      <c r="R1" s="26" t="s">
        <v>313</v>
      </c>
    </row>
    <row r="2" spans="1:18" ht="34" customHeight="1">
      <c r="A2" s="27" t="s">
        <v>314</v>
      </c>
      <c r="B2" s="27" t="s">
        <v>314</v>
      </c>
      <c r="C2" s="27" t="s">
        <v>314</v>
      </c>
      <c r="D2" s="27" t="s">
        <v>314</v>
      </c>
      <c r="E2" s="27" t="s">
        <v>314</v>
      </c>
      <c r="F2" s="27" t="s">
        <v>314</v>
      </c>
      <c r="G2" s="27" t="s">
        <v>314</v>
      </c>
      <c r="H2" s="27" t="s">
        <v>314</v>
      </c>
      <c r="I2" s="27" t="s">
        <v>314</v>
      </c>
      <c r="J2" s="27" t="s">
        <v>314</v>
      </c>
      <c r="K2" s="27" t="s">
        <v>314</v>
      </c>
      <c r="L2" s="27" t="s">
        <v>314</v>
      </c>
      <c r="M2" s="27" t="s">
        <v>314</v>
      </c>
      <c r="N2" s="27" t="s">
        <v>314</v>
      </c>
      <c r="O2" s="27" t="s">
        <v>314</v>
      </c>
      <c r="P2" s="27" t="s">
        <v>314</v>
      </c>
      <c r="Q2" s="27" t="s">
        <v>314</v>
      </c>
      <c r="R2" s="27" t="s">
        <v>314</v>
      </c>
    </row>
    <row r="5" spans="1:18" ht="55" customHeight="1">
      <c r="A5" s="7" t="s">
        <v>315</v>
      </c>
      <c r="B5" s="7" t="s">
        <v>316</v>
      </c>
      <c r="C5" s="7" t="s">
        <v>317</v>
      </c>
      <c r="D5" s="7" t="s">
        <v>318</v>
      </c>
      <c r="E5" s="7" t="s">
        <v>319</v>
      </c>
      <c r="F5" s="7" t="s">
        <v>320</v>
      </c>
      <c r="G5" s="7" t="s">
        <v>321</v>
      </c>
      <c r="H5" s="7" t="s">
        <v>322</v>
      </c>
      <c r="I5" s="7" t="s">
        <v>323</v>
      </c>
      <c r="J5" s="7" t="s">
        <v>324</v>
      </c>
      <c r="K5" s="7" t="s">
        <v>325</v>
      </c>
      <c r="L5" s="7" t="s">
        <v>326</v>
      </c>
      <c r="M5" s="7" t="s">
        <v>327</v>
      </c>
      <c r="N5" s="7" t="s">
        <v>328</v>
      </c>
      <c r="O5" s="7" t="s">
        <v>329</v>
      </c>
      <c r="P5" s="7" t="s">
        <v>330</v>
      </c>
      <c r="Q5" s="7" t="s">
        <v>331</v>
      </c>
      <c r="R5" s="7" t="s">
        <v>332</v>
      </c>
    </row>
    <row r="6" spans="1:18" ht="75" customHeight="1">
      <c r="A6" s="8">
        <v>1</v>
      </c>
      <c r="B6" s="8" t="s">
        <v>66</v>
      </c>
      <c r="C6" s="8" t="s">
        <v>333</v>
      </c>
      <c r="D6" s="8" t="s">
        <v>69</v>
      </c>
      <c r="E6" s="8" t="s">
        <v>70</v>
      </c>
      <c r="F6" s="8" t="s">
        <v>72</v>
      </c>
      <c r="G6" s="8" t="s">
        <v>73</v>
      </c>
      <c r="H6" s="8" t="s">
        <v>74</v>
      </c>
      <c r="I6" s="8" t="s">
        <v>75</v>
      </c>
      <c r="J6" s="8" t="s">
        <v>334</v>
      </c>
      <c r="K6" s="8" t="s">
        <v>76</v>
      </c>
      <c r="L6" s="9" t="s">
        <v>335</v>
      </c>
      <c r="M6" s="11"/>
      <c r="N6" s="9"/>
      <c r="O6" s="9" t="s">
        <v>336</v>
      </c>
      <c r="P6" s="8" t="s">
        <v>337</v>
      </c>
      <c r="Q6" s="9"/>
      <c r="R6" s="9"/>
    </row>
    <row r="7" spans="1:18" ht="75" customHeight="1">
      <c r="A7" s="8">
        <v>2</v>
      </c>
      <c r="B7" s="8" t="s">
        <v>77</v>
      </c>
      <c r="C7" s="8" t="s">
        <v>338</v>
      </c>
      <c r="D7" s="8" t="s">
        <v>69</v>
      </c>
      <c r="E7" s="8" t="s">
        <v>80</v>
      </c>
      <c r="F7" s="8" t="s">
        <v>81</v>
      </c>
      <c r="G7" s="8" t="s">
        <v>82</v>
      </c>
      <c r="H7" s="8" t="s">
        <v>83</v>
      </c>
      <c r="I7" s="8" t="s">
        <v>84</v>
      </c>
      <c r="J7" s="8" t="s">
        <v>334</v>
      </c>
      <c r="K7" s="8" t="s">
        <v>85</v>
      </c>
      <c r="L7" s="9" t="s">
        <v>335</v>
      </c>
      <c r="M7" s="11"/>
      <c r="N7" s="9"/>
      <c r="O7" s="9" t="s">
        <v>336</v>
      </c>
      <c r="P7" s="8" t="s">
        <v>337</v>
      </c>
      <c r="Q7" s="9"/>
      <c r="R7" s="9"/>
    </row>
    <row r="8" spans="1:18" ht="75" customHeight="1">
      <c r="A8" s="8">
        <v>3</v>
      </c>
      <c r="B8" s="8" t="s">
        <v>87</v>
      </c>
      <c r="C8" s="8" t="s">
        <v>338</v>
      </c>
      <c r="D8" s="8" t="s">
        <v>69</v>
      </c>
      <c r="E8" s="8" t="s">
        <v>90</v>
      </c>
      <c r="F8" s="8" t="s">
        <v>91</v>
      </c>
      <c r="G8" s="8" t="s">
        <v>92</v>
      </c>
      <c r="H8" s="8" t="s">
        <v>93</v>
      </c>
      <c r="I8" s="8" t="s">
        <v>94</v>
      </c>
      <c r="J8" s="8" t="s">
        <v>334</v>
      </c>
      <c r="K8" s="8" t="s">
        <v>95</v>
      </c>
      <c r="L8" s="9" t="s">
        <v>335</v>
      </c>
      <c r="M8" s="11"/>
      <c r="N8" s="9"/>
      <c r="O8" s="9" t="s">
        <v>336</v>
      </c>
      <c r="P8" s="8" t="s">
        <v>339</v>
      </c>
      <c r="Q8" s="9"/>
      <c r="R8" s="9"/>
    </row>
    <row r="9" spans="1:18" ht="75" customHeight="1">
      <c r="A9" s="8">
        <v>4</v>
      </c>
      <c r="B9" s="8" t="s">
        <v>96</v>
      </c>
      <c r="C9" s="8" t="s">
        <v>338</v>
      </c>
      <c r="D9" s="8" t="s">
        <v>99</v>
      </c>
      <c r="E9" s="8" t="s">
        <v>100</v>
      </c>
      <c r="F9" s="8" t="s">
        <v>101</v>
      </c>
      <c r="G9" s="8" t="s">
        <v>102</v>
      </c>
      <c r="H9" s="8" t="s">
        <v>103</v>
      </c>
      <c r="I9" s="8" t="s">
        <v>104</v>
      </c>
      <c r="J9" s="8" t="s">
        <v>334</v>
      </c>
      <c r="K9" s="8" t="s">
        <v>105</v>
      </c>
      <c r="L9" s="9" t="s">
        <v>335</v>
      </c>
      <c r="M9" s="11"/>
      <c r="N9" s="9"/>
      <c r="O9" s="9" t="s">
        <v>336</v>
      </c>
      <c r="P9" s="8" t="s">
        <v>339</v>
      </c>
      <c r="Q9" s="9"/>
      <c r="R9" s="9"/>
    </row>
    <row r="10" spans="1:18" ht="75" customHeight="1">
      <c r="A10" s="8">
        <v>5</v>
      </c>
      <c r="B10" s="8" t="s">
        <v>107</v>
      </c>
      <c r="C10" s="8" t="s">
        <v>338</v>
      </c>
      <c r="D10" s="8" t="s">
        <v>69</v>
      </c>
      <c r="E10" s="8" t="s">
        <v>110</v>
      </c>
      <c r="F10" s="8" t="s">
        <v>111</v>
      </c>
      <c r="G10" s="8" t="s">
        <v>112</v>
      </c>
      <c r="H10" s="8" t="s">
        <v>113</v>
      </c>
      <c r="I10" s="8" t="s">
        <v>114</v>
      </c>
      <c r="J10" s="8" t="s">
        <v>334</v>
      </c>
      <c r="K10" s="8" t="s">
        <v>115</v>
      </c>
      <c r="L10" s="9" t="s">
        <v>335</v>
      </c>
      <c r="M10" s="11"/>
      <c r="N10" s="9"/>
      <c r="O10" s="9" t="s">
        <v>336</v>
      </c>
      <c r="P10" s="8" t="s">
        <v>339</v>
      </c>
      <c r="Q10" s="9"/>
      <c r="R10" s="9"/>
    </row>
    <row r="11" spans="1:18" ht="75" customHeight="1">
      <c r="A11" s="8">
        <v>6</v>
      </c>
      <c r="B11" s="8" t="s">
        <v>117</v>
      </c>
      <c r="C11" s="8" t="s">
        <v>333</v>
      </c>
      <c r="D11" s="8" t="s">
        <v>120</v>
      </c>
      <c r="E11" s="8" t="s">
        <v>121</v>
      </c>
      <c r="F11" s="8" t="s">
        <v>122</v>
      </c>
      <c r="G11" s="8" t="s">
        <v>123</v>
      </c>
      <c r="H11" s="8" t="s">
        <v>124</v>
      </c>
      <c r="I11" s="8" t="s">
        <v>125</v>
      </c>
      <c r="J11" s="8" t="s">
        <v>334</v>
      </c>
      <c r="K11" s="8" t="s">
        <v>126</v>
      </c>
      <c r="L11" s="9" t="s">
        <v>335</v>
      </c>
      <c r="M11" s="11"/>
      <c r="N11" s="9"/>
      <c r="O11" s="9" t="s">
        <v>336</v>
      </c>
      <c r="P11" s="8" t="s">
        <v>337</v>
      </c>
      <c r="Q11" s="9"/>
      <c r="R11" s="9"/>
    </row>
    <row r="12" spans="1:18" ht="75" customHeight="1">
      <c r="A12" s="8">
        <v>7</v>
      </c>
      <c r="B12" s="8" t="s">
        <v>128</v>
      </c>
      <c r="C12" s="8" t="s">
        <v>333</v>
      </c>
      <c r="D12" s="8" t="s">
        <v>120</v>
      </c>
      <c r="E12" s="8" t="s">
        <v>131</v>
      </c>
      <c r="F12" s="8" t="s">
        <v>132</v>
      </c>
      <c r="G12" s="8" t="s">
        <v>133</v>
      </c>
      <c r="H12" s="8" t="s">
        <v>134</v>
      </c>
      <c r="I12" s="8" t="s">
        <v>135</v>
      </c>
      <c r="J12" s="8" t="s">
        <v>334</v>
      </c>
      <c r="K12" s="8" t="s">
        <v>136</v>
      </c>
      <c r="L12" s="9" t="s">
        <v>335</v>
      </c>
      <c r="M12" s="11"/>
      <c r="N12" s="9"/>
      <c r="O12" s="9" t="s">
        <v>336</v>
      </c>
      <c r="P12" s="8" t="s">
        <v>338</v>
      </c>
      <c r="Q12" s="9"/>
      <c r="R12" s="9"/>
    </row>
    <row r="13" spans="1:18" ht="75" customHeight="1">
      <c r="A13" s="8">
        <v>8</v>
      </c>
      <c r="B13" s="8" t="s">
        <v>137</v>
      </c>
      <c r="C13" s="8" t="s">
        <v>338</v>
      </c>
      <c r="D13" s="8" t="s">
        <v>120</v>
      </c>
      <c r="E13" s="8" t="s">
        <v>140</v>
      </c>
      <c r="F13" s="8" t="s">
        <v>141</v>
      </c>
      <c r="G13" s="8" t="s">
        <v>142</v>
      </c>
      <c r="H13" s="8" t="s">
        <v>143</v>
      </c>
      <c r="I13" s="8" t="s">
        <v>144</v>
      </c>
      <c r="J13" s="8" t="s">
        <v>334</v>
      </c>
      <c r="K13" s="8" t="s">
        <v>145</v>
      </c>
      <c r="L13" s="9" t="s">
        <v>335</v>
      </c>
      <c r="M13" s="11"/>
      <c r="N13" s="9"/>
      <c r="O13" s="9" t="s">
        <v>336</v>
      </c>
      <c r="P13" s="8" t="s">
        <v>337</v>
      </c>
      <c r="Q13" s="9"/>
      <c r="R13" s="9"/>
    </row>
    <row r="14" spans="1:18" ht="75" customHeight="1">
      <c r="A14" s="8">
        <v>9</v>
      </c>
      <c r="B14" s="8" t="s">
        <v>147</v>
      </c>
      <c r="C14" s="8" t="s">
        <v>338</v>
      </c>
      <c r="D14" s="8" t="s">
        <v>120</v>
      </c>
      <c r="E14" s="8" t="s">
        <v>150</v>
      </c>
      <c r="F14" s="8" t="s">
        <v>151</v>
      </c>
      <c r="G14" s="8" t="s">
        <v>152</v>
      </c>
      <c r="H14" s="8" t="s">
        <v>153</v>
      </c>
      <c r="I14" s="8" t="s">
        <v>154</v>
      </c>
      <c r="J14" s="8" t="s">
        <v>334</v>
      </c>
      <c r="K14" s="8"/>
      <c r="L14" s="9" t="s">
        <v>335</v>
      </c>
      <c r="M14" s="11"/>
      <c r="N14" s="9"/>
      <c r="O14" s="9" t="s">
        <v>336</v>
      </c>
      <c r="P14" s="8" t="s">
        <v>339</v>
      </c>
      <c r="Q14" s="9"/>
      <c r="R14" s="9"/>
    </row>
    <row r="15" spans="1:18" ht="75" customHeight="1">
      <c r="A15" s="8">
        <v>10</v>
      </c>
      <c r="B15" s="8" t="s">
        <v>156</v>
      </c>
      <c r="C15" s="8" t="s">
        <v>333</v>
      </c>
      <c r="D15" s="8" t="s">
        <v>120</v>
      </c>
      <c r="E15" s="8" t="s">
        <v>159</v>
      </c>
      <c r="F15" s="8" t="s">
        <v>160</v>
      </c>
      <c r="G15" s="8" t="s">
        <v>161</v>
      </c>
      <c r="H15" s="8" t="s">
        <v>162</v>
      </c>
      <c r="I15" s="8" t="s">
        <v>163</v>
      </c>
      <c r="J15" s="8" t="s">
        <v>334</v>
      </c>
      <c r="K15" s="8" t="s">
        <v>164</v>
      </c>
      <c r="L15" s="9" t="s">
        <v>335</v>
      </c>
      <c r="M15" s="11"/>
      <c r="N15" s="9"/>
      <c r="O15" s="9" t="s">
        <v>336</v>
      </c>
      <c r="P15" s="8" t="s">
        <v>338</v>
      </c>
      <c r="Q15" s="9"/>
      <c r="R15" s="9"/>
    </row>
    <row r="16" spans="1:18" ht="75" customHeight="1">
      <c r="A16" s="8">
        <v>11</v>
      </c>
      <c r="B16" s="8" t="s">
        <v>166</v>
      </c>
      <c r="C16" s="8" t="s">
        <v>338</v>
      </c>
      <c r="D16" s="8" t="s">
        <v>69</v>
      </c>
      <c r="E16" s="8" t="s">
        <v>169</v>
      </c>
      <c r="F16" s="8" t="s">
        <v>170</v>
      </c>
      <c r="G16" s="8" t="s">
        <v>171</v>
      </c>
      <c r="H16" s="8" t="s">
        <v>172</v>
      </c>
      <c r="I16" s="8" t="s">
        <v>173</v>
      </c>
      <c r="J16" s="8" t="s">
        <v>334</v>
      </c>
      <c r="K16" s="8"/>
      <c r="L16" s="9" t="s">
        <v>335</v>
      </c>
      <c r="M16" s="11"/>
      <c r="N16" s="9"/>
      <c r="O16" s="9" t="s">
        <v>336</v>
      </c>
      <c r="P16" s="8" t="s">
        <v>337</v>
      </c>
      <c r="Q16" s="9"/>
      <c r="R16" s="9"/>
    </row>
    <row r="17" spans="1:18" ht="75" customHeight="1">
      <c r="A17" s="8">
        <v>12</v>
      </c>
      <c r="B17" s="8" t="s">
        <v>174</v>
      </c>
      <c r="C17" s="8" t="s">
        <v>333</v>
      </c>
      <c r="D17" s="8" t="s">
        <v>120</v>
      </c>
      <c r="E17" s="8" t="s">
        <v>177</v>
      </c>
      <c r="F17" s="8" t="s">
        <v>178</v>
      </c>
      <c r="G17" s="8" t="s">
        <v>179</v>
      </c>
      <c r="H17" s="8" t="s">
        <v>180</v>
      </c>
      <c r="I17" s="8" t="s">
        <v>181</v>
      </c>
      <c r="J17" s="8" t="s">
        <v>334</v>
      </c>
      <c r="K17" s="8" t="s">
        <v>182</v>
      </c>
      <c r="L17" s="9" t="s">
        <v>335</v>
      </c>
      <c r="M17" s="11"/>
      <c r="N17" s="9"/>
      <c r="O17" s="9" t="s">
        <v>336</v>
      </c>
      <c r="P17" s="8" t="s">
        <v>338</v>
      </c>
      <c r="Q17" s="9"/>
      <c r="R17" s="9"/>
    </row>
    <row r="18" spans="1:18" ht="75" customHeight="1">
      <c r="A18" s="8">
        <v>13</v>
      </c>
      <c r="B18" s="8" t="s">
        <v>183</v>
      </c>
      <c r="C18" s="8" t="s">
        <v>333</v>
      </c>
      <c r="D18" s="8" t="s">
        <v>120</v>
      </c>
      <c r="E18" s="8" t="s">
        <v>186</v>
      </c>
      <c r="F18" s="8" t="s">
        <v>187</v>
      </c>
      <c r="G18" s="8" t="s">
        <v>188</v>
      </c>
      <c r="H18" s="8" t="s">
        <v>189</v>
      </c>
      <c r="I18" s="8" t="s">
        <v>190</v>
      </c>
      <c r="J18" s="8" t="s">
        <v>334</v>
      </c>
      <c r="K18" s="8" t="s">
        <v>191</v>
      </c>
      <c r="L18" s="9" t="s">
        <v>335</v>
      </c>
      <c r="M18" s="11"/>
      <c r="N18" s="9"/>
      <c r="O18" s="9" t="s">
        <v>336</v>
      </c>
      <c r="P18" s="8" t="s">
        <v>337</v>
      </c>
      <c r="Q18" s="9"/>
      <c r="R18" s="9"/>
    </row>
    <row r="19" spans="1:18" ht="75" customHeight="1">
      <c r="A19" s="8">
        <v>14</v>
      </c>
      <c r="B19" s="8" t="s">
        <v>192</v>
      </c>
      <c r="C19" s="8" t="s">
        <v>338</v>
      </c>
      <c r="D19" s="8" t="s">
        <v>120</v>
      </c>
      <c r="E19" s="8" t="s">
        <v>195</v>
      </c>
      <c r="F19" s="8" t="s">
        <v>196</v>
      </c>
      <c r="G19" s="8" t="s">
        <v>188</v>
      </c>
      <c r="H19" s="8" t="s">
        <v>180</v>
      </c>
      <c r="I19" s="8" t="s">
        <v>197</v>
      </c>
      <c r="J19" s="8" t="s">
        <v>334</v>
      </c>
      <c r="K19" s="8" t="s">
        <v>198</v>
      </c>
      <c r="L19" s="9" t="s">
        <v>335</v>
      </c>
      <c r="M19" s="11"/>
      <c r="N19" s="9"/>
      <c r="O19" s="9" t="s">
        <v>336</v>
      </c>
      <c r="P19" s="8" t="s">
        <v>339</v>
      </c>
      <c r="Q19" s="9"/>
      <c r="R19" s="9"/>
    </row>
    <row r="20" spans="1:18" ht="75" customHeight="1">
      <c r="A20" s="8">
        <v>15</v>
      </c>
      <c r="B20" s="8" t="s">
        <v>199</v>
      </c>
      <c r="C20" s="8" t="s">
        <v>338</v>
      </c>
      <c r="D20" s="8" t="s">
        <v>69</v>
      </c>
      <c r="E20" s="8" t="s">
        <v>202</v>
      </c>
      <c r="F20" s="8" t="s">
        <v>203</v>
      </c>
      <c r="G20" s="8" t="s">
        <v>204</v>
      </c>
      <c r="H20" s="8" t="s">
        <v>205</v>
      </c>
      <c r="I20" s="8" t="s">
        <v>206</v>
      </c>
      <c r="J20" s="8" t="s">
        <v>334</v>
      </c>
      <c r="K20" s="8" t="s">
        <v>207</v>
      </c>
      <c r="L20" s="9" t="s">
        <v>335</v>
      </c>
      <c r="M20" s="11"/>
      <c r="N20" s="9"/>
      <c r="O20" s="9" t="s">
        <v>336</v>
      </c>
      <c r="P20" s="8" t="s">
        <v>337</v>
      </c>
      <c r="Q20" s="9"/>
      <c r="R20" s="9"/>
    </row>
    <row r="21" spans="1:18" ht="75" customHeight="1">
      <c r="A21" s="8">
        <v>16</v>
      </c>
      <c r="B21" s="8" t="s">
        <v>209</v>
      </c>
      <c r="C21" s="8" t="s">
        <v>333</v>
      </c>
      <c r="D21" s="8" t="s">
        <v>120</v>
      </c>
      <c r="E21" s="8" t="s">
        <v>212</v>
      </c>
      <c r="F21" s="8" t="s">
        <v>196</v>
      </c>
      <c r="G21" s="8" t="s">
        <v>204</v>
      </c>
      <c r="H21" s="8" t="s">
        <v>213</v>
      </c>
      <c r="I21" s="8" t="s">
        <v>214</v>
      </c>
      <c r="J21" s="8" t="s">
        <v>334</v>
      </c>
      <c r="K21" s="8" t="s">
        <v>215</v>
      </c>
      <c r="L21" s="9" t="s">
        <v>335</v>
      </c>
      <c r="M21" s="11"/>
      <c r="N21" s="9"/>
      <c r="O21" s="9" t="s">
        <v>336</v>
      </c>
      <c r="P21" s="8" t="s">
        <v>337</v>
      </c>
      <c r="Q21" s="9"/>
      <c r="R21" s="9"/>
    </row>
    <row r="22" spans="1:18" ht="75" customHeight="1">
      <c r="A22" s="8">
        <v>17</v>
      </c>
      <c r="B22" s="8" t="s">
        <v>216</v>
      </c>
      <c r="C22" s="8" t="s">
        <v>338</v>
      </c>
      <c r="D22" s="8" t="s">
        <v>120</v>
      </c>
      <c r="E22" s="8" t="s">
        <v>219</v>
      </c>
      <c r="F22" s="8" t="s">
        <v>196</v>
      </c>
      <c r="G22" s="8" t="s">
        <v>220</v>
      </c>
      <c r="H22" s="8" t="s">
        <v>205</v>
      </c>
      <c r="I22" s="8" t="s">
        <v>221</v>
      </c>
      <c r="J22" s="8" t="s">
        <v>334</v>
      </c>
      <c r="K22" s="8" t="s">
        <v>222</v>
      </c>
      <c r="L22" s="9" t="s">
        <v>335</v>
      </c>
      <c r="M22" s="11"/>
      <c r="N22" s="9"/>
      <c r="O22" s="9" t="s">
        <v>336</v>
      </c>
      <c r="P22" s="8" t="s">
        <v>337</v>
      </c>
      <c r="Q22" s="9"/>
      <c r="R22" s="9"/>
    </row>
    <row r="23" spans="1:18" ht="75" customHeight="1">
      <c r="A23" s="8">
        <v>18</v>
      </c>
      <c r="B23" s="8" t="s">
        <v>223</v>
      </c>
      <c r="C23" s="8" t="s">
        <v>337</v>
      </c>
      <c r="D23" s="8" t="s">
        <v>120</v>
      </c>
      <c r="E23" s="8" t="s">
        <v>226</v>
      </c>
      <c r="F23" s="8" t="s">
        <v>196</v>
      </c>
      <c r="G23" s="8" t="s">
        <v>227</v>
      </c>
      <c r="H23" s="8" t="s">
        <v>213</v>
      </c>
      <c r="I23" s="8" t="s">
        <v>228</v>
      </c>
      <c r="J23" s="8" t="s">
        <v>334</v>
      </c>
      <c r="K23" s="8" t="s">
        <v>229</v>
      </c>
      <c r="L23" s="9" t="s">
        <v>335</v>
      </c>
      <c r="M23" s="11"/>
      <c r="N23" s="9"/>
      <c r="O23" s="9" t="s">
        <v>336</v>
      </c>
      <c r="P23" s="8" t="s">
        <v>339</v>
      </c>
      <c r="Q23" s="9"/>
      <c r="R23" s="9"/>
    </row>
    <row r="24" spans="1:18" ht="75" customHeight="1">
      <c r="A24" s="8">
        <v>19</v>
      </c>
      <c r="B24" s="8" t="s">
        <v>230</v>
      </c>
      <c r="C24" s="8" t="s">
        <v>338</v>
      </c>
      <c r="D24" s="8" t="s">
        <v>120</v>
      </c>
      <c r="E24" s="8" t="s">
        <v>233</v>
      </c>
      <c r="F24" s="8" t="s">
        <v>234</v>
      </c>
      <c r="G24" s="8" t="s">
        <v>235</v>
      </c>
      <c r="H24" s="8" t="s">
        <v>236</v>
      </c>
      <c r="I24" s="8" t="s">
        <v>237</v>
      </c>
      <c r="J24" s="8" t="s">
        <v>334</v>
      </c>
      <c r="K24" s="8" t="s">
        <v>238</v>
      </c>
      <c r="L24" s="9" t="s">
        <v>335</v>
      </c>
      <c r="M24" s="11"/>
      <c r="N24" s="9"/>
      <c r="O24" s="9" t="s">
        <v>336</v>
      </c>
      <c r="P24" s="8" t="s">
        <v>339</v>
      </c>
      <c r="Q24" s="9"/>
      <c r="R24" s="9"/>
    </row>
    <row r="25" spans="1:18" ht="75" customHeight="1">
      <c r="A25" s="8">
        <v>20</v>
      </c>
      <c r="B25" s="8" t="s">
        <v>239</v>
      </c>
      <c r="C25" s="8" t="s">
        <v>333</v>
      </c>
      <c r="D25" s="8" t="s">
        <v>120</v>
      </c>
      <c r="E25" s="8" t="s">
        <v>242</v>
      </c>
      <c r="F25" s="8" t="s">
        <v>243</v>
      </c>
      <c r="G25" s="8" t="s">
        <v>244</v>
      </c>
      <c r="H25" s="8" t="s">
        <v>245</v>
      </c>
      <c r="I25" s="8" t="s">
        <v>246</v>
      </c>
      <c r="J25" s="8" t="s">
        <v>334</v>
      </c>
      <c r="K25" s="8" t="s">
        <v>76</v>
      </c>
      <c r="L25" s="9" t="s">
        <v>335</v>
      </c>
      <c r="M25" s="11"/>
      <c r="N25" s="9"/>
      <c r="O25" s="9" t="s">
        <v>336</v>
      </c>
      <c r="P25" s="8" t="s">
        <v>337</v>
      </c>
      <c r="Q25" s="9"/>
      <c r="R25" s="9"/>
    </row>
    <row r="26" spans="1:18" ht="75" customHeight="1">
      <c r="A26" s="8">
        <v>21</v>
      </c>
      <c r="B26" s="8" t="s">
        <v>248</v>
      </c>
      <c r="C26" s="8" t="s">
        <v>338</v>
      </c>
      <c r="D26" s="8" t="s">
        <v>69</v>
      </c>
      <c r="E26" s="8" t="s">
        <v>251</v>
      </c>
      <c r="F26" s="8" t="s">
        <v>252</v>
      </c>
      <c r="G26" s="8" t="s">
        <v>123</v>
      </c>
      <c r="H26" s="8" t="s">
        <v>245</v>
      </c>
      <c r="I26" s="8" t="s">
        <v>253</v>
      </c>
      <c r="J26" s="8" t="s">
        <v>334</v>
      </c>
      <c r="K26" s="8" t="s">
        <v>254</v>
      </c>
      <c r="L26" s="9" t="s">
        <v>335</v>
      </c>
      <c r="M26" s="11"/>
      <c r="N26" s="9"/>
      <c r="O26" s="9" t="s">
        <v>336</v>
      </c>
      <c r="P26" s="8" t="s">
        <v>339</v>
      </c>
      <c r="Q26" s="9"/>
      <c r="R26" s="9"/>
    </row>
    <row r="27" spans="1:18" ht="75" customHeight="1">
      <c r="A27" s="8">
        <v>22</v>
      </c>
      <c r="B27" s="8" t="s">
        <v>255</v>
      </c>
      <c r="C27" s="8" t="s">
        <v>333</v>
      </c>
      <c r="D27" s="8" t="s">
        <v>120</v>
      </c>
      <c r="E27" s="8" t="s">
        <v>258</v>
      </c>
      <c r="F27" s="8" t="s">
        <v>178</v>
      </c>
      <c r="G27" s="8" t="s">
        <v>204</v>
      </c>
      <c r="H27" s="8" t="s">
        <v>236</v>
      </c>
      <c r="I27" s="8" t="s">
        <v>259</v>
      </c>
      <c r="J27" s="8" t="s">
        <v>334</v>
      </c>
      <c r="K27" s="8" t="s">
        <v>260</v>
      </c>
      <c r="L27" s="9" t="s">
        <v>335</v>
      </c>
      <c r="M27" s="11"/>
      <c r="N27" s="9"/>
      <c r="O27" s="9" t="s">
        <v>336</v>
      </c>
      <c r="P27" s="8" t="s">
        <v>337</v>
      </c>
      <c r="Q27" s="9"/>
      <c r="R27" s="9"/>
    </row>
    <row r="28" spans="1:18" ht="75" customHeight="1">
      <c r="A28" s="8">
        <v>23</v>
      </c>
      <c r="B28" s="8" t="s">
        <v>263</v>
      </c>
      <c r="C28" s="8" t="s">
        <v>338</v>
      </c>
      <c r="D28" s="8" t="s">
        <v>69</v>
      </c>
      <c r="E28" s="8" t="s">
        <v>266</v>
      </c>
      <c r="F28" s="8" t="s">
        <v>267</v>
      </c>
      <c r="G28" s="8" t="s">
        <v>268</v>
      </c>
      <c r="H28" s="8" t="s">
        <v>205</v>
      </c>
      <c r="I28" s="8" t="s">
        <v>269</v>
      </c>
      <c r="J28" s="8" t="s">
        <v>334</v>
      </c>
      <c r="K28" s="8" t="s">
        <v>270</v>
      </c>
      <c r="L28" s="9" t="s">
        <v>335</v>
      </c>
      <c r="M28" s="11"/>
      <c r="N28" s="9"/>
      <c r="O28" s="9" t="s">
        <v>336</v>
      </c>
      <c r="P28" s="8" t="s">
        <v>337</v>
      </c>
      <c r="Q28" s="9"/>
      <c r="R28" s="9"/>
    </row>
    <row r="29" spans="1:18" ht="75" customHeight="1">
      <c r="A29" s="8">
        <v>24</v>
      </c>
      <c r="B29" s="8" t="s">
        <v>271</v>
      </c>
      <c r="C29" s="8" t="s">
        <v>338</v>
      </c>
      <c r="D29" s="8" t="s">
        <v>69</v>
      </c>
      <c r="E29" s="8" t="s">
        <v>274</v>
      </c>
      <c r="F29" s="8" t="s">
        <v>275</v>
      </c>
      <c r="G29" s="8" t="s">
        <v>268</v>
      </c>
      <c r="H29" s="8" t="s">
        <v>205</v>
      </c>
      <c r="I29" s="8" t="s">
        <v>276</v>
      </c>
      <c r="J29" s="8" t="s">
        <v>334</v>
      </c>
      <c r="K29" s="8" t="s">
        <v>277</v>
      </c>
      <c r="L29" s="9" t="s">
        <v>335</v>
      </c>
      <c r="M29" s="11"/>
      <c r="N29" s="9"/>
      <c r="O29" s="9" t="s">
        <v>336</v>
      </c>
      <c r="P29" s="8" t="s">
        <v>337</v>
      </c>
      <c r="Q29" s="9"/>
      <c r="R29" s="9"/>
    </row>
    <row r="30" spans="1:18" ht="75" customHeight="1">
      <c r="A30" s="8">
        <v>25</v>
      </c>
      <c r="B30" s="8" t="s">
        <v>278</v>
      </c>
      <c r="C30" s="8" t="s">
        <v>333</v>
      </c>
      <c r="D30" s="8" t="s">
        <v>120</v>
      </c>
      <c r="E30" s="8" t="s">
        <v>281</v>
      </c>
      <c r="F30" s="8" t="s">
        <v>282</v>
      </c>
      <c r="G30" s="8" t="s">
        <v>283</v>
      </c>
      <c r="H30" s="8" t="s">
        <v>284</v>
      </c>
      <c r="I30" s="8" t="s">
        <v>285</v>
      </c>
      <c r="J30" s="8" t="s">
        <v>334</v>
      </c>
      <c r="K30" s="8" t="s">
        <v>286</v>
      </c>
      <c r="L30" s="9" t="s">
        <v>335</v>
      </c>
      <c r="M30" s="11"/>
      <c r="N30" s="9"/>
      <c r="O30" s="9" t="s">
        <v>336</v>
      </c>
      <c r="P30" s="8" t="s">
        <v>337</v>
      </c>
      <c r="Q30" s="9"/>
      <c r="R30" s="9"/>
    </row>
    <row r="31" spans="1:18" ht="75" customHeight="1">
      <c r="A31" s="8">
        <v>26</v>
      </c>
      <c r="B31" s="8" t="s">
        <v>288</v>
      </c>
      <c r="C31" s="8" t="s">
        <v>337</v>
      </c>
      <c r="D31" s="8" t="s">
        <v>120</v>
      </c>
      <c r="E31" s="8" t="s">
        <v>291</v>
      </c>
      <c r="F31" s="8" t="s">
        <v>196</v>
      </c>
      <c r="G31" s="8" t="s">
        <v>268</v>
      </c>
      <c r="H31" s="8" t="s">
        <v>213</v>
      </c>
      <c r="I31" s="8" t="s">
        <v>292</v>
      </c>
      <c r="J31" s="8" t="s">
        <v>334</v>
      </c>
      <c r="K31" s="8" t="s">
        <v>229</v>
      </c>
      <c r="L31" s="9" t="s">
        <v>335</v>
      </c>
      <c r="M31" s="11"/>
      <c r="N31" s="9"/>
      <c r="O31" s="9" t="s">
        <v>336</v>
      </c>
      <c r="P31" s="8" t="s">
        <v>339</v>
      </c>
      <c r="Q31" s="9"/>
      <c r="R31" s="9"/>
    </row>
    <row r="32" spans="1:18" ht="75" customHeight="1">
      <c r="A32" s="8">
        <v>27</v>
      </c>
      <c r="B32" s="8" t="s">
        <v>294</v>
      </c>
      <c r="C32" s="8" t="s">
        <v>338</v>
      </c>
      <c r="D32" s="8" t="s">
        <v>120</v>
      </c>
      <c r="E32" s="8" t="s">
        <v>297</v>
      </c>
      <c r="F32" s="8" t="s">
        <v>298</v>
      </c>
      <c r="G32" s="8" t="s">
        <v>299</v>
      </c>
      <c r="H32" s="8" t="s">
        <v>300</v>
      </c>
      <c r="I32" s="8" t="s">
        <v>301</v>
      </c>
      <c r="J32" s="8" t="s">
        <v>334</v>
      </c>
      <c r="K32" s="8" t="s">
        <v>302</v>
      </c>
      <c r="L32" s="9" t="s">
        <v>335</v>
      </c>
      <c r="M32" s="11"/>
      <c r="N32" s="9"/>
      <c r="O32" s="9" t="s">
        <v>336</v>
      </c>
      <c r="P32" s="8" t="s">
        <v>339</v>
      </c>
      <c r="Q32" s="9"/>
      <c r="R32" s="9"/>
    </row>
    <row r="33" spans="1:18" ht="75" customHeight="1">
      <c r="A33" s="8">
        <v>28</v>
      </c>
      <c r="B33" s="8" t="s">
        <v>303</v>
      </c>
      <c r="C33" s="8" t="s">
        <v>338</v>
      </c>
      <c r="D33" s="8" t="s">
        <v>69</v>
      </c>
      <c r="E33" s="8" t="s">
        <v>306</v>
      </c>
      <c r="F33" s="8" t="s">
        <v>308</v>
      </c>
      <c r="G33" s="8" t="s">
        <v>309</v>
      </c>
      <c r="H33" s="8" t="s">
        <v>310</v>
      </c>
      <c r="I33" s="8" t="s">
        <v>311</v>
      </c>
      <c r="J33" s="8" t="s">
        <v>334</v>
      </c>
      <c r="K33" s="8" t="s">
        <v>312</v>
      </c>
      <c r="L33" s="9" t="s">
        <v>335</v>
      </c>
      <c r="M33" s="11"/>
      <c r="N33" s="9"/>
      <c r="O33" s="9" t="s">
        <v>336</v>
      </c>
      <c r="P33" s="8" t="s">
        <v>339</v>
      </c>
      <c r="Q33" s="9"/>
      <c r="R33" s="9"/>
    </row>
  </sheetData>
  <mergeCells count="2">
    <mergeCell ref="A1:R1"/>
    <mergeCell ref="A2:R2"/>
  </mergeCells>
  <conditionalFormatting sqref="L6:L33">
    <cfRule type="containsText" dxfId="0" priority="1" operator="containsText" text="Vencido"/>
  </conditionalFormatting>
  <dataValidations count="3">
    <dataValidation type="list" sqref="L6:L33" xr:uid="{00000000-0002-0000-0200-000000000000}">
      <formula1>"No iniciado,En curso,Implementado,Vencido,Cerrado"</formula1>
    </dataValidation>
    <dataValidation type="list" sqref="O6:O33" xr:uid="{00000000-0002-0000-0200-000001000000}">
      <formula1>"Sí,No,Parcial,Por verificar"</formula1>
    </dataValidation>
    <dataValidation type="list" sqref="P6:P33" xr:uid="{00000000-0002-0000-0200-000002000000}">
      <formula1>"BAJO,MEDIO,ALTO,EXTREMO"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showGridLines="0" workbookViewId="0"/>
  </sheetViews>
  <sheetFormatPr defaultRowHeight="14"/>
  <cols>
    <col min="1" max="1" width="13" customWidth="1"/>
    <col min="2" max="2" width="22" customWidth="1"/>
    <col min="3" max="3" width="49" customWidth="1"/>
    <col min="4" max="4" width="4" customWidth="1"/>
    <col min="5" max="5" width="21" customWidth="1"/>
    <col min="6" max="6" width="49" customWidth="1"/>
    <col min="7" max="7" width="20" customWidth="1"/>
    <col min="8" max="9" width="18" customWidth="1"/>
    <col min="10" max="10" width="25" customWidth="1"/>
  </cols>
  <sheetData>
    <row r="1" spans="1:10" ht="30" customHeight="1">
      <c r="A1" s="26" t="s">
        <v>340</v>
      </c>
      <c r="B1" s="26" t="s">
        <v>340</v>
      </c>
      <c r="C1" s="26" t="s">
        <v>340</v>
      </c>
      <c r="D1" s="26" t="s">
        <v>340</v>
      </c>
      <c r="E1" s="26" t="s">
        <v>340</v>
      </c>
      <c r="F1" s="26" t="s">
        <v>340</v>
      </c>
      <c r="G1" s="26" t="s">
        <v>340</v>
      </c>
      <c r="H1" s="26" t="s">
        <v>340</v>
      </c>
      <c r="I1" s="26" t="s">
        <v>340</v>
      </c>
      <c r="J1" s="26" t="s">
        <v>340</v>
      </c>
    </row>
    <row r="2" spans="1:10" ht="34" customHeight="1">
      <c r="A2" s="27" t="s">
        <v>341</v>
      </c>
      <c r="B2" s="27" t="s">
        <v>341</v>
      </c>
      <c r="C2" s="27" t="s">
        <v>341</v>
      </c>
      <c r="D2" s="27" t="s">
        <v>341</v>
      </c>
      <c r="E2" s="27" t="s">
        <v>341</v>
      </c>
      <c r="F2" s="27" t="s">
        <v>341</v>
      </c>
      <c r="G2" s="27" t="s">
        <v>341</v>
      </c>
      <c r="H2" s="27" t="s">
        <v>341</v>
      </c>
      <c r="I2" s="27" t="s">
        <v>341</v>
      </c>
      <c r="J2" s="27" t="s">
        <v>341</v>
      </c>
    </row>
    <row r="4" spans="1:10" ht="28" customHeight="1">
      <c r="A4" s="29" t="s">
        <v>342</v>
      </c>
      <c r="B4" s="29"/>
      <c r="C4" s="29"/>
      <c r="E4" s="29" t="s">
        <v>343</v>
      </c>
      <c r="F4" s="29"/>
      <c r="G4" s="29"/>
      <c r="H4" s="29"/>
      <c r="I4" s="29"/>
      <c r="J4" s="29"/>
    </row>
    <row r="5" spans="1:10" ht="45" customHeight="1">
      <c r="A5" s="13" t="s">
        <v>344</v>
      </c>
      <c r="B5" s="13" t="s">
        <v>49</v>
      </c>
      <c r="C5" s="13" t="s">
        <v>345</v>
      </c>
      <c r="E5" s="13" t="s">
        <v>344</v>
      </c>
      <c r="F5" s="13" t="s">
        <v>49</v>
      </c>
      <c r="G5" s="13" t="s">
        <v>346</v>
      </c>
      <c r="H5" s="13" t="s">
        <v>347</v>
      </c>
      <c r="I5" s="13" t="s">
        <v>348</v>
      </c>
      <c r="J5" s="13" t="s">
        <v>349</v>
      </c>
    </row>
    <row r="6" spans="1:10" ht="28">
      <c r="A6" s="6">
        <v>1</v>
      </c>
      <c r="B6" s="6" t="s">
        <v>350</v>
      </c>
      <c r="C6" s="6" t="s">
        <v>351</v>
      </c>
      <c r="E6" s="6">
        <v>1</v>
      </c>
      <c r="F6" s="6" t="s">
        <v>352</v>
      </c>
      <c r="G6" s="6" t="s">
        <v>353</v>
      </c>
      <c r="H6" s="6" t="s">
        <v>354</v>
      </c>
      <c r="I6" s="14">
        <v>0</v>
      </c>
      <c r="J6" s="14">
        <v>0.01</v>
      </c>
    </row>
    <row r="7" spans="1:10" ht="56">
      <c r="A7" s="6">
        <v>2</v>
      </c>
      <c r="B7" s="6" t="s">
        <v>355</v>
      </c>
      <c r="C7" s="6" t="s">
        <v>356</v>
      </c>
      <c r="E7" s="6">
        <v>2</v>
      </c>
      <c r="F7" s="6" t="s">
        <v>357</v>
      </c>
      <c r="G7" s="6" t="s">
        <v>358</v>
      </c>
      <c r="H7" s="6" t="s">
        <v>359</v>
      </c>
      <c r="I7" s="14">
        <v>0.01</v>
      </c>
      <c r="J7" s="14">
        <v>0.05</v>
      </c>
    </row>
    <row r="8" spans="1:10" ht="42">
      <c r="A8" s="6">
        <v>3</v>
      </c>
      <c r="B8" s="6" t="s">
        <v>360</v>
      </c>
      <c r="C8" s="6" t="s">
        <v>361</v>
      </c>
      <c r="E8" s="6">
        <v>3</v>
      </c>
      <c r="F8" s="6" t="s">
        <v>362</v>
      </c>
      <c r="G8" s="6" t="s">
        <v>363</v>
      </c>
      <c r="H8" s="6" t="s">
        <v>364</v>
      </c>
      <c r="I8" s="14">
        <v>0.05</v>
      </c>
      <c r="J8" s="14">
        <v>0.15</v>
      </c>
    </row>
    <row r="9" spans="1:10" ht="56">
      <c r="A9" s="6">
        <v>4</v>
      </c>
      <c r="B9" s="6" t="s">
        <v>365</v>
      </c>
      <c r="C9" s="6" t="s">
        <v>366</v>
      </c>
      <c r="E9" s="6">
        <v>4</v>
      </c>
      <c r="F9" s="6" t="s">
        <v>367</v>
      </c>
      <c r="G9" s="6" t="s">
        <v>368</v>
      </c>
      <c r="H9" s="6" t="s">
        <v>369</v>
      </c>
      <c r="I9" s="14">
        <v>0.15</v>
      </c>
      <c r="J9" s="14">
        <v>0.3</v>
      </c>
    </row>
    <row r="10" spans="1:10" ht="42">
      <c r="A10" s="6">
        <v>5</v>
      </c>
      <c r="B10" s="6" t="s">
        <v>370</v>
      </c>
      <c r="C10" s="6" t="s">
        <v>371</v>
      </c>
      <c r="E10" s="6">
        <v>5</v>
      </c>
      <c r="F10" s="6" t="s">
        <v>372</v>
      </c>
      <c r="G10" s="6" t="s">
        <v>373</v>
      </c>
      <c r="H10" s="6" t="s">
        <v>374</v>
      </c>
      <c r="I10" s="14">
        <v>0.3</v>
      </c>
      <c r="J10" s="14">
        <v>1</v>
      </c>
    </row>
    <row r="13" spans="1:10" ht="28" customHeight="1">
      <c r="A13" s="29" t="s">
        <v>375</v>
      </c>
      <c r="B13" s="29"/>
      <c r="C13" s="29"/>
      <c r="E13" s="29" t="s">
        <v>376</v>
      </c>
      <c r="F13" s="29"/>
      <c r="G13" s="29"/>
      <c r="H13" s="29"/>
      <c r="I13" s="29"/>
      <c r="J13" s="29"/>
    </row>
    <row r="14" spans="1:10" ht="40" customHeight="1">
      <c r="A14" s="13" t="s">
        <v>377</v>
      </c>
      <c r="B14" s="13" t="s">
        <v>49</v>
      </c>
      <c r="C14" s="13" t="s">
        <v>378</v>
      </c>
      <c r="E14" s="13" t="s">
        <v>42</v>
      </c>
      <c r="F14" s="13" t="s">
        <v>379</v>
      </c>
      <c r="G14" s="13" t="s">
        <v>39</v>
      </c>
      <c r="H14" s="13" t="s">
        <v>40</v>
      </c>
      <c r="I14" s="13" t="s">
        <v>41</v>
      </c>
      <c r="J14" s="13" t="s">
        <v>318</v>
      </c>
    </row>
    <row r="15" spans="1:10">
      <c r="A15" s="6" t="s">
        <v>380</v>
      </c>
      <c r="B15" s="6" t="s">
        <v>381</v>
      </c>
      <c r="C15" s="15" t="s">
        <v>382</v>
      </c>
      <c r="E15" s="6" t="s">
        <v>86</v>
      </c>
      <c r="F15" s="6" t="s">
        <v>383</v>
      </c>
      <c r="G15" s="6" t="s">
        <v>261</v>
      </c>
      <c r="H15" s="6" t="s">
        <v>63</v>
      </c>
      <c r="I15" s="6" t="s">
        <v>64</v>
      </c>
      <c r="J15" s="6" t="s">
        <v>99</v>
      </c>
    </row>
    <row r="16" spans="1:10">
      <c r="A16" s="6" t="s">
        <v>28</v>
      </c>
      <c r="B16" s="6" t="s">
        <v>384</v>
      </c>
      <c r="C16" s="16" t="s">
        <v>385</v>
      </c>
      <c r="E16" s="6" t="s">
        <v>208</v>
      </c>
      <c r="F16" s="6" t="s">
        <v>386</v>
      </c>
      <c r="G16" s="6" t="s">
        <v>62</v>
      </c>
      <c r="H16" s="6" t="s">
        <v>155</v>
      </c>
      <c r="I16" s="6" t="s">
        <v>127</v>
      </c>
      <c r="J16" s="6" t="s">
        <v>120</v>
      </c>
    </row>
    <row r="17" spans="1:10" ht="28">
      <c r="A17" s="6" t="s">
        <v>387</v>
      </c>
      <c r="B17" s="6" t="s">
        <v>388</v>
      </c>
      <c r="C17" s="17" t="s">
        <v>389</v>
      </c>
      <c r="E17" s="6" t="s">
        <v>65</v>
      </c>
      <c r="F17" s="6" t="s">
        <v>390</v>
      </c>
      <c r="G17" s="6"/>
      <c r="H17" s="6"/>
      <c r="I17" s="6" t="s">
        <v>116</v>
      </c>
      <c r="J17" s="6" t="s">
        <v>69</v>
      </c>
    </row>
    <row r="18" spans="1:10">
      <c r="A18" s="6" t="s">
        <v>391</v>
      </c>
      <c r="B18" s="6" t="s">
        <v>392</v>
      </c>
      <c r="C18" s="18" t="s">
        <v>393</v>
      </c>
      <c r="E18" s="6" t="s">
        <v>146</v>
      </c>
      <c r="F18" s="6" t="s">
        <v>394</v>
      </c>
      <c r="G18" s="6"/>
      <c r="H18" s="6"/>
      <c r="I18" s="6" t="s">
        <v>165</v>
      </c>
      <c r="J18" s="6"/>
    </row>
    <row r="19" spans="1:10" ht="28">
      <c r="E19" s="6" t="s">
        <v>106</v>
      </c>
      <c r="F19" s="6" t="s">
        <v>395</v>
      </c>
      <c r="G19" s="6"/>
      <c r="H19" s="6"/>
      <c r="I19" s="6" t="s">
        <v>293</v>
      </c>
      <c r="J19" s="6"/>
    </row>
    <row r="20" spans="1:10">
      <c r="E20" s="6" t="s">
        <v>262</v>
      </c>
      <c r="F20" s="6" t="s">
        <v>396</v>
      </c>
      <c r="G20" s="6"/>
      <c r="H20" s="6"/>
      <c r="I20" s="6"/>
      <c r="J20" s="6"/>
    </row>
    <row r="21" spans="1:10" ht="28">
      <c r="E21" s="6" t="s">
        <v>287</v>
      </c>
      <c r="F21" s="6" t="s">
        <v>397</v>
      </c>
      <c r="G21" s="6"/>
      <c r="H21" s="6"/>
      <c r="I21" s="6"/>
      <c r="J21" s="6"/>
    </row>
    <row r="22" spans="1:10" ht="28">
      <c r="E22" s="6" t="s">
        <v>247</v>
      </c>
      <c r="F22" s="6" t="s">
        <v>398</v>
      </c>
      <c r="G22" s="6"/>
      <c r="H22" s="6"/>
      <c r="I22" s="6"/>
      <c r="J22" s="6"/>
    </row>
  </sheetData>
  <mergeCells count="6">
    <mergeCell ref="A1:J1"/>
    <mergeCell ref="A2:J2"/>
    <mergeCell ref="A4:C4"/>
    <mergeCell ref="E4:J4"/>
    <mergeCell ref="A13:C13"/>
    <mergeCell ref="E13:J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9"/>
  <sheetViews>
    <sheetView showGridLines="0" workbookViewId="0"/>
  </sheetViews>
  <sheetFormatPr defaultRowHeight="14"/>
  <cols>
    <col min="1" max="1" width="28" customWidth="1"/>
    <col min="2" max="4" width="14" customWidth="1"/>
    <col min="5" max="5" width="4" customWidth="1"/>
    <col min="6" max="6" width="28" customWidth="1"/>
    <col min="7" max="7" width="14" customWidth="1"/>
    <col min="8" max="8" width="16" customWidth="1"/>
    <col min="9" max="9" width="4" customWidth="1"/>
    <col min="10" max="10" width="20" customWidth="1"/>
    <col min="11" max="11" width="14" customWidth="1"/>
    <col min="12" max="12" width="16" customWidth="1"/>
    <col min="13" max="14" width="4" customWidth="1"/>
  </cols>
  <sheetData>
    <row r="1" spans="1:14" ht="30" customHeight="1">
      <c r="A1" s="26" t="s">
        <v>399</v>
      </c>
      <c r="B1" s="26" t="s">
        <v>399</v>
      </c>
      <c r="C1" s="26" t="s">
        <v>399</v>
      </c>
      <c r="D1" s="26" t="s">
        <v>399</v>
      </c>
      <c r="E1" s="26" t="s">
        <v>399</v>
      </c>
      <c r="F1" s="26" t="s">
        <v>399</v>
      </c>
      <c r="G1" s="26" t="s">
        <v>399</v>
      </c>
      <c r="H1" s="26" t="s">
        <v>399</v>
      </c>
      <c r="I1" s="26" t="s">
        <v>399</v>
      </c>
      <c r="J1" s="26" t="s">
        <v>399</v>
      </c>
      <c r="K1" s="26" t="s">
        <v>399</v>
      </c>
      <c r="L1" s="26" t="s">
        <v>399</v>
      </c>
      <c r="M1" s="26" t="s">
        <v>399</v>
      </c>
      <c r="N1" s="26" t="s">
        <v>399</v>
      </c>
    </row>
    <row r="2" spans="1:14" ht="34" customHeight="1">
      <c r="A2" s="27" t="s">
        <v>400</v>
      </c>
      <c r="B2" s="27" t="s">
        <v>400</v>
      </c>
      <c r="C2" s="27" t="s">
        <v>400</v>
      </c>
      <c r="D2" s="27" t="s">
        <v>400</v>
      </c>
      <c r="E2" s="27" t="s">
        <v>400</v>
      </c>
      <c r="F2" s="27" t="s">
        <v>400</v>
      </c>
      <c r="G2" s="27" t="s">
        <v>400</v>
      </c>
      <c r="H2" s="27" t="s">
        <v>400</v>
      </c>
      <c r="I2" s="27" t="s">
        <v>400</v>
      </c>
      <c r="J2" s="27" t="s">
        <v>400</v>
      </c>
      <c r="K2" s="27" t="s">
        <v>400</v>
      </c>
      <c r="L2" s="27" t="s">
        <v>400</v>
      </c>
      <c r="M2" s="27" t="s">
        <v>400</v>
      </c>
      <c r="N2" s="27" t="s">
        <v>400</v>
      </c>
    </row>
    <row r="4" spans="1:14" ht="34" customHeight="1">
      <c r="A4" s="12" t="s">
        <v>401</v>
      </c>
      <c r="B4" s="12" t="s">
        <v>402</v>
      </c>
      <c r="C4" s="12" t="s">
        <v>403</v>
      </c>
      <c r="D4" s="12" t="s">
        <v>404</v>
      </c>
      <c r="F4" s="12" t="s">
        <v>318</v>
      </c>
      <c r="G4" s="12" t="s">
        <v>405</v>
      </c>
      <c r="H4" s="12" t="s">
        <v>406</v>
      </c>
      <c r="J4" s="12" t="s">
        <v>41</v>
      </c>
      <c r="K4" s="12" t="s">
        <v>405</v>
      </c>
      <c r="L4" s="12" t="s">
        <v>406</v>
      </c>
    </row>
    <row r="5" spans="1:14">
      <c r="A5" s="20" t="s">
        <v>407</v>
      </c>
      <c r="B5" s="19">
        <f>COUNTIF('01_Matriz_Riesgos'!$L$6:$L$33,"EXTREMO")</f>
        <v>10</v>
      </c>
      <c r="C5" s="19">
        <f>COUNTIF('01_Matriz_Riesgos'!$R$6:$R$33,"EXTREMO")</f>
        <v>0</v>
      </c>
      <c r="D5" s="19">
        <f>B5-C5</f>
        <v>10</v>
      </c>
      <c r="F5" s="5" t="s">
        <v>99</v>
      </c>
      <c r="G5" s="5">
        <f>COUNTIF('01_Matriz_Riesgos'!$M$6:$M$33,F5)</f>
        <v>1</v>
      </c>
      <c r="H5" s="21">
        <f>G5/28</f>
        <v>3.5714285714285712E-2</v>
      </c>
      <c r="J5" s="5" t="s">
        <v>64</v>
      </c>
      <c r="K5" s="5">
        <f>COUNTIF('01_Matriz_Riesgos'!$D$6:$D$33,J5)</f>
        <v>5</v>
      </c>
      <c r="L5" s="21">
        <f>K5/28</f>
        <v>0.17857142857142858</v>
      </c>
    </row>
    <row r="6" spans="1:14">
      <c r="A6" s="20" t="s">
        <v>408</v>
      </c>
      <c r="B6" s="19">
        <f>COUNTIF('01_Matriz_Riesgos'!$L$6:$L$33,"ALTO")</f>
        <v>16</v>
      </c>
      <c r="C6" s="19">
        <f>COUNTIF('01_Matriz_Riesgos'!$R$6:$R$33,"ALTO")</f>
        <v>3</v>
      </c>
      <c r="D6" s="19">
        <f>B6-C6</f>
        <v>13</v>
      </c>
      <c r="F6" s="5" t="s">
        <v>120</v>
      </c>
      <c r="G6" s="5">
        <f>COUNTIF('01_Matriz_Riesgos'!$M$6:$M$33,F6)</f>
        <v>17</v>
      </c>
      <c r="H6" s="21">
        <f>G6/28</f>
        <v>0.6071428571428571</v>
      </c>
      <c r="J6" s="5" t="s">
        <v>127</v>
      </c>
      <c r="K6" s="5">
        <f>COUNTIF('01_Matriz_Riesgos'!$D$6:$D$33,J6)</f>
        <v>3</v>
      </c>
      <c r="L6" s="21">
        <f>K6/28</f>
        <v>0.10714285714285714</v>
      </c>
    </row>
    <row r="7" spans="1:14">
      <c r="A7" s="20" t="s">
        <v>409</v>
      </c>
      <c r="B7" s="19">
        <f>COUNTIF('01_Matriz_Riesgos'!$L$6:$L$33,"MEDIO")</f>
        <v>2</v>
      </c>
      <c r="C7" s="19">
        <f>COUNTIF('01_Matriz_Riesgos'!$R$6:$R$33,"MEDIO")</f>
        <v>14</v>
      </c>
      <c r="D7" s="19">
        <f>B7-C7</f>
        <v>-12</v>
      </c>
      <c r="F7" s="5" t="s">
        <v>69</v>
      </c>
      <c r="G7" s="5">
        <f>COUNTIF('01_Matriz_Riesgos'!$M$6:$M$33,F7)</f>
        <v>10</v>
      </c>
      <c r="H7" s="21">
        <f>G7/28</f>
        <v>0.35714285714285715</v>
      </c>
      <c r="J7" s="5" t="s">
        <v>116</v>
      </c>
      <c r="K7" s="5">
        <f>COUNTIF('01_Matriz_Riesgos'!$D$6:$D$33,J7)</f>
        <v>2</v>
      </c>
      <c r="L7" s="21">
        <f>K7/28</f>
        <v>7.1428571428571425E-2</v>
      </c>
    </row>
    <row r="8" spans="1:14">
      <c r="A8" s="20" t="s">
        <v>410</v>
      </c>
      <c r="B8" s="19">
        <f>COUNTIF('01_Matriz_Riesgos'!$L$6:$L$33,"BAJO")</f>
        <v>0</v>
      </c>
      <c r="C8" s="19">
        <f>COUNTIF('01_Matriz_Riesgos'!$R$6:$R$33,"BAJO")</f>
        <v>11</v>
      </c>
      <c r="D8" s="19">
        <f>B8-C8</f>
        <v>-11</v>
      </c>
      <c r="J8" s="5" t="s">
        <v>165</v>
      </c>
      <c r="K8" s="5">
        <f>COUNTIF('01_Matriz_Riesgos'!$D$6:$D$33,J8)</f>
        <v>16</v>
      </c>
      <c r="L8" s="21">
        <f>K8/28</f>
        <v>0.5714285714285714</v>
      </c>
    </row>
    <row r="9" spans="1:14">
      <c r="A9" s="20"/>
      <c r="B9" s="19"/>
      <c r="C9" s="19"/>
      <c r="D9" s="19"/>
      <c r="J9" s="5" t="s">
        <v>293</v>
      </c>
      <c r="K9" s="5">
        <f>COUNTIF('01_Matriz_Riesgos'!$D$6:$D$33,J9)</f>
        <v>2</v>
      </c>
      <c r="L9" s="21">
        <f>K9/28</f>
        <v>7.1428571428571425E-2</v>
      </c>
    </row>
    <row r="10" spans="1:14">
      <c r="A10" s="20" t="s">
        <v>411</v>
      </c>
      <c r="B10" s="19">
        <v>28</v>
      </c>
      <c r="C10" s="19">
        <v>28</v>
      </c>
      <c r="D10" s="19">
        <v>0</v>
      </c>
    </row>
    <row r="13" spans="1:14" ht="28" customHeight="1">
      <c r="A13" s="29" t="s">
        <v>412</v>
      </c>
      <c r="B13" s="29"/>
      <c r="C13" s="29"/>
      <c r="D13" s="29"/>
      <c r="E13" s="29"/>
      <c r="F13" s="29"/>
      <c r="G13" s="29"/>
    </row>
    <row r="14" spans="1:14" ht="30" customHeight="1">
      <c r="A14" s="7" t="s">
        <v>413</v>
      </c>
      <c r="B14" s="7">
        <v>1</v>
      </c>
      <c r="C14" s="7">
        <v>2</v>
      </c>
      <c r="D14" s="7">
        <v>3</v>
      </c>
      <c r="E14" s="7">
        <v>4</v>
      </c>
      <c r="F14" s="7">
        <v>5</v>
      </c>
      <c r="G14" s="7" t="s">
        <v>414</v>
      </c>
    </row>
    <row r="15" spans="1:14">
      <c r="A15">
        <v>5</v>
      </c>
      <c r="B15" s="22">
        <f>COUNTIFS('01_Matriz_Riesgos'!$I$6:$I$33,$A15,'01_Matriz_Riesgos'!$J$6:$J$33,B$14)</f>
        <v>0</v>
      </c>
      <c r="C15" s="22">
        <f>COUNTIFS('01_Matriz_Riesgos'!$I$6:$I$33,$A15,'01_Matriz_Riesgos'!$J$6:$J$33,C$14)</f>
        <v>0</v>
      </c>
      <c r="D15" s="23">
        <f>COUNTIFS('01_Matriz_Riesgos'!$I$6:$I$33,$A15,'01_Matriz_Riesgos'!$J$6:$J$33,D$14)</f>
        <v>0</v>
      </c>
      <c r="E15" s="23">
        <f>COUNTIFS('01_Matriz_Riesgos'!$I$6:$I$33,$A15,'01_Matriz_Riesgos'!$J$6:$J$33,E$14)</f>
        <v>0</v>
      </c>
      <c r="F15" s="23">
        <f>COUNTIFS('01_Matriz_Riesgos'!$I$6:$I$33,$A15,'01_Matriz_Riesgos'!$J$6:$J$33,F$14)</f>
        <v>0</v>
      </c>
      <c r="G15">
        <f>SUM(B15:F15)</f>
        <v>0</v>
      </c>
    </row>
    <row r="16" spans="1:14">
      <c r="A16">
        <v>4</v>
      </c>
      <c r="B16" s="24">
        <f>COUNTIFS('01_Matriz_Riesgos'!$I$6:$I$33,$A16,'01_Matriz_Riesgos'!$J$6:$J$33,B$14)</f>
        <v>0</v>
      </c>
      <c r="C16" s="22">
        <f>COUNTIFS('01_Matriz_Riesgos'!$I$6:$I$33,$A16,'01_Matriz_Riesgos'!$J$6:$J$33,C$14)</f>
        <v>0</v>
      </c>
      <c r="D16" s="22">
        <f>COUNTIFS('01_Matriz_Riesgos'!$I$6:$I$33,$A16,'01_Matriz_Riesgos'!$J$6:$J$33,D$14)</f>
        <v>3</v>
      </c>
      <c r="E16" s="23">
        <f>COUNTIFS('01_Matriz_Riesgos'!$I$6:$I$33,$A16,'01_Matriz_Riesgos'!$J$6:$J$33,E$14)</f>
        <v>5</v>
      </c>
      <c r="F16" s="23">
        <f>COUNTIFS('01_Matriz_Riesgos'!$I$6:$I$33,$A16,'01_Matriz_Riesgos'!$J$6:$J$33,F$14)</f>
        <v>1</v>
      </c>
      <c r="G16">
        <f>SUM(B16:F16)</f>
        <v>9</v>
      </c>
    </row>
    <row r="17" spans="1:7">
      <c r="A17">
        <v>3</v>
      </c>
      <c r="B17" s="25">
        <f>COUNTIFS('01_Matriz_Riesgos'!$I$6:$I$33,$A17,'01_Matriz_Riesgos'!$J$6:$J$33,B$14)</f>
        <v>0</v>
      </c>
      <c r="C17" s="24">
        <f>COUNTIFS('01_Matriz_Riesgos'!$I$6:$I$33,$A17,'01_Matriz_Riesgos'!$J$6:$J$33,C$14)</f>
        <v>2</v>
      </c>
      <c r="D17" s="22">
        <f>COUNTIFS('01_Matriz_Riesgos'!$I$6:$I$33,$A17,'01_Matriz_Riesgos'!$J$6:$J$33,D$14)</f>
        <v>3</v>
      </c>
      <c r="E17" s="22">
        <f>COUNTIFS('01_Matriz_Riesgos'!$I$6:$I$33,$A17,'01_Matriz_Riesgos'!$J$6:$J$33,E$14)</f>
        <v>9</v>
      </c>
      <c r="F17" s="23">
        <f>COUNTIFS('01_Matriz_Riesgos'!$I$6:$I$33,$A17,'01_Matriz_Riesgos'!$J$6:$J$33,F$14)</f>
        <v>4</v>
      </c>
      <c r="G17">
        <f>SUM(B17:F17)</f>
        <v>18</v>
      </c>
    </row>
    <row r="18" spans="1:7">
      <c r="A18">
        <v>2</v>
      </c>
      <c r="B18" s="25">
        <f>COUNTIFS('01_Matriz_Riesgos'!$I$6:$I$33,$A18,'01_Matriz_Riesgos'!$J$6:$J$33,B$14)</f>
        <v>0</v>
      </c>
      <c r="C18" s="25">
        <f>COUNTIFS('01_Matriz_Riesgos'!$I$6:$I$33,$A18,'01_Matriz_Riesgos'!$J$6:$J$33,C$14)</f>
        <v>0</v>
      </c>
      <c r="D18" s="24">
        <f>COUNTIFS('01_Matriz_Riesgos'!$I$6:$I$33,$A18,'01_Matriz_Riesgos'!$J$6:$J$33,D$14)</f>
        <v>0</v>
      </c>
      <c r="E18" s="22">
        <f>COUNTIFS('01_Matriz_Riesgos'!$I$6:$I$33,$A18,'01_Matriz_Riesgos'!$J$6:$J$33,E$14)</f>
        <v>1</v>
      </c>
      <c r="F18" s="22">
        <f>COUNTIFS('01_Matriz_Riesgos'!$I$6:$I$33,$A18,'01_Matriz_Riesgos'!$J$6:$J$33,F$14)</f>
        <v>0</v>
      </c>
      <c r="G18">
        <f>SUM(B18:F18)</f>
        <v>1</v>
      </c>
    </row>
    <row r="19" spans="1:7">
      <c r="A19">
        <v>1</v>
      </c>
      <c r="B19" s="25">
        <f>COUNTIFS('01_Matriz_Riesgos'!$I$6:$I$33,$A19,'01_Matriz_Riesgos'!$J$6:$J$33,B$14)</f>
        <v>0</v>
      </c>
      <c r="C19" s="25">
        <f>COUNTIFS('01_Matriz_Riesgos'!$I$6:$I$33,$A19,'01_Matriz_Riesgos'!$J$6:$J$33,C$14)</f>
        <v>0</v>
      </c>
      <c r="D19" s="25">
        <f>COUNTIFS('01_Matriz_Riesgos'!$I$6:$I$33,$A19,'01_Matriz_Riesgos'!$J$6:$J$33,D$14)</f>
        <v>0</v>
      </c>
      <c r="E19" s="24">
        <f>COUNTIFS('01_Matriz_Riesgos'!$I$6:$I$33,$A19,'01_Matriz_Riesgos'!$J$6:$J$33,E$14)</f>
        <v>0</v>
      </c>
      <c r="F19" s="22">
        <f>COUNTIFS('01_Matriz_Riesgos'!$I$6:$I$33,$A19,'01_Matriz_Riesgos'!$J$6:$J$33,F$14)</f>
        <v>0</v>
      </c>
      <c r="G19">
        <f>SUM(B19:F19)</f>
        <v>0</v>
      </c>
    </row>
    <row r="23" spans="1:7" ht="28" customHeight="1">
      <c r="A23" s="29" t="s">
        <v>415</v>
      </c>
      <c r="B23" s="29"/>
      <c r="C23" s="29"/>
      <c r="D23" s="29"/>
      <c r="E23" s="29"/>
      <c r="F23" s="29"/>
      <c r="G23" s="29"/>
    </row>
    <row r="24" spans="1:7" ht="30" customHeight="1">
      <c r="A24" s="7" t="s">
        <v>413</v>
      </c>
      <c r="B24" s="7">
        <v>1</v>
      </c>
      <c r="C24" s="7">
        <v>2</v>
      </c>
      <c r="D24" s="7">
        <v>3</v>
      </c>
      <c r="E24" s="7">
        <v>4</v>
      </c>
      <c r="F24" s="7">
        <v>5</v>
      </c>
      <c r="G24" s="7" t="s">
        <v>414</v>
      </c>
    </row>
    <row r="25" spans="1:7">
      <c r="A25">
        <v>5</v>
      </c>
      <c r="B25" s="22">
        <f>COUNTIFS('01_Matriz_Riesgos'!$O$6:$O$33,$A25,'01_Matriz_Riesgos'!$P$6:$P$33,B$24)</f>
        <v>0</v>
      </c>
      <c r="C25" s="22">
        <f>COUNTIFS('01_Matriz_Riesgos'!$O$6:$O$33,$A25,'01_Matriz_Riesgos'!$P$6:$P$33,C$24)</f>
        <v>0</v>
      </c>
      <c r="D25" s="23">
        <f>COUNTIFS('01_Matriz_Riesgos'!$O$6:$O$33,$A25,'01_Matriz_Riesgos'!$P$6:$P$33,D$24)</f>
        <v>0</v>
      </c>
      <c r="E25" s="23">
        <f>COUNTIFS('01_Matriz_Riesgos'!$O$6:$O$33,$A25,'01_Matriz_Riesgos'!$P$6:$P$33,E$24)</f>
        <v>0</v>
      </c>
      <c r="F25" s="23">
        <f>COUNTIFS('01_Matriz_Riesgos'!$O$6:$O$33,$A25,'01_Matriz_Riesgos'!$P$6:$P$33,F$24)</f>
        <v>0</v>
      </c>
      <c r="G25">
        <f>SUM(B25:F25)</f>
        <v>0</v>
      </c>
    </row>
    <row r="26" spans="1:7">
      <c r="A26">
        <v>4</v>
      </c>
      <c r="B26" s="24">
        <f>COUNTIFS('01_Matriz_Riesgos'!$O$6:$O$33,$A26,'01_Matriz_Riesgos'!$P$6:$P$33,B$24)</f>
        <v>0</v>
      </c>
      <c r="C26" s="22">
        <f>COUNTIFS('01_Matriz_Riesgos'!$O$6:$O$33,$A26,'01_Matriz_Riesgos'!$P$6:$P$33,C$24)</f>
        <v>0</v>
      </c>
      <c r="D26" s="22">
        <f>COUNTIFS('01_Matriz_Riesgos'!$O$6:$O$33,$A26,'01_Matriz_Riesgos'!$P$6:$P$33,D$24)</f>
        <v>0</v>
      </c>
      <c r="E26" s="23">
        <f>COUNTIFS('01_Matriz_Riesgos'!$O$6:$O$33,$A26,'01_Matriz_Riesgos'!$P$6:$P$33,E$24)</f>
        <v>0</v>
      </c>
      <c r="F26" s="23">
        <f>COUNTIFS('01_Matriz_Riesgos'!$O$6:$O$33,$A26,'01_Matriz_Riesgos'!$P$6:$P$33,F$24)</f>
        <v>0</v>
      </c>
      <c r="G26">
        <f>SUM(B26:F26)</f>
        <v>0</v>
      </c>
    </row>
    <row r="27" spans="1:7">
      <c r="A27">
        <v>3</v>
      </c>
      <c r="B27" s="25">
        <f>COUNTIFS('01_Matriz_Riesgos'!$O$6:$O$33,$A27,'01_Matriz_Riesgos'!$P$6:$P$33,B$24)</f>
        <v>0</v>
      </c>
      <c r="C27" s="24">
        <f>COUNTIFS('01_Matriz_Riesgos'!$O$6:$O$33,$A27,'01_Matriz_Riesgos'!$P$6:$P$33,C$24)</f>
        <v>0</v>
      </c>
      <c r="D27" s="22">
        <f>COUNTIFS('01_Matriz_Riesgos'!$O$6:$O$33,$A27,'01_Matriz_Riesgos'!$P$6:$P$33,D$24)</f>
        <v>0</v>
      </c>
      <c r="E27" s="22">
        <f>COUNTIFS('01_Matriz_Riesgos'!$O$6:$O$33,$A27,'01_Matriz_Riesgos'!$P$6:$P$33,E$24)</f>
        <v>0</v>
      </c>
      <c r="F27" s="23">
        <f>COUNTIFS('01_Matriz_Riesgos'!$O$6:$O$33,$A27,'01_Matriz_Riesgos'!$P$6:$P$33,F$24)</f>
        <v>0</v>
      </c>
      <c r="G27">
        <f>SUM(B27:F27)</f>
        <v>0</v>
      </c>
    </row>
    <row r="28" spans="1:7">
      <c r="A28">
        <v>2</v>
      </c>
      <c r="B28" s="25">
        <f>COUNTIFS('01_Matriz_Riesgos'!$O$6:$O$33,$A28,'01_Matriz_Riesgos'!$P$6:$P$33,B$24)</f>
        <v>0</v>
      </c>
      <c r="C28" s="25">
        <f>COUNTIFS('01_Matriz_Riesgos'!$O$6:$O$33,$A28,'01_Matriz_Riesgos'!$P$6:$P$33,C$24)</f>
        <v>3</v>
      </c>
      <c r="D28" s="24">
        <f>COUNTIFS('01_Matriz_Riesgos'!$O$6:$O$33,$A28,'01_Matriz_Riesgos'!$P$6:$P$33,D$24)</f>
        <v>12</v>
      </c>
      <c r="E28" s="22">
        <f>COUNTIFS('01_Matriz_Riesgos'!$O$6:$O$33,$A28,'01_Matriz_Riesgos'!$P$6:$P$33,E$24)</f>
        <v>3</v>
      </c>
      <c r="F28" s="22">
        <f>COUNTIFS('01_Matriz_Riesgos'!$O$6:$O$33,$A28,'01_Matriz_Riesgos'!$P$6:$P$33,F$24)</f>
        <v>0</v>
      </c>
      <c r="G28">
        <f>SUM(B28:F28)</f>
        <v>18</v>
      </c>
    </row>
    <row r="29" spans="1:7">
      <c r="A29">
        <v>1</v>
      </c>
      <c r="B29" s="25">
        <f>COUNTIFS('01_Matriz_Riesgos'!$O$6:$O$33,$A29,'01_Matriz_Riesgos'!$P$6:$P$33,B$24)</f>
        <v>0</v>
      </c>
      <c r="C29" s="25">
        <f>COUNTIFS('01_Matriz_Riesgos'!$O$6:$O$33,$A29,'01_Matriz_Riesgos'!$P$6:$P$33,C$24)</f>
        <v>4</v>
      </c>
      <c r="D29" s="25">
        <f>COUNTIFS('01_Matriz_Riesgos'!$O$6:$O$33,$A29,'01_Matriz_Riesgos'!$P$6:$P$33,D$24)</f>
        <v>4</v>
      </c>
      <c r="E29" s="24">
        <f>COUNTIFS('01_Matriz_Riesgos'!$O$6:$O$33,$A29,'01_Matriz_Riesgos'!$P$6:$P$33,E$24)</f>
        <v>2</v>
      </c>
      <c r="F29" s="22">
        <f>COUNTIFS('01_Matriz_Riesgos'!$O$6:$O$33,$A29,'01_Matriz_Riesgos'!$P$6:$P$33,F$24)</f>
        <v>0</v>
      </c>
      <c r="G29">
        <f>SUM(B29:F29)</f>
        <v>10</v>
      </c>
    </row>
  </sheetData>
  <mergeCells count="4">
    <mergeCell ref="A1:N1"/>
    <mergeCell ref="A2:N2"/>
    <mergeCell ref="A13:G13"/>
    <mergeCell ref="A23:G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7"/>
  <sheetViews>
    <sheetView showGridLines="0" workbookViewId="0"/>
  </sheetViews>
  <sheetFormatPr defaultRowHeight="14"/>
  <cols>
    <col min="1" max="1" width="8" customWidth="1"/>
    <col min="2" max="2" width="26" customWidth="1"/>
    <col min="3" max="3" width="39" customWidth="1"/>
    <col min="4" max="4" width="56" customWidth="1"/>
    <col min="5" max="5" width="27" customWidth="1"/>
    <col min="6" max="6" width="44" customWidth="1"/>
  </cols>
  <sheetData>
    <row r="1" spans="1:6" ht="30" customHeight="1">
      <c r="A1" s="26" t="s">
        <v>416</v>
      </c>
      <c r="B1" s="26" t="s">
        <v>416</v>
      </c>
      <c r="C1" s="26" t="s">
        <v>416</v>
      </c>
      <c r="D1" s="26" t="s">
        <v>416</v>
      </c>
      <c r="E1" s="26" t="s">
        <v>416</v>
      </c>
      <c r="F1" s="26" t="s">
        <v>416</v>
      </c>
    </row>
    <row r="2" spans="1:6" ht="34" customHeight="1">
      <c r="A2" s="27" t="s">
        <v>417</v>
      </c>
      <c r="B2" s="27" t="s">
        <v>417</v>
      </c>
      <c r="C2" s="27" t="s">
        <v>417</v>
      </c>
      <c r="D2" s="27" t="s">
        <v>417</v>
      </c>
      <c r="E2" s="27" t="s">
        <v>417</v>
      </c>
      <c r="F2" s="27" t="s">
        <v>417</v>
      </c>
    </row>
    <row r="5" spans="1:6" ht="45" customHeight="1">
      <c r="A5" s="7" t="s">
        <v>38</v>
      </c>
      <c r="B5" s="7" t="s">
        <v>40</v>
      </c>
      <c r="C5" s="7" t="s">
        <v>418</v>
      </c>
      <c r="D5" s="7" t="s">
        <v>419</v>
      </c>
      <c r="E5" s="7" t="s">
        <v>420</v>
      </c>
      <c r="F5" s="7" t="s">
        <v>421</v>
      </c>
    </row>
    <row r="6" spans="1:6" ht="65" customHeight="1">
      <c r="A6" s="8">
        <v>1</v>
      </c>
      <c r="B6" s="8" t="s">
        <v>422</v>
      </c>
      <c r="C6" s="8" t="s">
        <v>423</v>
      </c>
      <c r="D6" s="8" t="s">
        <v>424</v>
      </c>
      <c r="E6" s="8" t="s">
        <v>425</v>
      </c>
      <c r="F6" s="8" t="s">
        <v>426</v>
      </c>
    </row>
    <row r="7" spans="1:6" ht="65" customHeight="1">
      <c r="A7" s="8">
        <v>2</v>
      </c>
      <c r="B7" s="8" t="s">
        <v>427</v>
      </c>
      <c r="C7" s="8" t="s">
        <v>428</v>
      </c>
      <c r="D7" s="8" t="s">
        <v>429</v>
      </c>
      <c r="E7" s="8" t="s">
        <v>430</v>
      </c>
      <c r="F7" s="8" t="s">
        <v>431</v>
      </c>
    </row>
    <row r="8" spans="1:6" ht="65" customHeight="1">
      <c r="A8" s="8">
        <v>3</v>
      </c>
      <c r="B8" s="8" t="s">
        <v>432</v>
      </c>
      <c r="C8" s="8" t="s">
        <v>433</v>
      </c>
      <c r="D8" s="8" t="s">
        <v>434</v>
      </c>
      <c r="E8" s="8" t="s">
        <v>435</v>
      </c>
      <c r="F8" s="8" t="s">
        <v>436</v>
      </c>
    </row>
    <row r="9" spans="1:6" ht="65" customHeight="1">
      <c r="A9" s="8">
        <v>4</v>
      </c>
      <c r="B9" s="8" t="s">
        <v>437</v>
      </c>
      <c r="C9" s="8" t="s">
        <v>438</v>
      </c>
      <c r="D9" s="8" t="s">
        <v>439</v>
      </c>
      <c r="E9" s="8" t="s">
        <v>440</v>
      </c>
      <c r="F9" s="8" t="s">
        <v>441</v>
      </c>
    </row>
    <row r="10" spans="1:6" ht="65" customHeight="1">
      <c r="A10" s="8">
        <v>5</v>
      </c>
      <c r="B10" s="8" t="s">
        <v>442</v>
      </c>
      <c r="C10" s="8" t="s">
        <v>443</v>
      </c>
      <c r="D10" s="8" t="s">
        <v>444</v>
      </c>
      <c r="E10" s="8" t="s">
        <v>445</v>
      </c>
      <c r="F10" s="8" t="s">
        <v>446</v>
      </c>
    </row>
    <row r="11" spans="1:6" ht="65" customHeight="1">
      <c r="A11" s="8">
        <v>6</v>
      </c>
      <c r="B11" s="8" t="s">
        <v>447</v>
      </c>
      <c r="C11" s="8" t="s">
        <v>448</v>
      </c>
      <c r="D11" s="8" t="s">
        <v>449</v>
      </c>
      <c r="E11" s="8" t="s">
        <v>450</v>
      </c>
      <c r="F11" s="8" t="s">
        <v>451</v>
      </c>
    </row>
    <row r="12" spans="1:6" ht="65" customHeight="1">
      <c r="A12" s="8">
        <v>7</v>
      </c>
      <c r="B12" s="8" t="s">
        <v>452</v>
      </c>
      <c r="C12" s="8" t="s">
        <v>453</v>
      </c>
      <c r="D12" s="8" t="s">
        <v>454</v>
      </c>
      <c r="E12" s="8" t="s">
        <v>455</v>
      </c>
      <c r="F12" s="8" t="s">
        <v>456</v>
      </c>
    </row>
    <row r="13" spans="1:6" ht="65" customHeight="1">
      <c r="A13" s="8">
        <v>8</v>
      </c>
      <c r="B13" s="8" t="s">
        <v>457</v>
      </c>
      <c r="C13" s="8" t="s">
        <v>458</v>
      </c>
      <c r="D13" s="8" t="s">
        <v>459</v>
      </c>
      <c r="E13" s="8" t="s">
        <v>460</v>
      </c>
      <c r="F13" s="8" t="s">
        <v>461</v>
      </c>
    </row>
    <row r="14" spans="1:6" ht="65" customHeight="1">
      <c r="A14" s="8">
        <v>9</v>
      </c>
      <c r="B14" s="8" t="s">
        <v>462</v>
      </c>
      <c r="C14" s="8" t="s">
        <v>463</v>
      </c>
      <c r="D14" s="8" t="s">
        <v>464</v>
      </c>
      <c r="E14" s="8" t="s">
        <v>465</v>
      </c>
      <c r="F14" s="8" t="s">
        <v>466</v>
      </c>
    </row>
    <row r="15" spans="1:6" ht="65" customHeight="1">
      <c r="A15" s="8">
        <v>10</v>
      </c>
      <c r="B15" s="8" t="s">
        <v>467</v>
      </c>
      <c r="C15" s="8" t="s">
        <v>468</v>
      </c>
      <c r="D15" s="8" t="s">
        <v>469</v>
      </c>
      <c r="E15" s="8" t="s">
        <v>470</v>
      </c>
      <c r="F15" s="8" t="s">
        <v>471</v>
      </c>
    </row>
    <row r="16" spans="1:6" ht="65" customHeight="1">
      <c r="A16" s="8">
        <v>11</v>
      </c>
      <c r="B16" s="8" t="s">
        <v>472</v>
      </c>
      <c r="C16" s="8" t="s">
        <v>473</v>
      </c>
      <c r="D16" s="8" t="s">
        <v>474</v>
      </c>
      <c r="E16" s="8" t="s">
        <v>475</v>
      </c>
      <c r="F16" s="8" t="s">
        <v>476</v>
      </c>
    </row>
    <row r="17" spans="1:6" ht="65" customHeight="1">
      <c r="A17" s="8">
        <v>12</v>
      </c>
      <c r="B17" s="8" t="s">
        <v>477</v>
      </c>
      <c r="C17" s="8" t="s">
        <v>478</v>
      </c>
      <c r="D17" s="8" t="s">
        <v>479</v>
      </c>
      <c r="E17" s="8" t="s">
        <v>480</v>
      </c>
      <c r="F17" s="8" t="s">
        <v>481</v>
      </c>
    </row>
  </sheetData>
  <mergeCells count="2">
    <mergeCell ref="A1:F1"/>
    <mergeCell ref="A2:F2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38328796AE784C9DBE673730D3DF3E" ma:contentTypeVersion="15" ma:contentTypeDescription="Crear nuevo documento." ma:contentTypeScope="" ma:versionID="8cd288b5512448d4d4df738bd8b227e3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3cf2130b10edbda0dd9da84e318ed4de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6d52f7-ddf3-4268-bde6-55cbe1df5538">
      <Terms xmlns="http://schemas.microsoft.com/office/infopath/2007/PartnerControls"/>
    </lcf76f155ced4ddcb4097134ff3c332f>
    <TaxCatchAll xmlns="fcd7496a-64a9-4468-81f2-17edfa3c3f42" xsi:nil="true"/>
  </documentManagement>
</p:properties>
</file>

<file path=customXml/itemProps1.xml><?xml version="1.0" encoding="utf-8"?>
<ds:datastoreItem xmlns:ds="http://schemas.openxmlformats.org/officeDocument/2006/customXml" ds:itemID="{FC5B9C66-D4AD-4EC8-B1D8-8BCD06A0D129}"/>
</file>

<file path=customXml/itemProps2.xml><?xml version="1.0" encoding="utf-8"?>
<ds:datastoreItem xmlns:ds="http://schemas.openxmlformats.org/officeDocument/2006/customXml" ds:itemID="{EAEFA341-5D57-4D02-9C98-75661DE74953}"/>
</file>

<file path=customXml/itemProps3.xml><?xml version="1.0" encoding="utf-8"?>
<ds:datastoreItem xmlns:ds="http://schemas.openxmlformats.org/officeDocument/2006/customXml" ds:itemID="{C7EBD502-5E3B-49A8-B28E-381241E097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00_Contexto</vt:lpstr>
      <vt:lpstr>01_Matriz_Riesgos</vt:lpstr>
      <vt:lpstr>02_Plan_Tratamiento</vt:lpstr>
      <vt:lpstr>03_Escalas_Catalogos</vt:lpstr>
      <vt:lpstr>04_Resumen_Mapa</vt:lpstr>
      <vt:lpstr>05_Fundamento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RENDÓN</dc:creator>
  <cp:lastModifiedBy>FELIPE RENDÓN</cp:lastModifiedBy>
  <dcterms:created xsi:type="dcterms:W3CDTF">2026-08-13T04:50:38Z</dcterms:created>
  <dcterms:modified xsi:type="dcterms:W3CDTF">2026-08-13T04:50:38Z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</Properties>
</file>