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 unidad\AURY\2026\GALAPA\CA-XX-2026 CULTURA CIUDADANA\PDF\"/>
    </mc:Choice>
  </mc:AlternateContent>
  <xr:revisionPtr revIDLastSave="0" documentId="8_{2140F9F2-C09B-424C-B7B4-EA7AEF421F1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PRESUPUESTO ESP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3" i="4" l="1"/>
  <c r="F11" i="4"/>
  <c r="F17" i="4" l="1"/>
  <c r="F24" i="4"/>
  <c r="F21" i="4"/>
  <c r="F25" i="4"/>
  <c r="F22" i="4"/>
  <c r="F27" i="4"/>
  <c r="F26" i="4"/>
  <c r="F28" i="4"/>
  <c r="F19" i="4"/>
  <c r="F18" i="4"/>
  <c r="F16" i="4"/>
  <c r="F15" i="4"/>
  <c r="F14" i="4"/>
  <c r="F8" i="4"/>
  <c r="F9" i="4"/>
  <c r="F10" i="4"/>
  <c r="F29" i="4" l="1"/>
  <c r="H84" i="4"/>
  <c r="G77" i="4"/>
  <c r="H79" i="4" s="1"/>
  <c r="H72" i="4"/>
  <c r="F30" i="4"/>
  <c r="F31" i="4" s="1"/>
  <c r="F13" i="4"/>
  <c r="F20" i="4" s="1"/>
  <c r="F7" i="4"/>
  <c r="F12" i="4" s="1"/>
  <c r="F5" i="4"/>
  <c r="F6" i="4" l="1"/>
  <c r="G85" i="4"/>
  <c r="F32" i="4" l="1"/>
  <c r="F34" i="4" l="1"/>
</calcChain>
</file>

<file path=xl/sharedStrings.xml><?xml version="1.0" encoding="utf-8"?>
<sst xmlns="http://schemas.openxmlformats.org/spreadsheetml/2006/main" count="65" uniqueCount="43">
  <si>
    <t xml:space="preserve">ACTIVIDADES </t>
  </si>
  <si>
    <t>VALOR UNITARIO</t>
  </si>
  <si>
    <t>OK</t>
  </si>
  <si>
    <t>VALOR TOTAL DEL PROYECTO</t>
  </si>
  <si>
    <t xml:space="preserve">GLOBAL </t>
  </si>
  <si>
    <t xml:space="preserve">SUBTOTAL </t>
  </si>
  <si>
    <t>"AUNAR ESFUERZOS PARA FORTALECER LA EDUCACIÓN AMBIENTAL, LA CULTURA CIUDADANA Y LA APROPIACIÓN DEL ESPACIO PÚBLICO MEDIANTE ESTRATEGIAS PARTICIPATIVAS EN EL MUNICIPIO DE GALAPA.</t>
  </si>
  <si>
    <t>Diseño e implementación de la imagen institucional de la campaña "Galapa se Cuida".</t>
  </si>
  <si>
    <t>UNIDAD</t>
  </si>
  <si>
    <t>CANTIDAD</t>
  </si>
  <si>
    <t>UND</t>
  </si>
  <si>
    <t>Elaboración e instalación de piezas comunicativas y señalización pedagógica en espacios públicos.</t>
  </si>
  <si>
    <t>Coordinador de proyecto * 3 meses</t>
  </si>
  <si>
    <t>MES</t>
  </si>
  <si>
    <r>
      <t xml:space="preserve">CAMPAÑA  </t>
    </r>
    <r>
      <rPr>
        <b/>
        <sz val="12"/>
        <color theme="1"/>
        <rFont val="Arial"/>
        <family val="2"/>
      </rPr>
      <t>"GALAPA SE CUIDA"</t>
    </r>
    <r>
      <rPr>
        <sz val="12"/>
        <color theme="1"/>
        <rFont val="Arial"/>
        <family val="2"/>
      </rPr>
      <t xml:space="preserve">  Implementación de una campaña integral de cultura ciudadana orientada a fortalecer el sentido de pertenencia, la corresponsabilidad y el cuidado de los bienes públicos y espacios de uso colectivo del municipio de Galapa</t>
    </r>
  </si>
  <si>
    <t>DESCRIPCION  DE ACTIVIADES</t>
  </si>
  <si>
    <t xml:space="preserve">Coordinador de proyecto </t>
  </si>
  <si>
    <t>Diseño de piezas para redes sociales</t>
  </si>
  <si>
    <t>Diseño e impresion de pendon institucional tipo roll up  de 2m de alto  x 1m de ancho</t>
  </si>
  <si>
    <t xml:space="preserve">Diseño e impresión de volantes informativos </t>
  </si>
  <si>
    <t>Diseño del concepto creativo de la campaña</t>
  </si>
  <si>
    <t>Profesional ambiental</t>
  </si>
  <si>
    <t>Sonido</t>
  </si>
  <si>
    <t>Refrigerio</t>
  </si>
  <si>
    <t>DIA</t>
  </si>
  <si>
    <t>JORNADA</t>
  </si>
  <si>
    <t>Material pedagógico para participantes</t>
  </si>
  <si>
    <t>Impresión de mapas del municipio a gran escala para cartografía social</t>
  </si>
  <si>
    <t>Laboratorio de Co-creación Ciudadana para el Espacio Público</t>
  </si>
  <si>
    <t xml:space="preserve">Señaletica movil </t>
  </si>
  <si>
    <t>sonido</t>
  </si>
  <si>
    <t>Transporte, para participantes</t>
  </si>
  <si>
    <t>Apoyo logístico</t>
  </si>
  <si>
    <t>Hidratación</t>
  </si>
  <si>
    <t>VALOR TOTAL</t>
  </si>
  <si>
    <t>Camisetas</t>
  </si>
  <si>
    <t>Desarrollo de jornada lúdico-pedagógica de cultura ciudadana y educación ambiental mediante estaciones interactivas y participativas, orientadas a promover la separación adecuada de residuos, el reciclaje, el reconocimiento y apropiación del espacio público, el cuidado de parques y zonas verdes, y el fortalecimiento del sentido de pertenencia,</t>
  </si>
  <si>
    <t>Impresión de formatos planillas, lapiceros</t>
  </si>
  <si>
    <t>Personal de apoyo logístico para realización de jornadas</t>
  </si>
  <si>
    <t>PERSONA</t>
  </si>
  <si>
    <t>VALOR MAXIMO APORTE MUNICIPIO</t>
  </si>
  <si>
    <t>VALOR MINIMO APORTE ESAL</t>
  </si>
  <si>
    <t>Festival "mi parque vive"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</si>
</sst>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0.0000000%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4" fontId="4" fillId="0" borderId="0" xfId="2" applyFont="1" applyFill="1"/>
    <xf numFmtId="0" fontId="4" fillId="0" borderId="0" xfId="0" applyFont="1"/>
    <xf numFmtId="0" fontId="4" fillId="0" borderId="1" xfId="0" applyFont="1" applyBorder="1" applyAlignment="1">
      <alignment horizontal="left" vertical="center"/>
    </xf>
    <xf numFmtId="44" fontId="4" fillId="0" borderId="1" xfId="2" applyFont="1" applyFill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44" fontId="4" fillId="0" borderId="0" xfId="0" applyNumberFormat="1" applyFont="1"/>
    <xf numFmtId="164" fontId="3" fillId="2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44" fontId="4" fillId="0" borderId="0" xfId="2" applyFont="1" applyFill="1" applyBorder="1"/>
    <xf numFmtId="164" fontId="4" fillId="0" borderId="0" xfId="0" applyNumberFormat="1" applyFont="1"/>
    <xf numFmtId="43" fontId="4" fillId="0" borderId="0" xfId="1" applyFont="1" applyFill="1" applyBorder="1"/>
    <xf numFmtId="165" fontId="4" fillId="0" borderId="0" xfId="3" applyNumberFormat="1" applyFont="1" applyFill="1" applyBorder="1"/>
    <xf numFmtId="43" fontId="4" fillId="0" borderId="0" xfId="0" applyNumberFormat="1" applyFont="1"/>
    <xf numFmtId="44" fontId="4" fillId="0" borderId="0" xfId="2" applyFont="1" applyFill="1" applyBorder="1" applyAlignment="1">
      <alignment horizontal="center"/>
    </xf>
    <xf numFmtId="0" fontId="5" fillId="0" borderId="0" xfId="0" applyFont="1"/>
    <xf numFmtId="44" fontId="4" fillId="0" borderId="1" xfId="2" applyFont="1" applyFill="1" applyBorder="1" applyAlignment="1">
      <alignment horizontal="center" vertical="center"/>
    </xf>
    <xf numFmtId="44" fontId="4" fillId="0" borderId="0" xfId="2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44" fontId="2" fillId="0" borderId="1" xfId="0" applyNumberFormat="1" applyFont="1" applyBorder="1" applyAlignment="1">
      <alignment horizontal="right" vertical="center" wrapText="1"/>
    </xf>
    <xf numFmtId="43" fontId="4" fillId="0" borderId="0" xfId="0" applyNumberFormat="1" applyFont="1" applyAlignment="1">
      <alignment horizontal="center" vertical="center"/>
    </xf>
    <xf numFmtId="44" fontId="4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3" fontId="5" fillId="0" borderId="0" xfId="0" applyNumberFormat="1" applyFont="1"/>
    <xf numFmtId="44" fontId="5" fillId="0" borderId="0" xfId="2" applyFont="1" applyFill="1" applyAlignment="1"/>
    <xf numFmtId="0" fontId="4" fillId="0" borderId="0" xfId="0" applyFont="1" applyAlignment="1">
      <alignment horizontal="left"/>
    </xf>
    <xf numFmtId="44" fontId="4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43" fontId="4" fillId="0" borderId="0" xfId="0" applyNumberFormat="1" applyFont="1" applyAlignment="1">
      <alignment horizontal="left"/>
    </xf>
    <xf numFmtId="0" fontId="2" fillId="0" borderId="5" xfId="0" applyFont="1" applyBorder="1" applyAlignment="1">
      <alignment horizontal="center" vertical="center" wrapText="1"/>
    </xf>
    <xf numFmtId="44" fontId="4" fillId="0" borderId="5" xfId="2" applyFont="1" applyFill="1" applyBorder="1" applyAlignment="1">
      <alignment horizontal="center" vertical="center"/>
    </xf>
    <xf numFmtId="44" fontId="4" fillId="0" borderId="5" xfId="2" applyFont="1" applyFill="1" applyBorder="1" applyAlignment="1">
      <alignment horizontal="right"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44" fontId="4" fillId="0" borderId="6" xfId="2" applyFont="1" applyFill="1" applyBorder="1" applyAlignment="1">
      <alignment horizontal="center" vertical="center"/>
    </xf>
    <xf numFmtId="44" fontId="4" fillId="0" borderId="6" xfId="2" applyFont="1" applyFill="1" applyBorder="1" applyAlignment="1">
      <alignment horizontal="right" vertical="center"/>
    </xf>
    <xf numFmtId="44" fontId="5" fillId="0" borderId="0" xfId="2" applyFont="1" applyFill="1"/>
    <xf numFmtId="44" fontId="5" fillId="4" borderId="1" xfId="2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44" fontId="4" fillId="0" borderId="0" xfId="2" applyFont="1" applyFill="1" applyAlignment="1">
      <alignment vertical="center"/>
    </xf>
    <xf numFmtId="0" fontId="4" fillId="0" borderId="1" xfId="0" applyFont="1" applyBorder="1" applyAlignment="1">
      <alignment vertical="center"/>
    </xf>
    <xf numFmtId="44" fontId="4" fillId="0" borderId="1" xfId="2" applyFont="1" applyBorder="1" applyAlignment="1">
      <alignment vertical="center"/>
    </xf>
    <xf numFmtId="0" fontId="5" fillId="0" borderId="0" xfId="0" applyFont="1" applyAlignment="1">
      <alignment horizontal="center"/>
    </xf>
    <xf numFmtId="44" fontId="11" fillId="0" borderId="0" xfId="2" applyFont="1" applyFill="1" applyAlignment="1">
      <alignment horizontal="center"/>
    </xf>
    <xf numFmtId="0" fontId="11" fillId="0" borderId="0" xfId="0" applyFont="1" applyAlignment="1">
      <alignment horizontal="center"/>
    </xf>
    <xf numFmtId="44" fontId="4" fillId="0" borderId="1" xfId="2" applyFont="1" applyFill="1" applyBorder="1" applyAlignment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/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B35C5-0E05-4756-8570-576A394D06F3}">
  <dimension ref="A2:J85"/>
  <sheetViews>
    <sheetView tabSelected="1" zoomScale="80" zoomScaleNormal="80" workbookViewId="0">
      <selection activeCell="B10" sqref="B10"/>
    </sheetView>
  </sheetViews>
  <sheetFormatPr baseColWidth="10" defaultColWidth="10.6640625" defaultRowHeight="13.8" x14ac:dyDescent="0.25"/>
  <cols>
    <col min="1" max="1" width="48" style="3" bestFit="1" customWidth="1"/>
    <col min="2" max="2" width="56" style="10" customWidth="1"/>
    <col min="3" max="3" width="16.109375" style="21" customWidth="1"/>
    <col min="4" max="4" width="10.33203125" style="11" bestFit="1" customWidth="1"/>
    <col min="5" max="5" width="25" style="3" bestFit="1" customWidth="1"/>
    <col min="6" max="6" width="26" style="3" bestFit="1" customWidth="1"/>
    <col min="7" max="7" width="18.5546875" style="2" bestFit="1" customWidth="1"/>
    <col min="8" max="8" width="18.5546875" style="3" bestFit="1" customWidth="1"/>
    <col min="9" max="9" width="18.109375" style="3" bestFit="1" customWidth="1"/>
    <col min="10" max="10" width="18.44140625" style="3" hidden="1" customWidth="1"/>
    <col min="11" max="11" width="21.33203125" style="3" bestFit="1" customWidth="1"/>
    <col min="12" max="16384" width="10.6640625" style="3"/>
  </cols>
  <sheetData>
    <row r="2" spans="1:8" ht="67.2" customHeight="1" x14ac:dyDescent="0.3">
      <c r="A2" s="57" t="s">
        <v>6</v>
      </c>
      <c r="B2" s="57"/>
      <c r="C2" s="57"/>
      <c r="D2" s="57"/>
      <c r="E2" s="57"/>
      <c r="F2" s="57"/>
      <c r="H2"/>
    </row>
    <row r="3" spans="1:8" s="51" customFormat="1" ht="13.2" x14ac:dyDescent="0.25">
      <c r="A3" s="25" t="s">
        <v>15</v>
      </c>
      <c r="B3" s="25" t="s">
        <v>0</v>
      </c>
      <c r="C3" s="26" t="s">
        <v>8</v>
      </c>
      <c r="D3" s="26" t="s">
        <v>9</v>
      </c>
      <c r="E3" s="26" t="s">
        <v>1</v>
      </c>
      <c r="F3" s="26" t="s">
        <v>34</v>
      </c>
      <c r="G3" s="50"/>
    </row>
    <row r="4" spans="1:8" ht="55.8" customHeight="1" x14ac:dyDescent="0.25">
      <c r="A4" s="58" t="s">
        <v>14</v>
      </c>
      <c r="B4" s="58"/>
      <c r="C4" s="58"/>
      <c r="D4" s="58"/>
      <c r="E4" s="58"/>
      <c r="F4" s="58"/>
    </row>
    <row r="5" spans="1:8" s="45" customFormat="1" ht="30" customHeight="1" x14ac:dyDescent="0.3">
      <c r="A5" s="36" t="s">
        <v>12</v>
      </c>
      <c r="B5" s="45" t="s">
        <v>16</v>
      </c>
      <c r="C5" s="37" t="s">
        <v>13</v>
      </c>
      <c r="D5" s="38">
        <v>3</v>
      </c>
      <c r="E5" s="39">
        <v>5000000</v>
      </c>
      <c r="F5" s="40">
        <f>D5*E5</f>
        <v>15000000</v>
      </c>
      <c r="G5" s="46"/>
    </row>
    <row r="6" spans="1:8" s="18" customFormat="1" x14ac:dyDescent="0.25">
      <c r="A6" s="59" t="s">
        <v>5</v>
      </c>
      <c r="B6" s="60"/>
      <c r="C6" s="60"/>
      <c r="D6" s="60"/>
      <c r="E6" s="61"/>
      <c r="F6" s="42">
        <f>F5</f>
        <v>15000000</v>
      </c>
      <c r="G6" s="41"/>
    </row>
    <row r="7" spans="1:8" s="21" customFormat="1" x14ac:dyDescent="0.3">
      <c r="A7" s="62" t="s">
        <v>7</v>
      </c>
      <c r="B7" s="6" t="s">
        <v>20</v>
      </c>
      <c r="C7" s="33" t="s">
        <v>10</v>
      </c>
      <c r="D7" s="33">
        <v>1</v>
      </c>
      <c r="E7" s="34">
        <v>1000000</v>
      </c>
      <c r="F7" s="35">
        <f>D7*E7</f>
        <v>1000000</v>
      </c>
      <c r="G7" s="20"/>
    </row>
    <row r="8" spans="1:8" s="21" customFormat="1" x14ac:dyDescent="0.3">
      <c r="A8" s="63"/>
      <c r="B8" s="4" t="s">
        <v>17</v>
      </c>
      <c r="C8" s="1" t="s">
        <v>4</v>
      </c>
      <c r="D8" s="1">
        <v>1</v>
      </c>
      <c r="E8" s="19">
        <v>1200000</v>
      </c>
      <c r="F8" s="5">
        <f t="shared" ref="F8:F9" si="0">D8*E8</f>
        <v>1200000</v>
      </c>
      <c r="G8" s="20"/>
    </row>
    <row r="9" spans="1:8" s="21" customFormat="1" ht="59.4" customHeight="1" x14ac:dyDescent="0.3">
      <c r="A9" s="63"/>
      <c r="B9" s="6" t="s">
        <v>18</v>
      </c>
      <c r="C9" s="1" t="s">
        <v>10</v>
      </c>
      <c r="D9" s="1">
        <v>1</v>
      </c>
      <c r="E9" s="19">
        <v>600000</v>
      </c>
      <c r="F9" s="5">
        <f t="shared" si="0"/>
        <v>600000</v>
      </c>
      <c r="G9" s="20"/>
    </row>
    <row r="10" spans="1:8" s="21" customFormat="1" ht="59.4" customHeight="1" x14ac:dyDescent="0.3">
      <c r="A10" s="63"/>
      <c r="B10" s="6" t="s">
        <v>19</v>
      </c>
      <c r="C10" s="1" t="s">
        <v>10</v>
      </c>
      <c r="D10" s="1">
        <v>2000</v>
      </c>
      <c r="E10" s="19">
        <v>1400</v>
      </c>
      <c r="F10" s="5">
        <f>D10*E10</f>
        <v>2800000</v>
      </c>
      <c r="G10" s="20"/>
    </row>
    <row r="11" spans="1:8" s="45" customFormat="1" x14ac:dyDescent="0.3">
      <c r="A11" s="64"/>
      <c r="B11" s="47" t="s">
        <v>35</v>
      </c>
      <c r="C11" s="7" t="s">
        <v>10</v>
      </c>
      <c r="D11" s="7">
        <v>400</v>
      </c>
      <c r="E11" s="48">
        <v>45000</v>
      </c>
      <c r="F11" s="48">
        <f>D11*E11</f>
        <v>18000000</v>
      </c>
      <c r="G11" s="46"/>
    </row>
    <row r="12" spans="1:8" s="21" customFormat="1" ht="21.6" customHeight="1" x14ac:dyDescent="0.3">
      <c r="A12" s="59" t="s">
        <v>5</v>
      </c>
      <c r="B12" s="60"/>
      <c r="C12" s="60"/>
      <c r="D12" s="60"/>
      <c r="E12" s="61"/>
      <c r="F12" s="42">
        <f>SUM(F7:F11)</f>
        <v>23600000</v>
      </c>
      <c r="G12" s="20"/>
    </row>
    <row r="13" spans="1:8" ht="13.8" customHeight="1" x14ac:dyDescent="0.25">
      <c r="A13" s="62" t="s">
        <v>28</v>
      </c>
      <c r="B13" s="4" t="s">
        <v>21</v>
      </c>
      <c r="C13" s="7" t="s">
        <v>25</v>
      </c>
      <c r="D13" s="1">
        <v>15</v>
      </c>
      <c r="E13" s="5">
        <v>3000000</v>
      </c>
      <c r="F13" s="5">
        <f t="shared" ref="F13:F30" si="1">D13*E13</f>
        <v>45000000</v>
      </c>
    </row>
    <row r="14" spans="1:8" x14ac:dyDescent="0.25">
      <c r="A14" s="63"/>
      <c r="B14" s="4" t="s">
        <v>38</v>
      </c>
      <c r="C14" s="7" t="s">
        <v>39</v>
      </c>
      <c r="D14" s="1">
        <v>45</v>
      </c>
      <c r="E14" s="5">
        <v>300000</v>
      </c>
      <c r="F14" s="5">
        <f t="shared" si="1"/>
        <v>13500000</v>
      </c>
    </row>
    <row r="15" spans="1:8" x14ac:dyDescent="0.25">
      <c r="A15" s="63"/>
      <c r="B15" s="4" t="s">
        <v>22</v>
      </c>
      <c r="C15" s="7" t="s">
        <v>24</v>
      </c>
      <c r="D15" s="1">
        <v>10</v>
      </c>
      <c r="E15" s="5">
        <v>200000</v>
      </c>
      <c r="F15" s="5">
        <f t="shared" ref="F15:F19" si="2">D15*E15</f>
        <v>2000000</v>
      </c>
    </row>
    <row r="16" spans="1:8" x14ac:dyDescent="0.25">
      <c r="A16" s="63"/>
      <c r="B16" s="4" t="s">
        <v>23</v>
      </c>
      <c r="C16" s="7" t="s">
        <v>10</v>
      </c>
      <c r="D16" s="1">
        <v>600</v>
      </c>
      <c r="E16" s="5">
        <v>12000</v>
      </c>
      <c r="F16" s="5">
        <f t="shared" si="2"/>
        <v>7200000</v>
      </c>
    </row>
    <row r="17" spans="1:9" x14ac:dyDescent="0.25">
      <c r="A17" s="63"/>
      <c r="B17" s="4" t="s">
        <v>33</v>
      </c>
      <c r="C17" s="7" t="s">
        <v>10</v>
      </c>
      <c r="D17" s="1">
        <v>600</v>
      </c>
      <c r="E17" s="5">
        <v>2700</v>
      </c>
      <c r="F17" s="5">
        <f t="shared" si="2"/>
        <v>1620000</v>
      </c>
    </row>
    <row r="18" spans="1:9" x14ac:dyDescent="0.25">
      <c r="A18" s="63"/>
      <c r="B18" s="4" t="s">
        <v>26</v>
      </c>
      <c r="C18" s="7" t="s">
        <v>10</v>
      </c>
      <c r="D18" s="1">
        <v>600</v>
      </c>
      <c r="E18" s="5">
        <v>90000</v>
      </c>
      <c r="F18" s="5">
        <f t="shared" si="2"/>
        <v>54000000</v>
      </c>
    </row>
    <row r="19" spans="1:9" ht="27.6" x14ac:dyDescent="0.25">
      <c r="A19" s="64"/>
      <c r="B19" s="6" t="s">
        <v>27</v>
      </c>
      <c r="C19" s="7" t="s">
        <v>10</v>
      </c>
      <c r="D19" s="1">
        <v>6</v>
      </c>
      <c r="E19" s="5">
        <v>400000</v>
      </c>
      <c r="F19" s="5">
        <f t="shared" si="2"/>
        <v>2400000</v>
      </c>
    </row>
    <row r="20" spans="1:9" x14ac:dyDescent="0.25">
      <c r="A20" s="59" t="s">
        <v>5</v>
      </c>
      <c r="B20" s="60"/>
      <c r="C20" s="60"/>
      <c r="D20" s="60"/>
      <c r="E20" s="61"/>
      <c r="F20" s="42">
        <f>SUM(F13:F19)</f>
        <v>125720000</v>
      </c>
    </row>
    <row r="21" spans="1:9" ht="25.95" customHeight="1" x14ac:dyDescent="0.25">
      <c r="A21" s="62" t="s">
        <v>42</v>
      </c>
      <c r="B21" s="6" t="s">
        <v>31</v>
      </c>
      <c r="C21" s="7" t="s">
        <v>4</v>
      </c>
      <c r="D21" s="1">
        <v>1</v>
      </c>
      <c r="E21" s="5">
        <v>7000000</v>
      </c>
      <c r="F21" s="5">
        <f>E21*D21</f>
        <v>7000000</v>
      </c>
    </row>
    <row r="22" spans="1:9" ht="25.95" customHeight="1" x14ac:dyDescent="0.25">
      <c r="A22" s="63"/>
      <c r="B22" s="6" t="s">
        <v>23</v>
      </c>
      <c r="C22" s="7" t="s">
        <v>10</v>
      </c>
      <c r="D22" s="1">
        <v>600</v>
      </c>
      <c r="E22" s="5">
        <v>12000</v>
      </c>
      <c r="F22" s="5">
        <f t="shared" ref="F22:F28" si="3">D22*E22</f>
        <v>7200000</v>
      </c>
    </row>
    <row r="23" spans="1:9" ht="25.95" customHeight="1" x14ac:dyDescent="0.25">
      <c r="A23" s="63"/>
      <c r="B23" s="4" t="s">
        <v>33</v>
      </c>
      <c r="C23" s="7" t="s">
        <v>10</v>
      </c>
      <c r="D23" s="1">
        <v>1200</v>
      </c>
      <c r="E23" s="5">
        <v>2700</v>
      </c>
      <c r="F23" s="5">
        <f t="shared" si="3"/>
        <v>3240000</v>
      </c>
    </row>
    <row r="24" spans="1:9" ht="25.95" customHeight="1" x14ac:dyDescent="0.25">
      <c r="A24" s="63"/>
      <c r="B24" s="6" t="s">
        <v>32</v>
      </c>
      <c r="C24" s="7" t="s">
        <v>25</v>
      </c>
      <c r="D24" s="1">
        <v>10</v>
      </c>
      <c r="E24" s="5">
        <v>210000</v>
      </c>
      <c r="F24" s="5">
        <f>D24*E24</f>
        <v>2100000</v>
      </c>
    </row>
    <row r="25" spans="1:9" x14ac:dyDescent="0.25">
      <c r="A25" s="63"/>
      <c r="B25" s="4" t="s">
        <v>29</v>
      </c>
      <c r="C25" s="7" t="s">
        <v>4</v>
      </c>
      <c r="D25" s="1">
        <v>1</v>
      </c>
      <c r="E25" s="5">
        <v>5000000</v>
      </c>
      <c r="F25" s="5">
        <f t="shared" si="3"/>
        <v>5000000</v>
      </c>
    </row>
    <row r="26" spans="1:9" x14ac:dyDescent="0.25">
      <c r="A26" s="63"/>
      <c r="B26" s="4" t="s">
        <v>30</v>
      </c>
      <c r="C26" s="7" t="s">
        <v>25</v>
      </c>
      <c r="D26" s="1">
        <v>1</v>
      </c>
      <c r="E26" s="5">
        <v>6000000</v>
      </c>
      <c r="F26" s="5">
        <f t="shared" si="3"/>
        <v>6000000</v>
      </c>
    </row>
    <row r="27" spans="1:9" x14ac:dyDescent="0.25">
      <c r="A27" s="63"/>
      <c r="B27" s="6" t="s">
        <v>37</v>
      </c>
      <c r="C27" s="7" t="s">
        <v>4</v>
      </c>
      <c r="D27" s="1">
        <v>1</v>
      </c>
      <c r="E27" s="5">
        <v>1000000</v>
      </c>
      <c r="F27" s="5">
        <f t="shared" si="3"/>
        <v>1000000</v>
      </c>
    </row>
    <row r="28" spans="1:9" ht="96.6" x14ac:dyDescent="0.25">
      <c r="A28" s="63"/>
      <c r="B28" s="6" t="s">
        <v>36</v>
      </c>
      <c r="C28" s="7" t="s">
        <v>4</v>
      </c>
      <c r="D28" s="1">
        <v>1</v>
      </c>
      <c r="E28" s="5">
        <v>43140000</v>
      </c>
      <c r="F28" s="5">
        <f t="shared" si="3"/>
        <v>43140000</v>
      </c>
    </row>
    <row r="29" spans="1:9" x14ac:dyDescent="0.25">
      <c r="A29" s="59" t="s">
        <v>5</v>
      </c>
      <c r="B29" s="60"/>
      <c r="C29" s="60"/>
      <c r="D29" s="60"/>
      <c r="E29" s="61"/>
      <c r="F29" s="42">
        <f>SUM(F21:F28)</f>
        <v>74680000</v>
      </c>
    </row>
    <row r="30" spans="1:9" ht="27.6" x14ac:dyDescent="0.25">
      <c r="A30" s="43" t="s">
        <v>11</v>
      </c>
      <c r="B30" s="4"/>
      <c r="C30" s="44" t="s">
        <v>10</v>
      </c>
      <c r="D30" s="1">
        <v>60</v>
      </c>
      <c r="E30" s="22">
        <v>600000</v>
      </c>
      <c r="F30" s="5">
        <f t="shared" si="1"/>
        <v>36000000</v>
      </c>
    </row>
    <row r="31" spans="1:9" x14ac:dyDescent="0.25">
      <c r="A31" s="59" t="s">
        <v>5</v>
      </c>
      <c r="B31" s="60"/>
      <c r="C31" s="60"/>
      <c r="D31" s="60"/>
      <c r="E31" s="61"/>
      <c r="F31" s="42">
        <f>F30</f>
        <v>36000000</v>
      </c>
    </row>
    <row r="32" spans="1:9" ht="17.399999999999999" x14ac:dyDescent="0.25">
      <c r="B32" s="53" t="s">
        <v>3</v>
      </c>
      <c r="C32" s="54"/>
      <c r="D32" s="54"/>
      <c r="E32" s="55"/>
      <c r="F32" s="9">
        <f>F6+F12+F20+F29+F31</f>
        <v>275000000</v>
      </c>
      <c r="I32" s="8"/>
    </row>
    <row r="33" spans="1:8" x14ac:dyDescent="0.25">
      <c r="A33" s="65" t="s">
        <v>40</v>
      </c>
      <c r="B33" s="65"/>
      <c r="C33" s="65"/>
      <c r="D33" s="65"/>
      <c r="E33" s="65"/>
      <c r="F33" s="52">
        <v>250000000</v>
      </c>
      <c r="G33" s="12"/>
      <c r="H33" s="8"/>
    </row>
    <row r="34" spans="1:8" x14ac:dyDescent="0.25">
      <c r="A34" s="65" t="s">
        <v>41</v>
      </c>
      <c r="B34" s="65"/>
      <c r="C34" s="65"/>
      <c r="D34" s="65"/>
      <c r="E34" s="65"/>
      <c r="F34" s="52">
        <f>F32-F33</f>
        <v>25000000</v>
      </c>
      <c r="G34" s="12"/>
      <c r="H34" s="8"/>
    </row>
    <row r="35" spans="1:8" x14ac:dyDescent="0.25">
      <c r="D35" s="18"/>
      <c r="E35" s="27"/>
      <c r="F35" s="28"/>
      <c r="G35" s="12"/>
    </row>
    <row r="36" spans="1:8" x14ac:dyDescent="0.25">
      <c r="F36" s="14"/>
      <c r="G36" s="12"/>
    </row>
    <row r="37" spans="1:8" x14ac:dyDescent="0.25">
      <c r="F37" s="14"/>
      <c r="G37" s="12"/>
    </row>
    <row r="38" spans="1:8" x14ac:dyDescent="0.25">
      <c r="D38" s="15"/>
      <c r="G38" s="12"/>
    </row>
    <row r="39" spans="1:8" x14ac:dyDescent="0.25">
      <c r="D39" s="29"/>
      <c r="E39" s="29"/>
      <c r="F39" s="30"/>
      <c r="G39" s="12"/>
      <c r="H39" s="8"/>
    </row>
    <row r="40" spans="1:8" x14ac:dyDescent="0.25">
      <c r="C40" s="23"/>
      <c r="D40" s="29"/>
      <c r="E40" s="29"/>
      <c r="F40" s="30"/>
      <c r="G40" s="12"/>
    </row>
    <row r="41" spans="1:8" x14ac:dyDescent="0.25">
      <c r="C41" s="23"/>
      <c r="D41" s="29"/>
      <c r="E41" s="30"/>
      <c r="F41" s="30"/>
      <c r="G41" s="12"/>
    </row>
    <row r="42" spans="1:8" x14ac:dyDescent="0.25">
      <c r="C42" s="49"/>
      <c r="D42" s="31"/>
      <c r="E42" s="32"/>
      <c r="F42" s="30"/>
      <c r="G42" s="12"/>
    </row>
    <row r="43" spans="1:8" x14ac:dyDescent="0.25">
      <c r="C43" s="23"/>
      <c r="F43" s="8"/>
      <c r="G43" s="12"/>
    </row>
    <row r="44" spans="1:8" x14ac:dyDescent="0.25">
      <c r="C44" s="23"/>
      <c r="F44" s="8"/>
      <c r="G44" s="12"/>
    </row>
    <row r="45" spans="1:8" x14ac:dyDescent="0.25">
      <c r="C45" s="23"/>
      <c r="D45" s="31"/>
      <c r="F45" s="2"/>
    </row>
    <row r="46" spans="1:8" x14ac:dyDescent="0.25">
      <c r="C46" s="23"/>
      <c r="F46" s="16"/>
      <c r="G46" s="12"/>
    </row>
    <row r="47" spans="1:8" x14ac:dyDescent="0.25">
      <c r="C47" s="56"/>
      <c r="D47" s="56"/>
      <c r="F47" s="8"/>
      <c r="G47" s="12"/>
    </row>
    <row r="48" spans="1:8" x14ac:dyDescent="0.25">
      <c r="C48" s="24"/>
      <c r="F48" s="17"/>
      <c r="G48" s="12"/>
    </row>
    <row r="49" spans="3:10" x14ac:dyDescent="0.25">
      <c r="C49" s="23"/>
      <c r="F49" s="16"/>
      <c r="G49" s="12"/>
    </row>
    <row r="50" spans="3:10" x14ac:dyDescent="0.25">
      <c r="C50" s="23"/>
      <c r="F50" s="16"/>
      <c r="G50" s="12"/>
    </row>
    <row r="51" spans="3:10" x14ac:dyDescent="0.25">
      <c r="C51" s="23"/>
      <c r="G51" s="12"/>
    </row>
    <row r="52" spans="3:10" x14ac:dyDescent="0.25">
      <c r="C52" s="56"/>
      <c r="D52" s="56"/>
      <c r="G52" s="12"/>
    </row>
    <row r="53" spans="3:10" x14ac:dyDescent="0.25">
      <c r="C53" s="24"/>
      <c r="G53" s="12"/>
      <c r="H53" s="18"/>
    </row>
    <row r="54" spans="3:10" x14ac:dyDescent="0.25">
      <c r="C54" s="23"/>
      <c r="G54" s="12"/>
    </row>
    <row r="55" spans="3:10" x14ac:dyDescent="0.25">
      <c r="C55" s="23"/>
      <c r="G55" s="12"/>
      <c r="J55" s="8"/>
    </row>
    <row r="56" spans="3:10" x14ac:dyDescent="0.25">
      <c r="C56" s="23"/>
      <c r="G56" s="12"/>
    </row>
    <row r="57" spans="3:10" x14ac:dyDescent="0.25">
      <c r="G57" s="12"/>
    </row>
    <row r="58" spans="3:10" x14ac:dyDescent="0.25">
      <c r="G58" s="12"/>
    </row>
    <row r="59" spans="3:10" x14ac:dyDescent="0.25">
      <c r="G59" s="12"/>
    </row>
    <row r="60" spans="3:10" x14ac:dyDescent="0.25">
      <c r="G60" s="12"/>
    </row>
    <row r="61" spans="3:10" x14ac:dyDescent="0.25">
      <c r="G61" s="12"/>
    </row>
    <row r="62" spans="3:10" x14ac:dyDescent="0.25">
      <c r="G62" s="12"/>
    </row>
    <row r="63" spans="3:10" x14ac:dyDescent="0.25">
      <c r="G63" s="12"/>
    </row>
    <row r="71" spans="7:8" x14ac:dyDescent="0.25">
      <c r="H71" s="2">
        <v>4629955</v>
      </c>
    </row>
    <row r="72" spans="7:8" x14ac:dyDescent="0.25">
      <c r="H72" s="8">
        <f>H71+659184.55</f>
        <v>5289139.55</v>
      </c>
    </row>
    <row r="74" spans="7:8" x14ac:dyDescent="0.25">
      <c r="G74" s="2" t="s">
        <v>2</v>
      </c>
    </row>
    <row r="77" spans="7:8" x14ac:dyDescent="0.25">
      <c r="G77" s="2" t="e">
        <f>#REF!+#REF!+200000</f>
        <v>#REF!</v>
      </c>
      <c r="H77" s="2">
        <v>6970000</v>
      </c>
    </row>
    <row r="79" spans="7:8" x14ac:dyDescent="0.25">
      <c r="H79" s="8" t="e">
        <f>G77-H77</f>
        <v>#REF!</v>
      </c>
    </row>
    <row r="81" spans="7:8" x14ac:dyDescent="0.25">
      <c r="H81" s="2">
        <v>660000</v>
      </c>
    </row>
    <row r="82" spans="7:8" x14ac:dyDescent="0.25">
      <c r="H82" s="2">
        <v>70000</v>
      </c>
    </row>
    <row r="83" spans="7:8" x14ac:dyDescent="0.25">
      <c r="H83" s="2">
        <v>12280</v>
      </c>
    </row>
    <row r="84" spans="7:8" x14ac:dyDescent="0.25">
      <c r="H84" s="13">
        <f>SUM(H81:H83)</f>
        <v>742280</v>
      </c>
    </row>
    <row r="85" spans="7:8" x14ac:dyDescent="0.25">
      <c r="G85" s="2" t="e">
        <f>H79-H84</f>
        <v>#REF!</v>
      </c>
    </row>
  </sheetData>
  <mergeCells count="15">
    <mergeCell ref="B32:E32"/>
    <mergeCell ref="C47:D47"/>
    <mergeCell ref="C52:D52"/>
    <mergeCell ref="A2:F2"/>
    <mergeCell ref="A4:F4"/>
    <mergeCell ref="A6:E6"/>
    <mergeCell ref="A31:E31"/>
    <mergeCell ref="A12:E12"/>
    <mergeCell ref="A7:A11"/>
    <mergeCell ref="A20:E20"/>
    <mergeCell ref="A21:A28"/>
    <mergeCell ref="A29:E29"/>
    <mergeCell ref="A13:A19"/>
    <mergeCell ref="A33:E33"/>
    <mergeCell ref="A34:E34"/>
  </mergeCells>
  <pageMargins left="0.7" right="0.7" top="0.75" bottom="0.75" header="0.3" footer="0.3"/>
  <ignoredErrors>
    <ignoredError sqref="F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ESP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wendy castaño</dc:creator>
  <cp:lastModifiedBy>Aury Polo</cp:lastModifiedBy>
  <dcterms:created xsi:type="dcterms:W3CDTF">2025-10-07T15:00:01Z</dcterms:created>
  <dcterms:modified xsi:type="dcterms:W3CDTF">2026-08-18T20:56:26Z</dcterms:modified>
</cp:coreProperties>
</file>