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COLEGIO DE BOYACA\CONTRATACION 2026\MINIMA CUANTIA 2026\LAVADO DE TANQUES\"/>
    </mc:Choice>
  </mc:AlternateContent>
  <xr:revisionPtr revIDLastSave="0" documentId="13_ncr:1_{D0870E0D-483E-4830-88E2-055F0D83C72D}" xr6:coauthVersionLast="47" xr6:coauthVersionMax="47" xr10:uidLastSave="{00000000-0000-0000-0000-000000000000}"/>
  <bookViews>
    <workbookView xWindow="-120" yWindow="-120" windowWidth="29040" windowHeight="15720" xr2:uid="{8FAAC65D-C53D-4661-BEE8-9EA9002875B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" i="1" l="1"/>
  <c r="H6" i="1"/>
  <c r="I6" i="1" s="1"/>
  <c r="J6" i="1" s="1"/>
  <c r="G7" i="1"/>
  <c r="H7" i="1" s="1"/>
  <c r="I7" i="1" s="1"/>
  <c r="J7" i="1" s="1"/>
  <c r="G8" i="1"/>
  <c r="H8" i="1"/>
  <c r="I8" i="1" s="1"/>
  <c r="J8" i="1" s="1"/>
  <c r="G9" i="1"/>
  <c r="H9" i="1"/>
  <c r="I9" i="1"/>
  <c r="J9" i="1" s="1"/>
  <c r="G10" i="1"/>
  <c r="H10" i="1" s="1"/>
  <c r="I10" i="1" s="1"/>
  <c r="J10" i="1" s="1"/>
  <c r="G11" i="1"/>
  <c r="H11" i="1" s="1"/>
  <c r="I11" i="1" s="1"/>
  <c r="J11" i="1" s="1"/>
  <c r="G12" i="1"/>
  <c r="H12" i="1" s="1"/>
  <c r="I12" i="1" s="1"/>
  <c r="J12" i="1" s="1"/>
  <c r="G14" i="1"/>
  <c r="H14" i="1"/>
  <c r="I14" i="1"/>
  <c r="J14" i="1" s="1"/>
  <c r="G15" i="1"/>
  <c r="H15" i="1"/>
  <c r="I15" i="1" s="1"/>
  <c r="J15" i="1" s="1"/>
  <c r="G16" i="1"/>
  <c r="H16" i="1" s="1"/>
  <c r="I16" i="1" s="1"/>
  <c r="J16" i="1" s="1"/>
  <c r="G17" i="1"/>
  <c r="H17" i="1" s="1"/>
  <c r="I17" i="1" s="1"/>
  <c r="J17" i="1" s="1"/>
  <c r="G18" i="1"/>
  <c r="H18" i="1" s="1"/>
  <c r="I18" i="1" s="1"/>
  <c r="J18" i="1" s="1"/>
  <c r="G19" i="1"/>
  <c r="H19" i="1" s="1"/>
  <c r="I19" i="1" s="1"/>
  <c r="G20" i="1"/>
  <c r="H20" i="1" s="1"/>
  <c r="I20" i="1" s="1"/>
  <c r="J20" i="1" s="1"/>
  <c r="G22" i="1"/>
  <c r="H22" i="1" s="1"/>
  <c r="I22" i="1" s="1"/>
  <c r="J22" i="1" s="1"/>
  <c r="G24" i="1"/>
  <c r="H24" i="1" s="1"/>
  <c r="I24" i="1" s="1"/>
  <c r="J24" i="1" s="1"/>
  <c r="G25" i="1"/>
  <c r="H25" i="1" s="1"/>
  <c r="I25" i="1" s="1"/>
  <c r="G26" i="1"/>
  <c r="H26" i="1" s="1"/>
  <c r="I26" i="1" s="1"/>
  <c r="J26" i="1" s="1"/>
  <c r="G27" i="1"/>
  <c r="H27" i="1" s="1"/>
  <c r="I27" i="1" s="1"/>
  <c r="J27" i="1" s="1"/>
  <c r="G28" i="1"/>
  <c r="H28" i="1" s="1"/>
  <c r="I28" i="1" s="1"/>
  <c r="J28" i="1" s="1"/>
  <c r="G29" i="1"/>
  <c r="H29" i="1" s="1"/>
  <c r="I29" i="1" s="1"/>
  <c r="G30" i="1"/>
  <c r="H30" i="1" s="1"/>
  <c r="I30" i="1" s="1"/>
  <c r="J30" i="1" s="1"/>
  <c r="G31" i="1"/>
  <c r="H31" i="1" s="1"/>
  <c r="I31" i="1" s="1"/>
  <c r="J31" i="1" s="1"/>
  <c r="G32" i="1"/>
  <c r="H32" i="1" s="1"/>
  <c r="I32" i="1" s="1"/>
  <c r="J32" i="1" s="1"/>
  <c r="G33" i="1"/>
  <c r="H33" i="1" s="1"/>
  <c r="I33" i="1" s="1"/>
  <c r="G34" i="1"/>
  <c r="H34" i="1" s="1"/>
  <c r="I34" i="1" s="1"/>
  <c r="J34" i="1" s="1"/>
  <c r="G35" i="1"/>
  <c r="H35" i="1" s="1"/>
  <c r="I35" i="1" s="1"/>
  <c r="J35" i="1" s="1"/>
  <c r="G36" i="1"/>
  <c r="H36" i="1" s="1"/>
  <c r="I36" i="1" s="1"/>
  <c r="J36" i="1" s="1"/>
  <c r="G37" i="1"/>
  <c r="H37" i="1" s="1"/>
  <c r="I37" i="1" s="1"/>
  <c r="G38" i="1"/>
  <c r="H38" i="1" s="1"/>
  <c r="I38" i="1" s="1"/>
  <c r="J38" i="1" s="1"/>
  <c r="G39" i="1"/>
  <c r="H39" i="1" s="1"/>
  <c r="I39" i="1" s="1"/>
  <c r="J39" i="1" s="1"/>
  <c r="J37" i="1" l="1"/>
  <c r="J33" i="1"/>
  <c r="J29" i="1"/>
  <c r="J25" i="1"/>
  <c r="J19" i="1"/>
  <c r="I40" i="1" l="1"/>
</calcChain>
</file>

<file path=xl/sharedStrings.xml><?xml version="1.0" encoding="utf-8"?>
<sst xmlns="http://schemas.openxmlformats.org/spreadsheetml/2006/main" count="82" uniqueCount="47">
  <si>
    <t>ITEM</t>
  </si>
  <si>
    <t>DESCRIPCION</t>
  </si>
  <si>
    <t>UND</t>
  </si>
  <si>
    <t>CANT</t>
  </si>
  <si>
    <t>COT No.1 SERVITEC-SYS</t>
  </si>
  <si>
    <t xml:space="preserve">PROMEDIO </t>
  </si>
  <si>
    <t xml:space="preserve">VALOR TOTAL IVA INCLUIDO </t>
  </si>
  <si>
    <t xml:space="preserve">VALOR UNITARIO IVA INCLUIDO </t>
  </si>
  <si>
    <t>DESINFECCIÓN Y LIMPIEZA DE TANQUES DE ALMACENAMIENTO DE AGUA POTABLE SANTOS GUTIERREZ 2.000LTS ALTURA</t>
  </si>
  <si>
    <t>DESINFECCIÓN Y LIMPIEZA DE TANQUES DE ALMACENAMIENTO DE AGUA POTABLE FRANCISCO DE PAULA SANTANDER 25.000 LTS SUBTERRANEO</t>
  </si>
  <si>
    <t>DESINFECCIÓN Y LIMPIEZA DE TANQUES DE ALMACENAMIENTO DE AGUA POTABLE FRANCISCO DE PAULA SANTANDER 2.000 LTS ALTURA</t>
  </si>
  <si>
    <t>DESINFECCIÓN Y LIMPIEZA DE TANQUES DE ALMACENAMIENTO DE AGUA POTABLE FRANCISCO DE PAULA SANTANDER 250 LTS ALTURA</t>
  </si>
  <si>
    <t>DESINFECCIÓN Y LIMPIEZA DE TANQUES DE ALMACENAMIENTO DE AGUA POTABLE RAFAEL REYES (Casa Amarilla) 500 LTS ALTURA</t>
  </si>
  <si>
    <t>DESINFECCIÓN Y LIMPIEZA DE TANQUES DE ALMACENAMIENTO DE AGUA POTABLE JOSÉ IGNACIO DE MÁRQUEZ- SERGIO CAMARGO 500LTS SUBTERRANEO</t>
  </si>
  <si>
    <t>DESINFECCIÓN Y LIMPIEZA DE TANQUES DE ALMACENAMIENTO DE AGUA POTABLE JOSÉ IGNACIO DE MÁRQUEZ- SERGIO CAMARGO 1,000LTS ALTURA</t>
  </si>
  <si>
    <t>DESINFECCIÓN Y LIMPIEZA DE TANQUES DE ALMACENAMIENTO DE AGUA POTABLE JOSÉ IGNACIO DE MÁRQUEZ- SERGIO CAMARGO 20,000 LTS SUBTERRANEO</t>
  </si>
  <si>
    <t>DESINFECCIÓN Y LIMPIEZA DE TANQUES DE ALMACENAMIENTO DE AGUA POTABLE SAN AGUSTIN 1.000LTS ALTURA</t>
  </si>
  <si>
    <t>DESINFECCIÓN Y LIMPIEZA DE TANQUES DE ALMACENAMIENTO DE AGUA POTABLE SAN AGUSTIN 500 LTS ALTURA</t>
  </si>
  <si>
    <t>DESINFECCIÓN Y LIMPIEZA DE TANQUES DE ALMACENAMIENTO DE AGUA POTABLE SANTOS ACOSTA  500 LTS ALTURA</t>
  </si>
  <si>
    <t>DESINFECCIÓN Y LIMPIEZA DE TANQUES DE ALMACENAMIENTO DE AGUA POTABLE SANTOS ACOSTA  1.000 LTS ALTURA</t>
  </si>
  <si>
    <t>DESINFECCIÓN Y LIMPIEZA DE TANQUES DE ALMACENAMIENTO DE AGUA POTABLE LONDOÑO BARAJAS 500LTS ALTURA</t>
  </si>
  <si>
    <t>DESINFECCIÓN Y LIMPIEZA DE TANQUES DE ALMACENAMIENTO DE AGUA POTABLE LONDOÑO BARAJAS 25.000 LTS SUBTERRANEO</t>
  </si>
  <si>
    <t>DESINFECCIÓN Y LIMPIEZA DE TANQUES DE ALMACENAMIENTO DE AGUA POTABLE LONDOÑO BARAJAS 9.000LTS ALTURA</t>
  </si>
  <si>
    <t>DESINFECCIÓN Y LIMPIEZA DE TANQUES DE ALMACENAMIENTO DE AGUA POTABLE LONDOÑO BARAJAS 2.000LTS SUBTERRANEO</t>
  </si>
  <si>
    <t>MC 005 DE 2025</t>
  </si>
  <si>
    <t>MC 005 DE 2025 IPC 2026 AJUSTADO</t>
  </si>
  <si>
    <t>DANE IPC</t>
  </si>
  <si>
    <t>DESINFECCIÓN Y DESINSECTACIÓN SANTOS GUTIERREZ-Aplicación de humos insecticidas liberados por Potes fumígenos y el químico a utilizar debe tener principio activo BETACIPERMETRINA</t>
  </si>
  <si>
    <t>DESINFECCIÓN Y DESINSECTACIÓN FRANCISCO DE PAULA SANTANDER-Aplicación de humos insecticidas liberados por Potes fumígenos y el químico a utilizar debe tener principio activo BETACIPERMETRINA</t>
  </si>
  <si>
    <t>DESINFECCIÓN Y DESINSECTACIÓN RAFAEL REYES- Aplicación de humos insecticidas liberados por Potes fumígenos y el químico a utilizar debe tener principio activo BETACIPERMETRINA</t>
  </si>
  <si>
    <t>DESINFECCIÓN Y DESINSECTACIÓN JOSÉ IGNACIO DE MÁRQUEZ-Aplicación de humos insecticidas liberados por Potes fumígenos y el químico a utilizar debe tener principio activo BETACIPERMETRINA</t>
  </si>
  <si>
    <t>DESINFECCIÓN Y DESINSECTACIÓN SAN AGUSTIN-Aplicación de humos insecticidas liberados por Potes fumígenos y el químico a utilizar debe tener principio activo BETACIPERMETRINA</t>
  </si>
  <si>
    <t>DESINFECCIÓN Y DESINSECTACIÓN SANTOS ACOSTA-Aplicación de humos insecticidas liberados por Potes fumígenos y el químico a utilizar debe tener principio activo BETACIPERMETRINA</t>
  </si>
  <si>
    <t>DESINFECCIÓN Y DESINSECTACIÓN LONDOÑO BARAJAS-Aplicación de humos insecticidas liberados por Potes fumígenos y el químico a utilizar debe tener principio activo BETACIPERMETRINA</t>
  </si>
  <si>
    <t>SERVICIO DE MANEJO INTEGRADO DE PLAGAS DESRATIZACIÓN  FRANCISCO DE PAULA SANTANDER                                              DISPOSITIVOS ADHERENTES
CEBO EN CEBADEROS
Nota: Se requiere que realice un control con rotación del producto y garantizar la efectividad con la disminución de los roedores</t>
  </si>
  <si>
    <t>SERVICIO DE MANEJO INTEGRADO DE PLAGAS DESRATIZACIÓN SANTOS GUTIERREZ                                                                                             CEBO EN CEBADEROS
Nota: Se requiere que realice un control con rotación del producto y garantizar la efectividad con la disminución de los roedores.</t>
  </si>
  <si>
    <t>SERVICIO DE MANEJO INTEGRADO DE PLAGAS DESRATIZACIÓN  RAFAEL REYES                                                                                                      CEBO EN CEBADEROS
Nota: Se requiere que realice un control con rotación del producto y garantizar la efectividad con la disminución de los roedores</t>
  </si>
  <si>
    <t>SERVICIO DE MANEJO INTEGRADO DE PLAGAS  DESRATIZACIÓN SAN AGUSTIN                                                                                          DISPOSITIVOS ADHERENTES
CEBO EN CEBADEROS
Nota: Se requiere que realice un control con rotación del producto y garantizar la efectividad con la disminución de los roedores</t>
  </si>
  <si>
    <t>SERVICIO DE MANEJO INTEGRADO DE PLAGAS DESRATIZACIÓN  JOSÉ IGNACIO DE MÁRQUEZ                                                              DISPOSITIVOS ADHERENTES</t>
  </si>
  <si>
    <t>SERVICIO DE MANEJO INTEGRADO DE PLAGAS DESRATIZACIÓN  SANTOS ACOSTA DISPOSITIVOS ADHERENTES
CEBO EN CEBADEROS
Nota: Se requiere que realice un control con rotación del producto y garantizar la efectividad con la disminución de los roedores</t>
  </si>
  <si>
    <t>SERVICIO DE MANEJO INTEGRADO DE PLAGAS  DESRATIZACIÓN LONDOÑO BARAJAS DISPOSITIVOS ADHERENTES
CEBO EN CEBADEROS
Nota: Se requiere que realice un control con rotación del producto y garantizar la efectividad con la disminución de los roedores</t>
  </si>
  <si>
    <t>SERVICIO LIMPIEZA Y DESINFECCION SELECTIVA AREA DE EDIFICIO EN RESTAURACION FRANCISCO DE PAULA SANTANDER RECOLECCION, DESINFECCION, DESRATIZACION 
RETIRO DE RESIDUOS.
LIMPIEZA DE EXCREMENTO DE AVES, LIMPIEZA MANUAL DE RESIDUOS ORGANICOS EN DESCOMPOSICION Y DESINFECCION ESPECIALIZADA MEDIANTE LA APLICACIÓN DE BIOCIDAS AUTORIZADOS EN SALUD PUBLICA INCLUYE RETIRO Y DISPOSICIÓN FINAL DE LOS RESIDUOS.</t>
  </si>
  <si>
    <t>SERVICIO MANEJO INTEGRADO DE PLAGAS – DESINFECCIÓN Y DESINSECTACIÓN</t>
  </si>
  <si>
    <t>SERVICIO MANEJO INTEGRADO DE PLAGAS – DESRATIZACIÓN</t>
  </si>
  <si>
    <t>SERVICIO LIMPIEZA Y DESINFECCION SELECTIVA AREA DE EDIFICIO EN RESTAURACION</t>
  </si>
  <si>
    <t>DESINFECCIÓN Y LIMPIEZA DE TANQUES DE ALMACENAMIENTO DE AGUA POTABLE</t>
  </si>
  <si>
    <t>SERVICIO DE MANEJO INTEGRAL DE PLAGAS LAVADO Y DESINFECCIÓN DE TANQUES PARA EL ALMACENAMIENTO DE AGUA TRATADA DE USO Y CONSUMO HUMANO EN LAS DIFERENTES SECCIONES DEL ESTABLECIMIENTO PÚBLICO COLEGIO DE BOYACÁ CONFORME A LAS ESPECIFICACIONES TECNICAS SEÑALADAS EN EL ESTUDIO PREVIO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</si>
</sst>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sz val="1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10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justify" vertical="center" wrapText="1"/>
    </xf>
    <xf numFmtId="0" fontId="3" fillId="5" borderId="1" xfId="0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3" fillId="5" borderId="6" xfId="0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5" fontId="3" fillId="6" borderId="6" xfId="0" applyNumberFormat="1" applyFont="1" applyFill="1" applyBorder="1" applyAlignment="1">
      <alignment horizontal="center" vertical="center"/>
    </xf>
    <xf numFmtId="165" fontId="3" fillId="6" borderId="9" xfId="0" applyNumberFormat="1" applyFont="1" applyFill="1" applyBorder="1" applyAlignment="1">
      <alignment horizontal="center" vertical="center"/>
    </xf>
    <xf numFmtId="165" fontId="3" fillId="6" borderId="10" xfId="0" applyNumberFormat="1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5C1BC-D6B5-47B7-A10A-AC0EFA636FDA}">
  <dimension ref="A1:J86"/>
  <sheetViews>
    <sheetView tabSelected="1" workbookViewId="0">
      <selection activeCell="O10" sqref="O10"/>
    </sheetView>
  </sheetViews>
  <sheetFormatPr baseColWidth="10" defaultRowHeight="15" x14ac:dyDescent="0.25"/>
  <cols>
    <col min="1" max="1" width="6.5703125" style="3" customWidth="1"/>
    <col min="2" max="2" width="68.7109375" customWidth="1"/>
    <col min="3" max="3" width="6.85546875" customWidth="1"/>
    <col min="4" max="4" width="6" bestFit="1" customWidth="1"/>
    <col min="5" max="6" width="13.5703125" bestFit="1" customWidth="1"/>
    <col min="7" max="7" width="9.7109375" bestFit="1" customWidth="1"/>
    <col min="8" max="9" width="13.5703125" bestFit="1" customWidth="1"/>
    <col min="10" max="10" width="18" bestFit="1" customWidth="1"/>
  </cols>
  <sheetData>
    <row r="1" spans="1:10" x14ac:dyDescent="0.25">
      <c r="A1" s="26" t="s">
        <v>46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15.75" thickBot="1" x14ac:dyDescent="0.3">
      <c r="A2" s="29"/>
      <c r="B2" s="30"/>
      <c r="C2" s="30"/>
      <c r="D2" s="30"/>
      <c r="E2" s="30"/>
      <c r="F2" s="30"/>
      <c r="G2" s="30"/>
      <c r="H2" s="30"/>
      <c r="I2" s="30"/>
      <c r="J2" s="31"/>
    </row>
    <row r="3" spans="1:10" ht="38.25" x14ac:dyDescent="0.25">
      <c r="A3" s="41" t="s">
        <v>0</v>
      </c>
      <c r="B3" s="43" t="s">
        <v>1</v>
      </c>
      <c r="C3" s="43" t="s">
        <v>2</v>
      </c>
      <c r="D3" s="43" t="s">
        <v>3</v>
      </c>
      <c r="E3" s="8" t="s">
        <v>4</v>
      </c>
      <c r="F3" s="8" t="s">
        <v>24</v>
      </c>
      <c r="G3" s="8" t="s">
        <v>26</v>
      </c>
      <c r="H3" s="8" t="s">
        <v>25</v>
      </c>
      <c r="I3" s="7" t="s">
        <v>5</v>
      </c>
      <c r="J3" s="39" t="s">
        <v>6</v>
      </c>
    </row>
    <row r="4" spans="1:10" ht="41.45" customHeight="1" x14ac:dyDescent="0.25">
      <c r="A4" s="42"/>
      <c r="B4" s="44"/>
      <c r="C4" s="44"/>
      <c r="D4" s="44"/>
      <c r="E4" s="4" t="s">
        <v>7</v>
      </c>
      <c r="F4" s="4" t="s">
        <v>7</v>
      </c>
      <c r="G4" s="6">
        <v>6.1400000000000003E-2</v>
      </c>
      <c r="H4" s="4" t="s">
        <v>7</v>
      </c>
      <c r="I4" s="4" t="s">
        <v>7</v>
      </c>
      <c r="J4" s="40"/>
    </row>
    <row r="5" spans="1:10" ht="15" customHeight="1" x14ac:dyDescent="0.25">
      <c r="A5" s="32" t="s">
        <v>42</v>
      </c>
      <c r="B5" s="33"/>
      <c r="C5" s="33"/>
      <c r="D5" s="33"/>
      <c r="E5" s="33"/>
      <c r="F5" s="33"/>
      <c r="G5" s="33"/>
      <c r="H5" s="33"/>
      <c r="I5" s="33"/>
      <c r="J5" s="34"/>
    </row>
    <row r="6" spans="1:10" ht="38.25" x14ac:dyDescent="0.25">
      <c r="A6" s="9">
        <v>1</v>
      </c>
      <c r="B6" s="10" t="s">
        <v>27</v>
      </c>
      <c r="C6" s="11" t="s">
        <v>2</v>
      </c>
      <c r="D6" s="11">
        <v>1</v>
      </c>
      <c r="E6" s="12">
        <v>250000</v>
      </c>
      <c r="F6" s="12">
        <v>295000</v>
      </c>
      <c r="G6" s="12">
        <f>+ROUND(F6*$G$4,2)</f>
        <v>18113</v>
      </c>
      <c r="H6" s="12">
        <f>+ROUND(G6+F6,2)</f>
        <v>313113</v>
      </c>
      <c r="I6" s="12">
        <f>+ROUND(AVERAGE(E6,H6),2)</f>
        <v>281556.5</v>
      </c>
      <c r="J6" s="13">
        <f t="shared" ref="J6:J39" si="0">+ROUND(I6*D6,2)</f>
        <v>281556.5</v>
      </c>
    </row>
    <row r="7" spans="1:10" ht="38.25" x14ac:dyDescent="0.25">
      <c r="A7" s="9">
        <v>2</v>
      </c>
      <c r="B7" s="10" t="s">
        <v>28</v>
      </c>
      <c r="C7" s="11" t="s">
        <v>2</v>
      </c>
      <c r="D7" s="11">
        <v>4</v>
      </c>
      <c r="E7" s="12">
        <v>300000</v>
      </c>
      <c r="F7" s="12">
        <v>288200</v>
      </c>
      <c r="G7" s="12">
        <f t="shared" ref="G7:G39" si="1">+ROUND(F7*$G$4,2)</f>
        <v>17695.48</v>
      </c>
      <c r="H7" s="12">
        <f t="shared" ref="H7:H39" si="2">+ROUND(G7+F7,2)</f>
        <v>305895.48</v>
      </c>
      <c r="I7" s="12">
        <f t="shared" ref="I7:I39" si="3">+ROUND(AVERAGE(E7,H7),2)</f>
        <v>302947.74</v>
      </c>
      <c r="J7" s="13">
        <f t="shared" si="0"/>
        <v>1211790.96</v>
      </c>
    </row>
    <row r="8" spans="1:10" ht="38.25" x14ac:dyDescent="0.25">
      <c r="A8" s="9">
        <v>3</v>
      </c>
      <c r="B8" s="10" t="s">
        <v>29</v>
      </c>
      <c r="C8" s="11" t="s">
        <v>2</v>
      </c>
      <c r="D8" s="11">
        <v>2</v>
      </c>
      <c r="E8" s="12">
        <v>200000</v>
      </c>
      <c r="F8" s="12">
        <v>295000</v>
      </c>
      <c r="G8" s="12">
        <f t="shared" si="1"/>
        <v>18113</v>
      </c>
      <c r="H8" s="12">
        <f t="shared" si="2"/>
        <v>313113</v>
      </c>
      <c r="I8" s="12">
        <f t="shared" si="3"/>
        <v>256556.5</v>
      </c>
      <c r="J8" s="13">
        <f t="shared" si="0"/>
        <v>513113</v>
      </c>
    </row>
    <row r="9" spans="1:10" ht="38.25" x14ac:dyDescent="0.25">
      <c r="A9" s="9">
        <v>4</v>
      </c>
      <c r="B9" s="10" t="s">
        <v>30</v>
      </c>
      <c r="C9" s="11" t="s">
        <v>2</v>
      </c>
      <c r="D9" s="11">
        <v>2</v>
      </c>
      <c r="E9" s="12">
        <v>200000</v>
      </c>
      <c r="F9" s="12">
        <v>407000</v>
      </c>
      <c r="G9" s="12">
        <f t="shared" si="1"/>
        <v>24989.8</v>
      </c>
      <c r="H9" s="12">
        <f t="shared" si="2"/>
        <v>431989.8</v>
      </c>
      <c r="I9" s="12">
        <f t="shared" si="3"/>
        <v>315994.90000000002</v>
      </c>
      <c r="J9" s="13">
        <f t="shared" si="0"/>
        <v>631989.80000000005</v>
      </c>
    </row>
    <row r="10" spans="1:10" ht="38.25" x14ac:dyDescent="0.25">
      <c r="A10" s="9">
        <v>5</v>
      </c>
      <c r="B10" s="10" t="s">
        <v>31</v>
      </c>
      <c r="C10" s="11" t="s">
        <v>2</v>
      </c>
      <c r="D10" s="11">
        <v>4</v>
      </c>
      <c r="E10" s="12">
        <v>200000</v>
      </c>
      <c r="F10" s="12">
        <v>464750</v>
      </c>
      <c r="G10" s="12">
        <f t="shared" si="1"/>
        <v>28535.65</v>
      </c>
      <c r="H10" s="12">
        <f t="shared" si="2"/>
        <v>493285.65</v>
      </c>
      <c r="I10" s="12">
        <f t="shared" si="3"/>
        <v>346642.83</v>
      </c>
      <c r="J10" s="13">
        <f t="shared" si="0"/>
        <v>1386571.32</v>
      </c>
    </row>
    <row r="11" spans="1:10" ht="38.25" x14ac:dyDescent="0.25">
      <c r="A11" s="9">
        <v>6</v>
      </c>
      <c r="B11" s="10" t="s">
        <v>32</v>
      </c>
      <c r="C11" s="11" t="s">
        <v>2</v>
      </c>
      <c r="D11" s="11">
        <v>2</v>
      </c>
      <c r="E11" s="12">
        <v>250000</v>
      </c>
      <c r="F11" s="12">
        <v>374750</v>
      </c>
      <c r="G11" s="12">
        <f t="shared" si="1"/>
        <v>23009.65</v>
      </c>
      <c r="H11" s="12">
        <f t="shared" si="2"/>
        <v>397759.65</v>
      </c>
      <c r="I11" s="12">
        <f t="shared" si="3"/>
        <v>323879.83</v>
      </c>
      <c r="J11" s="13">
        <f t="shared" si="0"/>
        <v>647759.66</v>
      </c>
    </row>
    <row r="12" spans="1:10" s="5" customFormat="1" ht="38.25" x14ac:dyDescent="0.25">
      <c r="A12" s="9">
        <v>7</v>
      </c>
      <c r="B12" s="10" t="s">
        <v>33</v>
      </c>
      <c r="C12" s="11" t="s">
        <v>2</v>
      </c>
      <c r="D12" s="11">
        <v>2</v>
      </c>
      <c r="E12" s="12">
        <v>350000</v>
      </c>
      <c r="F12" s="12">
        <v>464750</v>
      </c>
      <c r="G12" s="12">
        <f t="shared" si="1"/>
        <v>28535.65</v>
      </c>
      <c r="H12" s="12">
        <f t="shared" si="2"/>
        <v>493285.65</v>
      </c>
      <c r="I12" s="12">
        <f t="shared" si="3"/>
        <v>421642.83</v>
      </c>
      <c r="J12" s="13">
        <f t="shared" si="0"/>
        <v>843285.66</v>
      </c>
    </row>
    <row r="13" spans="1:10" s="5" customFormat="1" ht="15" customHeight="1" x14ac:dyDescent="0.25">
      <c r="A13" s="32" t="s">
        <v>43</v>
      </c>
      <c r="B13" s="33"/>
      <c r="C13" s="33"/>
      <c r="D13" s="33"/>
      <c r="E13" s="33"/>
      <c r="F13" s="33"/>
      <c r="G13" s="33"/>
      <c r="H13" s="33"/>
      <c r="I13" s="33"/>
      <c r="J13" s="34"/>
    </row>
    <row r="14" spans="1:10" s="5" customFormat="1" ht="76.5" x14ac:dyDescent="0.25">
      <c r="A14" s="14">
        <v>8</v>
      </c>
      <c r="B14" s="15" t="s">
        <v>35</v>
      </c>
      <c r="C14" s="16" t="s">
        <v>2</v>
      </c>
      <c r="D14" s="16">
        <v>1</v>
      </c>
      <c r="E14" s="17">
        <v>220000</v>
      </c>
      <c r="F14" s="17">
        <v>94250</v>
      </c>
      <c r="G14" s="17">
        <f t="shared" si="1"/>
        <v>5786.95</v>
      </c>
      <c r="H14" s="17">
        <f t="shared" si="2"/>
        <v>100036.95</v>
      </c>
      <c r="I14" s="17">
        <f t="shared" si="3"/>
        <v>160018.48000000001</v>
      </c>
      <c r="J14" s="18">
        <f t="shared" si="0"/>
        <v>160018.48000000001</v>
      </c>
    </row>
    <row r="15" spans="1:10" s="5" customFormat="1" ht="89.25" x14ac:dyDescent="0.25">
      <c r="A15" s="14">
        <v>9</v>
      </c>
      <c r="B15" s="15" t="s">
        <v>34</v>
      </c>
      <c r="C15" s="16" t="s">
        <v>2</v>
      </c>
      <c r="D15" s="16">
        <v>4</v>
      </c>
      <c r="E15" s="17">
        <v>250000</v>
      </c>
      <c r="F15" s="17">
        <v>144250</v>
      </c>
      <c r="G15" s="17">
        <f t="shared" si="1"/>
        <v>8856.9500000000007</v>
      </c>
      <c r="H15" s="17">
        <f t="shared" si="2"/>
        <v>153106.95000000001</v>
      </c>
      <c r="I15" s="17">
        <f t="shared" si="3"/>
        <v>201553.48</v>
      </c>
      <c r="J15" s="18">
        <f t="shared" si="0"/>
        <v>806213.92</v>
      </c>
    </row>
    <row r="16" spans="1:10" s="5" customFormat="1" ht="63.75" x14ac:dyDescent="0.25">
      <c r="A16" s="14">
        <v>10</v>
      </c>
      <c r="B16" s="15" t="s">
        <v>36</v>
      </c>
      <c r="C16" s="16" t="s">
        <v>2</v>
      </c>
      <c r="D16" s="16">
        <v>2</v>
      </c>
      <c r="E16" s="17">
        <v>200000</v>
      </c>
      <c r="F16" s="17">
        <v>94250</v>
      </c>
      <c r="G16" s="17">
        <f t="shared" si="1"/>
        <v>5786.95</v>
      </c>
      <c r="H16" s="17">
        <f t="shared" si="2"/>
        <v>100036.95</v>
      </c>
      <c r="I16" s="17">
        <f t="shared" si="3"/>
        <v>150018.48000000001</v>
      </c>
      <c r="J16" s="18">
        <f t="shared" si="0"/>
        <v>300036.96000000002</v>
      </c>
    </row>
    <row r="17" spans="1:10" s="5" customFormat="1" ht="38.25" x14ac:dyDescent="0.25">
      <c r="A17" s="14">
        <v>11</v>
      </c>
      <c r="B17" s="15" t="s">
        <v>38</v>
      </c>
      <c r="C17" s="16" t="s">
        <v>2</v>
      </c>
      <c r="D17" s="16">
        <v>3</v>
      </c>
      <c r="E17" s="17">
        <v>200000</v>
      </c>
      <c r="F17" s="17">
        <v>94250</v>
      </c>
      <c r="G17" s="17">
        <f t="shared" si="1"/>
        <v>5786.95</v>
      </c>
      <c r="H17" s="17">
        <f t="shared" si="2"/>
        <v>100036.95</v>
      </c>
      <c r="I17" s="17">
        <f t="shared" si="3"/>
        <v>150018.48000000001</v>
      </c>
      <c r="J17" s="18">
        <f t="shared" si="0"/>
        <v>450055.44</v>
      </c>
    </row>
    <row r="18" spans="1:10" s="5" customFormat="1" ht="89.25" x14ac:dyDescent="0.25">
      <c r="A18" s="14">
        <v>12</v>
      </c>
      <c r="B18" s="15" t="s">
        <v>37</v>
      </c>
      <c r="C18" s="16" t="s">
        <v>2</v>
      </c>
      <c r="D18" s="16">
        <v>4</v>
      </c>
      <c r="E18" s="17">
        <v>250000</v>
      </c>
      <c r="F18" s="17">
        <v>159250</v>
      </c>
      <c r="G18" s="17">
        <f t="shared" si="1"/>
        <v>9777.9500000000007</v>
      </c>
      <c r="H18" s="17">
        <f t="shared" si="2"/>
        <v>169027.95</v>
      </c>
      <c r="I18" s="17">
        <f t="shared" si="3"/>
        <v>209513.98</v>
      </c>
      <c r="J18" s="18">
        <f t="shared" si="0"/>
        <v>838055.92</v>
      </c>
    </row>
    <row r="19" spans="1:10" s="5" customFormat="1" ht="76.5" x14ac:dyDescent="0.25">
      <c r="A19" s="14">
        <v>13</v>
      </c>
      <c r="B19" s="15" t="s">
        <v>39</v>
      </c>
      <c r="C19" s="16" t="s">
        <v>2</v>
      </c>
      <c r="D19" s="16">
        <v>4</v>
      </c>
      <c r="E19" s="17">
        <v>250000</v>
      </c>
      <c r="F19" s="17">
        <v>159250</v>
      </c>
      <c r="G19" s="17">
        <f t="shared" si="1"/>
        <v>9777.9500000000007</v>
      </c>
      <c r="H19" s="17">
        <f t="shared" si="2"/>
        <v>169027.95</v>
      </c>
      <c r="I19" s="17">
        <f t="shared" si="3"/>
        <v>209513.98</v>
      </c>
      <c r="J19" s="18">
        <f t="shared" si="0"/>
        <v>838055.92</v>
      </c>
    </row>
    <row r="20" spans="1:10" s="5" customFormat="1" ht="76.5" x14ac:dyDescent="0.25">
      <c r="A20" s="14">
        <v>14</v>
      </c>
      <c r="B20" s="15" t="s">
        <v>40</v>
      </c>
      <c r="C20" s="16" t="s">
        <v>2</v>
      </c>
      <c r="D20" s="16">
        <v>4</v>
      </c>
      <c r="E20" s="17">
        <v>350000</v>
      </c>
      <c r="F20" s="17">
        <v>159250</v>
      </c>
      <c r="G20" s="17">
        <f t="shared" si="1"/>
        <v>9777.9500000000007</v>
      </c>
      <c r="H20" s="17">
        <f t="shared" si="2"/>
        <v>169027.95</v>
      </c>
      <c r="I20" s="17">
        <f t="shared" si="3"/>
        <v>259513.98</v>
      </c>
      <c r="J20" s="18">
        <f t="shared" si="0"/>
        <v>1038055.92</v>
      </c>
    </row>
    <row r="21" spans="1:10" s="5" customFormat="1" ht="15" customHeight="1" x14ac:dyDescent="0.25">
      <c r="A21" s="32" t="s">
        <v>44</v>
      </c>
      <c r="B21" s="33"/>
      <c r="C21" s="33"/>
      <c r="D21" s="33"/>
      <c r="E21" s="33"/>
      <c r="F21" s="33"/>
      <c r="G21" s="33"/>
      <c r="H21" s="33"/>
      <c r="I21" s="33"/>
      <c r="J21" s="34"/>
    </row>
    <row r="22" spans="1:10" s="5" customFormat="1" ht="102" x14ac:dyDescent="0.25">
      <c r="A22" s="9">
        <v>15</v>
      </c>
      <c r="B22" s="10" t="s">
        <v>41</v>
      </c>
      <c r="C22" s="11" t="s">
        <v>2</v>
      </c>
      <c r="D22" s="11">
        <v>4</v>
      </c>
      <c r="E22" s="12">
        <v>1200000</v>
      </c>
      <c r="F22" s="12">
        <v>705000</v>
      </c>
      <c r="G22" s="12">
        <f t="shared" si="1"/>
        <v>43287</v>
      </c>
      <c r="H22" s="12">
        <f t="shared" si="2"/>
        <v>748287</v>
      </c>
      <c r="I22" s="12">
        <f t="shared" si="3"/>
        <v>974143.5</v>
      </c>
      <c r="J22" s="13">
        <f t="shared" si="0"/>
        <v>3896574</v>
      </c>
    </row>
    <row r="23" spans="1:10" ht="15" customHeight="1" x14ac:dyDescent="0.25">
      <c r="A23" s="32" t="s">
        <v>45</v>
      </c>
      <c r="B23" s="33"/>
      <c r="C23" s="33"/>
      <c r="D23" s="33"/>
      <c r="E23" s="33"/>
      <c r="F23" s="33"/>
      <c r="G23" s="33"/>
      <c r="H23" s="33"/>
      <c r="I23" s="33"/>
      <c r="J23" s="34"/>
    </row>
    <row r="24" spans="1:10" ht="26.25" x14ac:dyDescent="0.25">
      <c r="A24" s="19">
        <v>16</v>
      </c>
      <c r="B24" s="20" t="s">
        <v>8</v>
      </c>
      <c r="C24" s="21" t="s">
        <v>2</v>
      </c>
      <c r="D24" s="21">
        <v>4</v>
      </c>
      <c r="E24" s="22">
        <v>130000</v>
      </c>
      <c r="F24" s="22">
        <v>131100</v>
      </c>
      <c r="G24" s="22">
        <f t="shared" si="1"/>
        <v>8049.54</v>
      </c>
      <c r="H24" s="22">
        <f t="shared" si="2"/>
        <v>139149.54</v>
      </c>
      <c r="I24" s="22">
        <f t="shared" si="3"/>
        <v>134574.76999999999</v>
      </c>
      <c r="J24" s="23">
        <f t="shared" si="0"/>
        <v>538299.07999999996</v>
      </c>
    </row>
    <row r="25" spans="1:10" ht="39" x14ac:dyDescent="0.25">
      <c r="A25" s="19">
        <v>17</v>
      </c>
      <c r="B25" s="20" t="s">
        <v>9</v>
      </c>
      <c r="C25" s="21" t="s">
        <v>2</v>
      </c>
      <c r="D25" s="21">
        <v>1</v>
      </c>
      <c r="E25" s="22">
        <v>350000</v>
      </c>
      <c r="F25" s="22">
        <v>369000</v>
      </c>
      <c r="G25" s="22">
        <f t="shared" si="1"/>
        <v>22656.6</v>
      </c>
      <c r="H25" s="22">
        <f t="shared" si="2"/>
        <v>391656.6</v>
      </c>
      <c r="I25" s="22">
        <f t="shared" si="3"/>
        <v>370828.3</v>
      </c>
      <c r="J25" s="23">
        <f t="shared" si="0"/>
        <v>370828.3</v>
      </c>
    </row>
    <row r="26" spans="1:10" ht="26.25" x14ac:dyDescent="0.25">
      <c r="A26" s="19">
        <v>18</v>
      </c>
      <c r="B26" s="20" t="s">
        <v>10</v>
      </c>
      <c r="C26" s="21" t="s">
        <v>2</v>
      </c>
      <c r="D26" s="21">
        <v>2</v>
      </c>
      <c r="E26" s="22">
        <v>130000</v>
      </c>
      <c r="F26" s="22">
        <v>131100</v>
      </c>
      <c r="G26" s="22">
        <f t="shared" si="1"/>
        <v>8049.54</v>
      </c>
      <c r="H26" s="22">
        <f t="shared" si="2"/>
        <v>139149.54</v>
      </c>
      <c r="I26" s="22">
        <f t="shared" si="3"/>
        <v>134574.76999999999</v>
      </c>
      <c r="J26" s="23">
        <f t="shared" si="0"/>
        <v>269149.53999999998</v>
      </c>
    </row>
    <row r="27" spans="1:10" ht="26.25" x14ac:dyDescent="0.25">
      <c r="A27" s="19">
        <v>19</v>
      </c>
      <c r="B27" s="20" t="s">
        <v>11</v>
      </c>
      <c r="C27" s="21" t="s">
        <v>2</v>
      </c>
      <c r="D27" s="21">
        <v>2</v>
      </c>
      <c r="E27" s="22">
        <v>90000</v>
      </c>
      <c r="F27" s="22">
        <v>94000</v>
      </c>
      <c r="G27" s="22">
        <f t="shared" si="1"/>
        <v>5771.6</v>
      </c>
      <c r="H27" s="22">
        <f t="shared" si="2"/>
        <v>99771.6</v>
      </c>
      <c r="I27" s="22">
        <f t="shared" si="3"/>
        <v>94885.8</v>
      </c>
      <c r="J27" s="23">
        <f t="shared" si="0"/>
        <v>189771.6</v>
      </c>
    </row>
    <row r="28" spans="1:10" ht="26.25" x14ac:dyDescent="0.25">
      <c r="A28" s="19">
        <v>20</v>
      </c>
      <c r="B28" s="20" t="s">
        <v>12</v>
      </c>
      <c r="C28" s="21" t="s">
        <v>2</v>
      </c>
      <c r="D28" s="21">
        <v>2</v>
      </c>
      <c r="E28" s="22">
        <v>90000</v>
      </c>
      <c r="F28" s="22">
        <v>104000</v>
      </c>
      <c r="G28" s="22">
        <f t="shared" si="1"/>
        <v>6385.6</v>
      </c>
      <c r="H28" s="22">
        <f t="shared" si="2"/>
        <v>110385.60000000001</v>
      </c>
      <c r="I28" s="22">
        <f t="shared" si="3"/>
        <v>100192.8</v>
      </c>
      <c r="J28" s="23">
        <f t="shared" si="0"/>
        <v>200385.6</v>
      </c>
    </row>
    <row r="29" spans="1:10" ht="39" x14ac:dyDescent="0.25">
      <c r="A29" s="19">
        <v>21</v>
      </c>
      <c r="B29" s="20" t="s">
        <v>13</v>
      </c>
      <c r="C29" s="21" t="s">
        <v>2</v>
      </c>
      <c r="D29" s="21">
        <v>4</v>
      </c>
      <c r="E29" s="22">
        <v>90000</v>
      </c>
      <c r="F29" s="22">
        <v>115000</v>
      </c>
      <c r="G29" s="22">
        <f t="shared" si="1"/>
        <v>7061</v>
      </c>
      <c r="H29" s="22">
        <f t="shared" si="2"/>
        <v>122061</v>
      </c>
      <c r="I29" s="22">
        <f t="shared" si="3"/>
        <v>106030.5</v>
      </c>
      <c r="J29" s="23">
        <f t="shared" si="0"/>
        <v>424122</v>
      </c>
    </row>
    <row r="30" spans="1:10" ht="39" x14ac:dyDescent="0.25">
      <c r="A30" s="19">
        <v>22</v>
      </c>
      <c r="B30" s="20" t="s">
        <v>14</v>
      </c>
      <c r="C30" s="21" t="s">
        <v>2</v>
      </c>
      <c r="D30" s="21">
        <v>1</v>
      </c>
      <c r="E30" s="22">
        <v>100000</v>
      </c>
      <c r="F30" s="22">
        <v>124500</v>
      </c>
      <c r="G30" s="22">
        <f t="shared" si="1"/>
        <v>7644.3</v>
      </c>
      <c r="H30" s="22">
        <f t="shared" si="2"/>
        <v>132144.29999999999</v>
      </c>
      <c r="I30" s="22">
        <f t="shared" si="3"/>
        <v>116072.15</v>
      </c>
      <c r="J30" s="23">
        <f t="shared" si="0"/>
        <v>116072.15</v>
      </c>
    </row>
    <row r="31" spans="1:10" ht="39" x14ac:dyDescent="0.25">
      <c r="A31" s="19">
        <v>23</v>
      </c>
      <c r="B31" s="20" t="s">
        <v>15</v>
      </c>
      <c r="C31" s="21" t="s">
        <v>2</v>
      </c>
      <c r="D31" s="21">
        <v>1</v>
      </c>
      <c r="E31" s="22">
        <v>400000</v>
      </c>
      <c r="F31" s="22">
        <v>374500</v>
      </c>
      <c r="G31" s="22">
        <f t="shared" si="1"/>
        <v>22994.3</v>
      </c>
      <c r="H31" s="22">
        <f t="shared" si="2"/>
        <v>397494.3</v>
      </c>
      <c r="I31" s="22">
        <f t="shared" si="3"/>
        <v>398747.15</v>
      </c>
      <c r="J31" s="23">
        <f t="shared" si="0"/>
        <v>398747.15</v>
      </c>
    </row>
    <row r="32" spans="1:10" ht="26.25" x14ac:dyDescent="0.25">
      <c r="A32" s="19">
        <v>24</v>
      </c>
      <c r="B32" s="20" t="s">
        <v>16</v>
      </c>
      <c r="C32" s="21" t="s">
        <v>2</v>
      </c>
      <c r="D32" s="21">
        <v>6</v>
      </c>
      <c r="E32" s="22">
        <v>100000</v>
      </c>
      <c r="F32" s="22">
        <v>51500</v>
      </c>
      <c r="G32" s="22">
        <f t="shared" si="1"/>
        <v>3162.1</v>
      </c>
      <c r="H32" s="22">
        <f t="shared" si="2"/>
        <v>54662.1</v>
      </c>
      <c r="I32" s="22">
        <f t="shared" si="3"/>
        <v>77331.05</v>
      </c>
      <c r="J32" s="23">
        <f t="shared" si="0"/>
        <v>463986.3</v>
      </c>
    </row>
    <row r="33" spans="1:10" ht="26.25" x14ac:dyDescent="0.25">
      <c r="A33" s="19">
        <v>25</v>
      </c>
      <c r="B33" s="20" t="s">
        <v>17</v>
      </c>
      <c r="C33" s="21" t="s">
        <v>2</v>
      </c>
      <c r="D33" s="21">
        <v>1</v>
      </c>
      <c r="E33" s="22">
        <v>90000</v>
      </c>
      <c r="F33" s="22">
        <v>104000</v>
      </c>
      <c r="G33" s="22">
        <f t="shared" si="1"/>
        <v>6385.6</v>
      </c>
      <c r="H33" s="22">
        <f t="shared" si="2"/>
        <v>110385.60000000001</v>
      </c>
      <c r="I33" s="22">
        <f t="shared" si="3"/>
        <v>100192.8</v>
      </c>
      <c r="J33" s="23">
        <f t="shared" si="0"/>
        <v>100192.8</v>
      </c>
    </row>
    <row r="34" spans="1:10" ht="26.25" x14ac:dyDescent="0.25">
      <c r="A34" s="19">
        <v>26</v>
      </c>
      <c r="B34" s="20" t="s">
        <v>18</v>
      </c>
      <c r="C34" s="21" t="s">
        <v>2</v>
      </c>
      <c r="D34" s="21">
        <v>1</v>
      </c>
      <c r="E34" s="22">
        <v>90000</v>
      </c>
      <c r="F34" s="22">
        <v>109500</v>
      </c>
      <c r="G34" s="22">
        <f t="shared" si="1"/>
        <v>6723.3</v>
      </c>
      <c r="H34" s="22">
        <f t="shared" si="2"/>
        <v>116223.3</v>
      </c>
      <c r="I34" s="22">
        <f t="shared" si="3"/>
        <v>103111.65</v>
      </c>
      <c r="J34" s="23">
        <f t="shared" si="0"/>
        <v>103111.65</v>
      </c>
    </row>
    <row r="35" spans="1:10" ht="26.25" x14ac:dyDescent="0.25">
      <c r="A35" s="19">
        <v>27</v>
      </c>
      <c r="B35" s="20" t="s">
        <v>19</v>
      </c>
      <c r="C35" s="21" t="s">
        <v>2</v>
      </c>
      <c r="D35" s="21">
        <v>3</v>
      </c>
      <c r="E35" s="22">
        <v>100000</v>
      </c>
      <c r="F35" s="22">
        <v>124500</v>
      </c>
      <c r="G35" s="22">
        <f t="shared" si="1"/>
        <v>7644.3</v>
      </c>
      <c r="H35" s="22">
        <f t="shared" si="2"/>
        <v>132144.29999999999</v>
      </c>
      <c r="I35" s="22">
        <f t="shared" si="3"/>
        <v>116072.15</v>
      </c>
      <c r="J35" s="23">
        <f t="shared" si="0"/>
        <v>348216.45</v>
      </c>
    </row>
    <row r="36" spans="1:10" ht="26.25" x14ac:dyDescent="0.25">
      <c r="A36" s="19">
        <v>28</v>
      </c>
      <c r="B36" s="20" t="s">
        <v>20</v>
      </c>
      <c r="C36" s="21" t="s">
        <v>2</v>
      </c>
      <c r="D36" s="21">
        <v>2</v>
      </c>
      <c r="E36" s="22">
        <v>90000</v>
      </c>
      <c r="F36" s="22">
        <v>269000</v>
      </c>
      <c r="G36" s="22">
        <f t="shared" si="1"/>
        <v>16516.599999999999</v>
      </c>
      <c r="H36" s="22">
        <f t="shared" si="2"/>
        <v>285516.59999999998</v>
      </c>
      <c r="I36" s="22">
        <f t="shared" si="3"/>
        <v>187758.3</v>
      </c>
      <c r="J36" s="23">
        <f t="shared" si="0"/>
        <v>375516.6</v>
      </c>
    </row>
    <row r="37" spans="1:10" ht="26.25" x14ac:dyDescent="0.25">
      <c r="A37" s="19">
        <v>29</v>
      </c>
      <c r="B37" s="20" t="s">
        <v>21</v>
      </c>
      <c r="C37" s="21" t="s">
        <v>2</v>
      </c>
      <c r="D37" s="21">
        <v>1</v>
      </c>
      <c r="E37" s="22">
        <v>350000</v>
      </c>
      <c r="F37" s="22">
        <v>534000</v>
      </c>
      <c r="G37" s="22">
        <f t="shared" si="1"/>
        <v>32787.599999999999</v>
      </c>
      <c r="H37" s="22">
        <f t="shared" si="2"/>
        <v>566787.6</v>
      </c>
      <c r="I37" s="22">
        <f t="shared" si="3"/>
        <v>458393.8</v>
      </c>
      <c r="J37" s="23">
        <f t="shared" si="0"/>
        <v>458393.8</v>
      </c>
    </row>
    <row r="38" spans="1:10" ht="26.25" x14ac:dyDescent="0.25">
      <c r="A38" s="19">
        <v>30</v>
      </c>
      <c r="B38" s="20" t="s">
        <v>22</v>
      </c>
      <c r="C38" s="21" t="s">
        <v>2</v>
      </c>
      <c r="D38" s="21">
        <v>1</v>
      </c>
      <c r="E38" s="22">
        <v>220000</v>
      </c>
      <c r="F38" s="22">
        <v>534000</v>
      </c>
      <c r="G38" s="22">
        <f t="shared" si="1"/>
        <v>32787.599999999999</v>
      </c>
      <c r="H38" s="22">
        <f t="shared" si="2"/>
        <v>566787.6</v>
      </c>
      <c r="I38" s="22">
        <f t="shared" si="3"/>
        <v>393393.8</v>
      </c>
      <c r="J38" s="23">
        <f t="shared" si="0"/>
        <v>393393.8</v>
      </c>
    </row>
    <row r="39" spans="1:10" ht="27" thickBot="1" x14ac:dyDescent="0.3">
      <c r="A39" s="19">
        <v>31</v>
      </c>
      <c r="B39" s="20" t="s">
        <v>23</v>
      </c>
      <c r="C39" s="21" t="s">
        <v>2</v>
      </c>
      <c r="D39" s="21">
        <v>3</v>
      </c>
      <c r="E39" s="22">
        <v>130000</v>
      </c>
      <c r="F39" s="22">
        <v>124500</v>
      </c>
      <c r="G39" s="22">
        <f t="shared" si="1"/>
        <v>7644.3</v>
      </c>
      <c r="H39" s="22">
        <f t="shared" si="2"/>
        <v>132144.29999999999</v>
      </c>
      <c r="I39" s="24">
        <f t="shared" si="3"/>
        <v>131072.15</v>
      </c>
      <c r="J39" s="25">
        <f t="shared" si="0"/>
        <v>393216.45</v>
      </c>
    </row>
    <row r="40" spans="1:10" ht="18.75" thickBot="1" x14ac:dyDescent="0.3">
      <c r="A40" s="37" t="s">
        <v>6</v>
      </c>
      <c r="B40" s="38"/>
      <c r="C40" s="38"/>
      <c r="D40" s="38"/>
      <c r="E40" s="38"/>
      <c r="F40" s="38"/>
      <c r="G40" s="38"/>
      <c r="H40" s="38"/>
      <c r="I40" s="35">
        <f>SUM(J6:J39)</f>
        <v>18986536.73</v>
      </c>
      <c r="J40" s="36"/>
    </row>
    <row r="41" spans="1:10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</row>
  </sheetData>
  <mergeCells count="12">
    <mergeCell ref="A1:J2"/>
    <mergeCell ref="A5:J5"/>
    <mergeCell ref="I40:J40"/>
    <mergeCell ref="A40:H40"/>
    <mergeCell ref="J3:J4"/>
    <mergeCell ref="A3:A4"/>
    <mergeCell ref="B3:B4"/>
    <mergeCell ref="C3:C4"/>
    <mergeCell ref="D3:D4"/>
    <mergeCell ref="A13:J13"/>
    <mergeCell ref="A21:J21"/>
    <mergeCell ref="A23:J23"/>
  </mergeCells>
  <pageMargins left="0.11811023622047245" right="0.11811023622047245" top="0.35433070866141736" bottom="0.55118110236220474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AUX_CONTRATACION</dc:creator>
  <cp:lastModifiedBy>JURIDICA_CB</cp:lastModifiedBy>
  <cp:lastPrinted>2026-07-29T16:35:22Z</cp:lastPrinted>
  <dcterms:created xsi:type="dcterms:W3CDTF">2026-06-17T22:06:25Z</dcterms:created>
  <dcterms:modified xsi:type="dcterms:W3CDTF">2026-08-12T22:14:27Z</dcterms:modified>
</cp:coreProperties>
</file>