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docs.live.net/64e8e975efc8d5ea/Escritorio/ESAP 2026 - TRÁMITES PROCESOS/DESFIBRILADORES 2.0/EVALUACIONES DEFINITIVAS/"/>
    </mc:Choice>
  </mc:AlternateContent>
  <xr:revisionPtr revIDLastSave="5" documentId="8_{A5D58B17-E8BB-45B2-9584-9004A92FACE2}" xr6:coauthVersionLast="47" xr6:coauthVersionMax="47" xr10:uidLastSave="{D02DE8D3-401D-409E-A8BF-12C6383FD13B}"/>
  <bookViews>
    <workbookView xWindow="-108" yWindow="-108" windowWidth="23256" windowHeight="13896" tabRatio="685" activeTab="4" xr2:uid="{00000000-000D-0000-FFFF-FFFF00000000}"/>
  </bookViews>
  <sheets>
    <sheet name="EVALUACIÓN ECO" sheetId="1" r:id="rId1"/>
    <sheet name="VERIFICACIÓN OFERTA" sheetId="7" r:id="rId2"/>
    <sheet name="CHECK LIST" sheetId="8" state="hidden" r:id="rId3"/>
    <sheet name="VALORES SECOP II" sheetId="3" r:id="rId4"/>
    <sheet name="PONDERACION" sheetId="9" r:id="rId5"/>
  </sheets>
  <externalReferences>
    <externalReference r:id="rId6"/>
  </externalReferences>
  <definedNames>
    <definedName name="_xlnm._FilterDatabase" localSheetId="1" hidden="1">'VERIFICACIÓN OFERTA'!$A$9:$N$25</definedName>
    <definedName name="FASE_1">'[1]CAPITULOS '!$B$2</definedName>
    <definedName name="PRODUCTOS">'[1]CAPITULOS '!$B$4:$B$12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ftE7Z3mA96j8vGu6LFgKFjimxgBBJQV4WjGqk9T7sPU="/>
    </ext>
  </extLst>
</workbook>
</file>

<file path=xl/calcChain.xml><?xml version="1.0" encoding="utf-8"?>
<calcChain xmlns="http://schemas.openxmlformats.org/spreadsheetml/2006/main">
  <c r="B9" i="9" l="1"/>
  <c r="C13" i="9" l="1"/>
  <c r="C12" i="9" l="1"/>
  <c r="K25" i="7" l="1"/>
  <c r="M24" i="7"/>
  <c r="N24" i="7" s="1"/>
  <c r="L24" i="7"/>
  <c r="M23" i="7"/>
  <c r="N23" i="7" s="1"/>
  <c r="L23" i="7"/>
  <c r="M22" i="7"/>
  <c r="N22" i="7" s="1"/>
  <c r="L22" i="7"/>
  <c r="M21" i="7"/>
  <c r="N21" i="7" s="1"/>
  <c r="L21" i="7"/>
  <c r="M20" i="7"/>
  <c r="N20" i="7" s="1"/>
  <c r="L20" i="7"/>
  <c r="M19" i="7"/>
  <c r="N19" i="7" s="1"/>
  <c r="L19" i="7"/>
  <c r="M18" i="7"/>
  <c r="N18" i="7" s="1"/>
  <c r="L18" i="7"/>
  <c r="M17" i="7"/>
  <c r="N17" i="7" s="1"/>
  <c r="L17" i="7"/>
  <c r="M16" i="7"/>
  <c r="N16" i="7" s="1"/>
  <c r="L16" i="7"/>
  <c r="M15" i="7"/>
  <c r="N15" i="7" s="1"/>
  <c r="L15" i="7"/>
  <c r="M14" i="7"/>
  <c r="N14" i="7" s="1"/>
  <c r="L14" i="7"/>
  <c r="M13" i="7"/>
  <c r="N13" i="7" s="1"/>
  <c r="L13" i="7"/>
  <c r="M12" i="7"/>
  <c r="N12" i="7" s="1"/>
  <c r="L12" i="7"/>
  <c r="M11" i="7"/>
  <c r="N11" i="7" s="1"/>
  <c r="L11" i="7"/>
  <c r="M10" i="7"/>
  <c r="N10" i="7" s="1"/>
  <c r="L10" i="7"/>
  <c r="G25" i="7"/>
  <c r="H11" i="7"/>
  <c r="I11" i="7"/>
  <c r="J11" i="7" s="1"/>
  <c r="H12" i="7"/>
  <c r="I12" i="7"/>
  <c r="J12" i="7" s="1"/>
  <c r="H13" i="7"/>
  <c r="I13" i="7"/>
  <c r="J13" i="7" s="1"/>
  <c r="H14" i="7"/>
  <c r="I14" i="7"/>
  <c r="J14" i="7" s="1"/>
  <c r="H15" i="7"/>
  <c r="I15" i="7"/>
  <c r="J15" i="7" s="1"/>
  <c r="H16" i="7"/>
  <c r="I16" i="7"/>
  <c r="J16" i="7" s="1"/>
  <c r="H17" i="7"/>
  <c r="I17" i="7"/>
  <c r="J17" i="7" s="1"/>
  <c r="H18" i="7"/>
  <c r="I18" i="7"/>
  <c r="J18" i="7"/>
  <c r="H19" i="7"/>
  <c r="I19" i="7"/>
  <c r="J19" i="7" s="1"/>
  <c r="H20" i="7"/>
  <c r="I20" i="7"/>
  <c r="J20" i="7" s="1"/>
  <c r="H21" i="7"/>
  <c r="I21" i="7"/>
  <c r="J21" i="7" s="1"/>
  <c r="H22" i="7"/>
  <c r="I22" i="7"/>
  <c r="J22" i="7" s="1"/>
  <c r="H23" i="7"/>
  <c r="I23" i="7"/>
  <c r="J23" i="7" s="1"/>
  <c r="H24" i="7"/>
  <c r="I24" i="7"/>
  <c r="J24" i="7" s="1"/>
  <c r="H10" i="7"/>
  <c r="I10" i="7"/>
  <c r="F25" i="7" l="1"/>
  <c r="J10" i="7" l="1"/>
</calcChain>
</file>

<file path=xl/sharedStrings.xml><?xml version="1.0" encoding="utf-8"?>
<sst xmlns="http://schemas.openxmlformats.org/spreadsheetml/2006/main" count="191" uniqueCount="107">
  <si>
    <t>PLANTILLA
VERIFICACIÓN ECONÓMICA</t>
  </si>
  <si>
    <t>CÓDIGO</t>
  </si>
  <si>
    <t>GF-FO-039</t>
  </si>
  <si>
    <t>VERSIÓN</t>
  </si>
  <si>
    <t>FECHA</t>
  </si>
  <si>
    <t xml:space="preserve">Proceso: Gestión Financiera	</t>
  </si>
  <si>
    <t>Documento de referencia: Instructivo Estructuración Financiera y Económica de los Porcesos Contractuales; Manual de Contratación</t>
  </si>
  <si>
    <t>PROCESO No.</t>
  </si>
  <si>
    <t>OBJETO:</t>
  </si>
  <si>
    <t>PRESUPUESTO OFICIAL TOTAL:</t>
  </si>
  <si>
    <t>RAZON SOCIAL Y/O ESTABLECIMIENTO DE COMERCIO (PROPONENTE)</t>
  </si>
  <si>
    <t>VALOR DE LA OFERTA (Plataforma SECOP II):</t>
  </si>
  <si>
    <t>Esta sección se debe ajustar de acuerdo a la necesidad del proceso, es importante mantener la línea de colores y fuentes de esta plantilla.</t>
  </si>
  <si>
    <t>REQUISITOS DE VERIFICACIÓN OFERTA</t>
  </si>
  <si>
    <t>SI</t>
  </si>
  <si>
    <t>NO</t>
  </si>
  <si>
    <t>CUMPLE/NO
CUMPLE</t>
  </si>
  <si>
    <t>OBSERVACIONES</t>
  </si>
  <si>
    <t>SOBREPASA EL PRESUPUESTO OFICIAL TOTAL</t>
  </si>
  <si>
    <t>SOBREPASA    EL    VALOR    UNITARIO ESTABLECIDO EN EL ANÁLISIS DEL SECTOR DEL PROCESO (VALOR TECHO)</t>
  </si>
  <si>
    <t>VERIFICACIÓN   OPERACIONES   ARITMÉTICAS   (Ver cuadro adjunto)</t>
  </si>
  <si>
    <t>REVISIÓN   CIFRAS   EN   PLATAFORMA   SECOP   II   - PROPUESTA ECONÓMICA.</t>
  </si>
  <si>
    <t>POSIBLE PRECIO ARTIFICIALMENTE BAJO (Artículo 2.2.1.1.2.2.4 del Decreto 1082 de 2015)</t>
  </si>
  <si>
    <t>RESULTADO</t>
  </si>
  <si>
    <t xml:space="preserve">Fecha elaboración Informe: </t>
  </si>
  <si>
    <t>ELABORÓ</t>
  </si>
  <si>
    <t>Proceso: Gestión Financiera</t>
  </si>
  <si>
    <t>N°.</t>
  </si>
  <si>
    <t>DESCRIPCIÓN-CONCEPTO-ACTIVIDAD</t>
  </si>
  <si>
    <t>UNIDAD DE MEDIDA</t>
  </si>
  <si>
    <t>CANTIDADES ESTIMADAS Y APROXIMADAS</t>
  </si>
  <si>
    <t>VALOR UNITARIO TECHO (Prima Total)</t>
  </si>
  <si>
    <t>VERIFICACION TECHOS TOTALES</t>
  </si>
  <si>
    <t>VERIFICACIÓN PRECIOS ARTIFICIALMENTE BAJOS 
PRECIO TOTAL</t>
  </si>
  <si>
    <t>VERIFICACIÓN PAB</t>
  </si>
  <si>
    <t>VALOR UNITARIO</t>
  </si>
  <si>
    <t>TOTAL TECHO</t>
  </si>
  <si>
    <t xml:space="preserve">PROCESO MINIMA CUANTIA </t>
  </si>
  <si>
    <t>PROCESO SUBASTA Y LICITACIÓN PUBLICA</t>
  </si>
  <si>
    <t>ITEM</t>
  </si>
  <si>
    <t>ACTIVIDAD</t>
  </si>
  <si>
    <t>REVISIÓN</t>
  </si>
  <si>
    <t>REVISIÓN FORMATO</t>
  </si>
  <si>
    <t>Asignar numero de :PROCESO DE No.</t>
  </si>
  <si>
    <t>Diligenciar PRESUPUESTO OFICIAL TOTAL  del contrato (casilla A6)</t>
  </si>
  <si>
    <t>Nombre de Razon Social</t>
  </si>
  <si>
    <t>Diligenciar VALOR DE LA OFERTA (Plataforma SECOP II) (casilla A8)</t>
  </si>
  <si>
    <t>Verificar si: SOBREPASA EL PRESUPUESTO OFICIAL TOTAL</t>
  </si>
  <si>
    <t>Verificar si: SOBREPASA    EL    VALOR    UNITARIO ESTABLECIDO EN EL ANÁLISIS DEL SECTOR DEL PROCESO (VALOR TECHO)</t>
  </si>
  <si>
    <t>Verificar si: VERIFICACIÓN   OPERACIONES   ARITMÉTICAS   (Ver cuadro adjunto)</t>
  </si>
  <si>
    <t>Verificar si: REVISIÓN   CIFRAS   EN   PLATAFORMA   SECOP   II   - PROPUESTA ECONÓMICA.</t>
  </si>
  <si>
    <t>Verificación de :POSIBLE PRECIO ARTIFICIALMENTE BAJO (Artículo 2.2.1.1.2.2.4 del Decreto 1082 de 2015)</t>
  </si>
  <si>
    <r>
      <t xml:space="preserve">Verificacion si: </t>
    </r>
    <r>
      <rPr>
        <b/>
        <sz val="11"/>
        <color theme="1"/>
        <rFont val="Calibri"/>
        <family val="2"/>
        <scheme val="minor"/>
      </rPr>
      <t>FORMATO REGISTRO DE PROVEEDORES</t>
    </r>
  </si>
  <si>
    <r>
      <t xml:space="preserve">Verificacion si: </t>
    </r>
    <r>
      <rPr>
        <b/>
        <sz val="11"/>
        <color theme="1"/>
        <rFont val="Calibri"/>
        <family val="2"/>
        <scheme val="minor"/>
      </rPr>
      <t>FORMATO REGISTRO DE PROVEEDORES</t>
    </r>
    <r>
      <rPr>
        <sz val="11"/>
        <color theme="1"/>
        <rFont val="Calibri"/>
        <family val="2"/>
        <scheme val="minor"/>
      </rPr>
      <t xml:space="preserve">  N/A</t>
    </r>
  </si>
  <si>
    <r>
      <t xml:space="preserve">Verificacion si: </t>
    </r>
    <r>
      <rPr>
        <b/>
        <sz val="11"/>
        <color theme="1"/>
        <rFont val="Calibri"/>
        <family val="2"/>
        <scheme val="minor"/>
      </rPr>
      <t>REGISTRO ÚNICO TRIBUTARIO (RUT)</t>
    </r>
  </si>
  <si>
    <r>
      <t xml:space="preserve">Verificacion si: </t>
    </r>
    <r>
      <rPr>
        <b/>
        <sz val="11"/>
        <color theme="1"/>
        <rFont val="Calibri"/>
        <family val="2"/>
        <scheme val="minor"/>
      </rPr>
      <t>REGISTRO ÚNICO TRIBUTARIO (RUT)</t>
    </r>
    <r>
      <rPr>
        <sz val="11"/>
        <color theme="1"/>
        <rFont val="Calibri"/>
        <family val="2"/>
        <scheme val="minor"/>
      </rPr>
      <t xml:space="preserve"> N/A</t>
    </r>
  </si>
  <si>
    <t xml:space="preserve">Fecha de Elaboración informe </t>
  </si>
  <si>
    <r>
      <t xml:space="preserve">Revisar en el pliego de condiciones el Numeral </t>
    </r>
    <r>
      <rPr>
        <b/>
        <sz val="11"/>
        <color theme="1"/>
        <rFont val="Calibri"/>
        <family val="2"/>
        <scheme val="minor"/>
      </rPr>
      <t>3.2. REQUISITOS ECONÓMICOS</t>
    </r>
  </si>
  <si>
    <t xml:space="preserve">Verificar como se debe diligenciar los sobres económicos </t>
  </si>
  <si>
    <t>Verificar metodo de ponderación y puntuación con relación a la TRM</t>
  </si>
  <si>
    <t>PANTALLAZO SECOP II</t>
  </si>
  <si>
    <t>ESAP-SAMEC-009-2026</t>
  </si>
  <si>
    <t>Prestar los servicios de mantenimiento preventivo y correctivo de los Desfibriladores Externos Automáticos (DEA) de la Escuela Superior de Administración Pública - ESAP, incluyendo el reemplazo y suministro de los insumos necesarios, para garantizar su adecuado funcionamiento y seguridad.</t>
  </si>
  <si>
    <t xml:space="preserve">No </t>
  </si>
  <si>
    <t>ENTIDAD</t>
  </si>
  <si>
    <t>OFERTA</t>
  </si>
  <si>
    <t>EEMC SAS</t>
  </si>
  <si>
    <t>GILESA SAS</t>
  </si>
  <si>
    <t>MANTENIMIENTO	 PREVENTIVO 	DESFIBRILADOR EXTERNO
AUTOMÁTICO DEA Ocho (8) unidades marca Shiller, ocho (8) unidades
marca CU Medical NF 1201, un (1) unidad marca Amoul y una (1) unidad marca CardiAid. (No incluye accesorios ni repuestos)</t>
  </si>
  <si>
    <t>MANTENIMIENTO EQUIPO BIOMEDICO CORRECTIVO Ocho (8) unidades marca Shiller, ocho (8) unidades marca CU Medical NF 1201, un (1) unidad marca Amoul y una (1) unidad marca CardiAid. (No incluye accesorios ni repuestos)</t>
  </si>
  <si>
    <t>ELECTRODOS PARA DEA SHILLER PEDIATRICOS I-PAD1201[MP1.1] Referencias específicas como 0-21-0013, 0-21-0040</t>
  </si>
  <si>
    <t xml:space="preserve">ELECTRODOS PARA DEA SHILLER ADULTOS (FRED Easy, PA-1, easyport, Defigard)  </t>
  </si>
  <si>
    <t>BATERIA DEA DESECHABLE IPAD 1201</t>
  </si>
  <si>
    <t>BATERÍA DESCARTABLE LIMNO2 2,8AH 15V PARA FRED PA-1S SCHILLER
Marca Shiller fred pa-1</t>
  </si>
  <si>
    <t xml:space="preserve">ELECTRODOS PARA DEA CU MEDICAL NF ADULTOS (Referencia CUA0903PF)  </t>
  </si>
  <si>
    <t xml:space="preserve">ELECTRODOS PARA DEA CU MEDICAL NF PEDIATRICOS (Compatible con versión pediátricas)  </t>
  </si>
  <si>
    <t>ELECTRODO PARA DEA AMOUL PEDIATRICOS [MP2.1][AM2.2] Fiab (Euro Def iPads) Referencia F 7957W</t>
  </si>
  <si>
    <t>ELECTRODOS PARA DEA AMOUL ADULTOS Fiab (Euro Def iPads) Referencia F 7957W</t>
  </si>
  <si>
    <t>BATERIA PARA DEA AMOUL</t>
  </si>
  <si>
    <t>ELECTRODOS PARA DEA CARDIAID PEDIATRICOS [MP3.1] Referencia común CT0207RF</t>
  </si>
  <si>
    <t>ELECTRODOS PARA DEA CARDIAID ADULTOS Referencia común CT0207RF</t>
  </si>
  <si>
    <t>BATERIA DEA PARA DESECHABLE CARDIAID</t>
  </si>
  <si>
    <t>Capacitación teórico-práctica en el uso del DEA</t>
  </si>
  <si>
    <t>UNIDAD</t>
  </si>
  <si>
    <t>OFERTA 1 - 
EEMC SAS</t>
  </si>
  <si>
    <t>OFERTA 2 - 
Gilesa S.A.S.</t>
  </si>
  <si>
    <t>X</t>
  </si>
  <si>
    <t>CUMPLE</t>
  </si>
  <si>
    <t>TRM</t>
  </si>
  <si>
    <t>NUMERO DE PROPUESTAS</t>
  </si>
  <si>
    <t xml:space="preserve">Numero Veces Que Se Incluye el P.O. </t>
  </si>
  <si>
    <t>OFERENTE</t>
  </si>
  <si>
    <t>VALOR OFERTA</t>
  </si>
  <si>
    <t>PUNTAJE</t>
  </si>
  <si>
    <t>ANGELICA MARIA ESCOBAR VIVAS - CONTRATISTA - DIRECCIÓN FINANCIERA</t>
  </si>
  <si>
    <t>CESAR EDUARDO TINJACA GUAYACAN - CONTRATISTA - DIRECCIÓN FINANCIERA</t>
  </si>
  <si>
    <t>Analizada la justificación presentada por EEMC SAS., la ESAP considera que los argumentos y soportes aportados permiten acreditar la viabilidad económica y financiera de la oferta, desvirtuando la presunción de precio artificialmente bajo. En consecuencia, la Entidad concluye que los precios ofertados no representan un riesgo para la adecuada ejecución del contrato ni para el cumplimiento de las obligaciones contractuales, razón por la cual acepta la justificación presentada y mantiene la validez de la oferta económica dentro del proceso de selección.</t>
  </si>
  <si>
    <t xml:space="preserve">LA OFERTA ECONOMICA DEL PROPONENTE EEMC SAS CUMPLE ECONOMICAMENTE </t>
  </si>
  <si>
    <t xml:space="preserve">LA OFERTA ECONOMICA DEL PROPONENTE GILESA SA CUMPLE ECONOMICAMENTE </t>
  </si>
  <si>
    <t>METODO</t>
  </si>
  <si>
    <t>MEDIA GEOMETRICA CON PRESUPUESTO OFICIAL</t>
  </si>
  <si>
    <t>A.MEDIA GEOMETRICA PRESUPUESTO OFICIAL</t>
  </si>
  <si>
    <t>PRESUPUESTO VR UNITARIOS</t>
  </si>
  <si>
    <r>
      <rPr>
        <b/>
        <sz val="10"/>
        <color rgb="FF000000"/>
        <rFont val="Arial Narrow"/>
        <family val="2"/>
      </rPr>
      <t xml:space="preserve">ANEXOS: </t>
    </r>
    <r>
      <rPr>
        <sz val="10"/>
        <color rgb="FF000000"/>
        <rFont val="Arial Narrow"/>
        <family val="2"/>
      </rPr>
      <t xml:space="preserve"> VARIFICACIÓN ECONÓMICA Y PONDERACIÓN</t>
    </r>
  </si>
  <si>
    <t>Analizada la justificación presentada por GILESA SAS., la ESAP considera que los argumentos y soportes aportados permiten acreditar la viabilidad económica y financiera de la oferta, desvirtuando la presunción de precio artificialmente bajo. En consecuencia, la Entidad concluye que los precios ofertados no representan un riesgo para la adecuada ejecución del contrato ni para el cumplimiento de las obligaciones contractuales, razón por la cual acepta la justificación presentada y mantiene la validez de la oferta económica dentro del proceso de selección.</t>
  </si>
  <si>
    <t>EEMC S.A.S.</t>
  </si>
  <si>
    <t>PUNTAJE ASIGNADO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</si>
</sst>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0.00"/>
    <numFmt numFmtId="165" formatCode="_-* #,##0_-;\-* #,##0_-;_-* &quot;-&quot;??_-;_-@_-"/>
    <numFmt numFmtId="166" formatCode="&quot;$&quot;\ #,##0"/>
    <numFmt numFmtId="167" formatCode="_-* #,##0.0000_-;\-* #,##0.0000_-;_-* &quot;-&quot;??_-;_-@_-"/>
    <numFmt numFmtId="168" formatCode="0.00000000"/>
  </numFmts>
  <fonts count="4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Narrow"/>
      <family val="2"/>
    </font>
    <font>
      <sz val="11"/>
      <name val="Calibri"/>
      <family val="2"/>
    </font>
    <font>
      <sz val="10"/>
      <color theme="1"/>
      <name val="Arial Narrow"/>
      <family val="2"/>
    </font>
    <font>
      <sz val="10"/>
      <color rgb="FF000000"/>
      <name val="Arial Narrow"/>
      <family val="2"/>
    </font>
    <font>
      <sz val="11"/>
      <color theme="1"/>
      <name val="Calibri"/>
      <family val="2"/>
      <scheme val="minor"/>
    </font>
    <font>
      <b/>
      <sz val="10"/>
      <color rgb="FF000000"/>
      <name val="Arial Narrow"/>
      <family val="2"/>
    </font>
    <font>
      <b/>
      <sz val="11"/>
      <name val="Calibri"/>
      <family val="2"/>
    </font>
    <font>
      <b/>
      <sz val="8"/>
      <color theme="1"/>
      <name val="Arial Narrow"/>
      <family val="2"/>
    </font>
    <font>
      <b/>
      <sz val="11"/>
      <color theme="0"/>
      <name val="Calibri"/>
      <family val="2"/>
      <scheme val="minor"/>
    </font>
    <font>
      <sz val="11"/>
      <color theme="1"/>
      <name val="Calibri"/>
      <family val="2"/>
      <scheme val="minor"/>
    </font>
    <font>
      <b/>
      <sz val="11"/>
      <color theme="1"/>
      <name val="Calibri"/>
      <family val="2"/>
      <scheme val="minor"/>
    </font>
    <font>
      <b/>
      <sz val="11"/>
      <color theme="2"/>
      <name val="Calibri"/>
      <family val="2"/>
      <scheme val="minor"/>
    </font>
    <font>
      <sz val="12"/>
      <color theme="1"/>
      <name val="Arial Narrow"/>
      <family val="2"/>
    </font>
    <font>
      <i/>
      <sz val="12"/>
      <color theme="1"/>
      <name val="Arial Narrow"/>
      <family val="2"/>
    </font>
    <font>
      <b/>
      <sz val="11"/>
      <color theme="1"/>
      <name val="Calibri"/>
      <family val="2"/>
      <scheme val="minor"/>
    </font>
    <font>
      <b/>
      <sz val="10"/>
      <color theme="0"/>
      <name val="Arial Narrow"/>
      <family val="2"/>
    </font>
    <font>
      <b/>
      <sz val="10"/>
      <color theme="0" tint="-0.34998626667073579"/>
      <name val="Arial Narrow"/>
      <family val="2"/>
    </font>
    <font>
      <sz val="12"/>
      <color theme="1"/>
      <name val="Arial"/>
      <family val="2"/>
    </font>
    <font>
      <b/>
      <sz val="16"/>
      <color theme="1"/>
      <name val="Arial"/>
      <family val="2"/>
    </font>
    <font>
      <sz val="14"/>
      <color theme="1"/>
      <name val="Arial Narrow"/>
      <family val="2"/>
    </font>
    <font>
      <b/>
      <sz val="14"/>
      <color theme="0"/>
      <name val="Arial Narrow"/>
      <family val="2"/>
    </font>
    <font>
      <b/>
      <sz val="14"/>
      <color theme="1"/>
      <name val="Arial Narrow"/>
      <family val="2"/>
    </font>
    <font>
      <sz val="14"/>
      <color rgb="FF000000"/>
      <name val="Arial Narrow"/>
      <family val="2"/>
    </font>
    <font>
      <sz val="16"/>
      <color theme="1"/>
      <name val="Arial"/>
      <family val="2"/>
    </font>
    <font>
      <sz val="11"/>
      <color theme="1"/>
      <name val="Arial"/>
      <family val="2"/>
    </font>
    <font>
      <sz val="8"/>
      <color theme="1"/>
      <name val="Arial"/>
      <family val="2"/>
    </font>
    <font>
      <sz val="14"/>
      <color theme="1"/>
      <name val="Arial"/>
      <family val="2"/>
    </font>
    <font>
      <b/>
      <i/>
      <sz val="11"/>
      <color theme="1"/>
      <name val="Arial"/>
      <family val="2"/>
    </font>
    <font>
      <b/>
      <sz val="16"/>
      <color theme="0"/>
      <name val="Arial"/>
      <family val="2"/>
    </font>
    <font>
      <b/>
      <sz val="10"/>
      <name val="Arial Narrow"/>
      <family val="2"/>
    </font>
    <font>
      <sz val="10"/>
      <name val="Arial Narrow"/>
      <family val="2"/>
    </font>
    <font>
      <b/>
      <sz val="14"/>
      <color theme="1"/>
      <name val="Arial"/>
      <family val="2"/>
    </font>
    <font>
      <b/>
      <sz val="16"/>
      <color theme="1"/>
      <name val="Arial Narrow"/>
      <family val="2"/>
    </font>
    <font>
      <i/>
      <sz val="14"/>
      <color theme="0" tint="-0.34998626667073579"/>
      <name val="Arial Narrow"/>
      <family val="2"/>
    </font>
    <font>
      <sz val="14"/>
      <name val="Arial Narrow"/>
      <family val="2"/>
    </font>
    <font>
      <sz val="8"/>
      <color theme="1"/>
      <name val="Arial Narrow"/>
      <family val="2"/>
    </font>
    <font>
      <sz val="11"/>
      <name val="Calibri"/>
      <family val="2"/>
      <scheme val="minor"/>
    </font>
    <font>
      <b/>
      <sz val="12"/>
      <color theme="1"/>
      <name val="Calibri"/>
      <family val="2"/>
      <scheme val="minor"/>
    </font>
  </fonts>
  <fills count="5">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4" tint="-0.499984740745262"/>
        <bgColor indexed="64"/>
      </patternFill>
    </fill>
  </fills>
  <borders count="49">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5">
    <xf numFmtId="0" fontId="0" fillId="0" borderId="0"/>
    <xf numFmtId="44" fontId="12" fillId="0" borderId="0" applyFont="0" applyFill="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43" fontId="6"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9" fontId="17" fillId="0" borderId="0" applyFont="0" applyFill="0" applyBorder="0" applyAlignment="0" applyProtection="0"/>
    <xf numFmtId="43" fontId="3" fillId="0" borderId="0" applyFont="0" applyFill="0" applyBorder="0" applyAlignment="0" applyProtection="0"/>
    <xf numFmtId="0" fontId="3" fillId="0" borderId="0"/>
  </cellStyleXfs>
  <cellXfs count="179">
    <xf numFmtId="0" fontId="0" fillId="0" borderId="0" xfId="0"/>
    <xf numFmtId="0" fontId="10" fillId="0" borderId="2"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horizontal="justify"/>
    </xf>
    <xf numFmtId="0" fontId="0" fillId="0" borderId="18" xfId="0" applyBorder="1" applyAlignment="1">
      <alignment horizontal="justify"/>
    </xf>
    <xf numFmtId="0" fontId="0" fillId="0" borderId="4" xfId="0" applyBorder="1" applyAlignment="1">
      <alignment horizontal="justify" vertical="center"/>
    </xf>
    <xf numFmtId="0" fontId="19" fillId="4" borderId="4" xfId="0" applyFont="1" applyFill="1" applyBorder="1" applyAlignment="1">
      <alignment horizontal="center" vertical="center"/>
    </xf>
    <xf numFmtId="0" fontId="19" fillId="4" borderId="16" xfId="0" applyFont="1" applyFill="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20" fillId="0" borderId="0" xfId="9" applyFont="1" applyProtection="1">
      <protection locked="0"/>
    </xf>
    <xf numFmtId="0" fontId="20" fillId="0" borderId="0" xfId="9" applyFont="1" applyAlignment="1" applyProtection="1">
      <alignment horizontal="left" vertical="center"/>
      <protection locked="0"/>
    </xf>
    <xf numFmtId="0" fontId="20" fillId="0" borderId="0" xfId="9" applyFont="1"/>
    <xf numFmtId="0" fontId="20" fillId="0" borderId="0" xfId="9" applyFont="1" applyAlignment="1">
      <alignment horizontal="center" vertical="center"/>
    </xf>
    <xf numFmtId="0" fontId="20" fillId="0" borderId="0" xfId="9" applyFont="1" applyAlignment="1" applyProtection="1">
      <alignment vertical="center"/>
      <protection locked="0"/>
    </xf>
    <xf numFmtId="0" fontId="20" fillId="0" borderId="0" xfId="9" applyFont="1" applyAlignment="1" applyProtection="1">
      <alignment horizontal="center" vertical="center"/>
      <protection locked="0"/>
    </xf>
    <xf numFmtId="0" fontId="0" fillId="0" borderId="28" xfId="0" applyBorder="1" applyAlignment="1">
      <alignment horizontal="center" vertical="center"/>
    </xf>
    <xf numFmtId="0" fontId="0" fillId="0" borderId="29" xfId="0" applyBorder="1" applyAlignment="1">
      <alignment horizontal="center" vertical="center"/>
    </xf>
    <xf numFmtId="0" fontId="23" fillId="2" borderId="2" xfId="0" applyFont="1" applyFill="1" applyBorder="1" applyAlignment="1">
      <alignment horizontal="center" vertical="center" wrapText="1"/>
    </xf>
    <xf numFmtId="0" fontId="4" fillId="0" borderId="4" xfId="0" applyFont="1" applyBorder="1" applyAlignment="1">
      <alignment horizontal="justify"/>
    </xf>
    <xf numFmtId="0" fontId="4" fillId="0" borderId="4" xfId="0" applyFont="1" applyBorder="1" applyAlignment="1">
      <alignment horizontal="justify" vertical="center"/>
    </xf>
    <xf numFmtId="0" fontId="4" fillId="0" borderId="4" xfId="0" applyFont="1" applyBorder="1" applyAlignment="1">
      <alignment horizontal="justify" wrapText="1"/>
    </xf>
    <xf numFmtId="0" fontId="4" fillId="0" borderId="4" xfId="0" applyFont="1" applyBorder="1" applyAlignment="1">
      <alignment horizontal="justify" vertical="center" wrapText="1"/>
    </xf>
    <xf numFmtId="0" fontId="4" fillId="0" borderId="18" xfId="0" applyFont="1" applyBorder="1" applyAlignment="1">
      <alignment horizontal="justify"/>
    </xf>
    <xf numFmtId="0" fontId="0" fillId="0" borderId="2" xfId="0" applyBorder="1" applyAlignment="1">
      <alignment horizontal="center" vertical="center"/>
    </xf>
    <xf numFmtId="14" fontId="0" fillId="0" borderId="6" xfId="0" applyNumberFormat="1" applyBorder="1" applyAlignment="1">
      <alignment horizontal="center" vertical="center"/>
    </xf>
    <xf numFmtId="0" fontId="23" fillId="0" borderId="0" xfId="0" applyFont="1" applyAlignment="1">
      <alignment horizontal="left" vertical="center" wrapText="1"/>
    </xf>
    <xf numFmtId="164" fontId="11" fillId="0" borderId="0" xfId="0" applyNumberFormat="1" applyFont="1" applyAlignment="1">
      <alignment horizontal="center" vertical="center" shrinkToFit="1"/>
    </xf>
    <xf numFmtId="0" fontId="23" fillId="0" borderId="0" xfId="0" applyFont="1" applyAlignment="1">
      <alignment horizontal="center" vertical="center" wrapText="1"/>
    </xf>
    <xf numFmtId="0" fontId="15" fillId="0" borderId="0" xfId="0" applyFont="1" applyAlignment="1">
      <alignment horizontal="justify" vertical="center" wrapText="1"/>
    </xf>
    <xf numFmtId="0" fontId="26" fillId="0" borderId="2" xfId="9" applyFont="1" applyBorder="1" applyAlignment="1" applyProtection="1">
      <alignment vertical="center"/>
      <protection locked="0"/>
    </xf>
    <xf numFmtId="0" fontId="27" fillId="0" borderId="0" xfId="9" applyFont="1" applyProtection="1">
      <protection locked="0"/>
    </xf>
    <xf numFmtId="0" fontId="28" fillId="4" borderId="10" xfId="9" applyFont="1" applyFill="1" applyBorder="1" applyAlignment="1">
      <alignment horizontal="center" vertical="center" wrapText="1"/>
    </xf>
    <xf numFmtId="0" fontId="29" fillId="3" borderId="11" xfId="9" applyFont="1" applyFill="1" applyBorder="1" applyAlignment="1">
      <alignment horizontal="center" vertical="center"/>
    </xf>
    <xf numFmtId="0" fontId="27" fillId="0" borderId="15" xfId="9" applyFont="1" applyBorder="1" applyAlignment="1" applyProtection="1">
      <alignment horizontal="left" vertical="center"/>
      <protection locked="0"/>
    </xf>
    <xf numFmtId="9" fontId="27" fillId="0" borderId="11" xfId="12" applyFont="1" applyBorder="1" applyAlignment="1" applyProtection="1">
      <alignment horizontal="center" vertical="center"/>
      <protection locked="0"/>
    </xf>
    <xf numFmtId="0" fontId="27" fillId="0" borderId="11" xfId="9" applyFont="1" applyBorder="1" applyAlignment="1" applyProtection="1">
      <alignment horizontal="left" vertical="center"/>
      <protection locked="0"/>
    </xf>
    <xf numFmtId="0" fontId="27" fillId="0" borderId="0" xfId="9" applyFont="1" applyAlignment="1" applyProtection="1">
      <alignment horizontal="left" vertical="center"/>
      <protection locked="0"/>
    </xf>
    <xf numFmtId="0" fontId="29" fillId="3" borderId="4" xfId="9" applyFont="1" applyFill="1" applyBorder="1" applyAlignment="1">
      <alignment horizontal="center" vertical="center"/>
    </xf>
    <xf numFmtId="0" fontId="27" fillId="3" borderId="0" xfId="9" applyFont="1" applyFill="1" applyAlignment="1" applyProtection="1">
      <alignment horizontal="left" vertical="center"/>
      <protection locked="0"/>
    </xf>
    <xf numFmtId="0" fontId="27" fillId="0" borderId="5" xfId="9" applyFont="1" applyBorder="1"/>
    <xf numFmtId="0" fontId="28" fillId="4" borderId="7" xfId="9" applyFont="1" applyFill="1" applyBorder="1" applyAlignment="1" applyProtection="1">
      <alignment horizontal="center"/>
      <protection locked="0"/>
    </xf>
    <xf numFmtId="0" fontId="32" fillId="0" borderId="0" xfId="0" applyFont="1"/>
    <xf numFmtId="44" fontId="33" fillId="0" borderId="0" xfId="1" applyFont="1"/>
    <xf numFmtId="0" fontId="25" fillId="0" borderId="0" xfId="9" applyFont="1" applyAlignment="1" applyProtection="1">
      <alignment horizontal="left" vertical="center"/>
      <protection locked="0"/>
    </xf>
    <xf numFmtId="0" fontId="39" fillId="0" borderId="4" xfId="0" applyFont="1" applyBorder="1" applyAlignment="1">
      <alignment horizontal="center" vertical="center"/>
    </xf>
    <xf numFmtId="44" fontId="39" fillId="0" borderId="4" xfId="1" applyFont="1" applyBorder="1" applyAlignment="1">
      <alignment horizontal="center" vertical="center"/>
    </xf>
    <xf numFmtId="0" fontId="34" fillId="0" borderId="4" xfId="0" applyFont="1" applyBorder="1" applyAlignment="1">
      <alignment horizontal="center" vertical="center"/>
    </xf>
    <xf numFmtId="44" fontId="34" fillId="0" borderId="4" xfId="1" applyFont="1" applyBorder="1" applyAlignment="1">
      <alignment horizontal="center" vertical="center" wrapText="1"/>
    </xf>
    <xf numFmtId="44" fontId="34" fillId="0" borderId="4" xfId="1" applyFont="1" applyBorder="1" applyAlignment="1">
      <alignment horizontal="center" vertical="center"/>
    </xf>
    <xf numFmtId="0" fontId="27" fillId="0" borderId="11" xfId="9" applyFont="1" applyBorder="1" applyAlignment="1">
      <alignment horizontal="justify" vertical="center"/>
    </xf>
    <xf numFmtId="0" fontId="27" fillId="0" borderId="4" xfId="9" applyFont="1" applyBorder="1" applyAlignment="1">
      <alignment horizontal="justify" vertical="center"/>
    </xf>
    <xf numFmtId="44" fontId="28" fillId="4" borderId="0" xfId="1" applyFont="1" applyFill="1" applyBorder="1" applyAlignment="1" applyProtection="1">
      <alignment horizontal="center"/>
      <protection locked="0"/>
    </xf>
    <xf numFmtId="0" fontId="40" fillId="0" borderId="2" xfId="9" applyFont="1" applyBorder="1" applyAlignment="1" applyProtection="1">
      <alignment vertical="center"/>
      <protection locked="0"/>
    </xf>
    <xf numFmtId="166" fontId="42" fillId="0" borderId="11" xfId="0" applyNumberFormat="1" applyFont="1" applyBorder="1" applyAlignment="1" applyProtection="1">
      <alignment horizontal="center" vertical="center" wrapText="1"/>
      <protection locked="0"/>
    </xf>
    <xf numFmtId="0" fontId="42" fillId="0" borderId="11" xfId="0" applyFont="1" applyBorder="1" applyAlignment="1" applyProtection="1">
      <alignment horizontal="center" vertical="center" wrapText="1"/>
      <protection locked="0"/>
    </xf>
    <xf numFmtId="44" fontId="42" fillId="0" borderId="13" xfId="1" applyFont="1" applyBorder="1" applyAlignment="1" applyProtection="1">
      <alignment horizontal="center" vertical="center" wrapText="1"/>
      <protection locked="0"/>
    </xf>
    <xf numFmtId="166" fontId="42" fillId="0" borderId="4" xfId="0" applyNumberFormat="1" applyFont="1" applyBorder="1" applyAlignment="1" applyProtection="1">
      <alignment horizontal="center" vertical="center" wrapText="1"/>
      <protection locked="0"/>
    </xf>
    <xf numFmtId="0" fontId="42" fillId="0" borderId="4" xfId="0" applyFont="1" applyBorder="1" applyAlignment="1" applyProtection="1">
      <alignment horizontal="center" vertical="center" wrapText="1"/>
      <protection locked="0"/>
    </xf>
    <xf numFmtId="44" fontId="42" fillId="0" borderId="14" xfId="1" applyFont="1" applyBorder="1" applyAlignment="1" applyProtection="1">
      <alignment horizontal="center" vertical="center" wrapText="1"/>
      <protection locked="0"/>
    </xf>
    <xf numFmtId="0" fontId="28" fillId="4" borderId="9" xfId="9" applyFont="1" applyFill="1" applyBorder="1" applyAlignment="1" applyProtection="1">
      <alignment horizontal="center" vertical="center" wrapText="1"/>
      <protection locked="0"/>
    </xf>
    <xf numFmtId="44" fontId="30" fillId="0" borderId="4" xfId="1" applyFont="1" applyBorder="1" applyAlignment="1">
      <alignment horizontal="right" vertical="center"/>
    </xf>
    <xf numFmtId="44" fontId="30" fillId="3" borderId="4" xfId="1" applyFont="1" applyFill="1" applyBorder="1" applyAlignment="1">
      <alignment horizontal="right" vertical="center"/>
    </xf>
    <xf numFmtId="0" fontId="3" fillId="0" borderId="0" xfId="14"/>
    <xf numFmtId="43" fontId="0" fillId="0" borderId="0" xfId="13" applyFont="1"/>
    <xf numFmtId="0" fontId="3" fillId="0" borderId="4" xfId="14" applyBorder="1"/>
    <xf numFmtId="14" fontId="3" fillId="0" borderId="4" xfId="14" applyNumberFormat="1" applyBorder="1"/>
    <xf numFmtId="4" fontId="3" fillId="0" borderId="4" xfId="14" applyNumberFormat="1" applyBorder="1"/>
    <xf numFmtId="4" fontId="3" fillId="0" borderId="0" xfId="14" applyNumberFormat="1"/>
    <xf numFmtId="165" fontId="3" fillId="0" borderId="4" xfId="13" applyNumberFormat="1" applyFont="1" applyBorder="1"/>
    <xf numFmtId="43" fontId="3" fillId="0" borderId="0" xfId="13" applyFont="1"/>
    <xf numFmtId="0" fontId="18" fillId="0" borderId="46" xfId="14" applyFont="1" applyBorder="1" applyAlignment="1">
      <alignment horizontal="center"/>
    </xf>
    <xf numFmtId="43" fontId="18" fillId="0" borderId="47" xfId="13" applyFont="1" applyBorder="1" applyAlignment="1">
      <alignment horizontal="center"/>
    </xf>
    <xf numFmtId="0" fontId="18" fillId="0" borderId="48" xfId="14" applyFont="1" applyBorder="1" applyAlignment="1">
      <alignment horizontal="center"/>
    </xf>
    <xf numFmtId="0" fontId="3" fillId="0" borderId="7" xfId="14" applyBorder="1"/>
    <xf numFmtId="167" fontId="3" fillId="0" borderId="8" xfId="14" applyNumberFormat="1" applyBorder="1"/>
    <xf numFmtId="43" fontId="3" fillId="0" borderId="0" xfId="14" applyNumberFormat="1"/>
    <xf numFmtId="43" fontId="44" fillId="0" borderId="4" xfId="13" applyFont="1" applyBorder="1"/>
    <xf numFmtId="0" fontId="44" fillId="0" borderId="4" xfId="14" applyFont="1" applyBorder="1"/>
    <xf numFmtId="44" fontId="44" fillId="0" borderId="4" xfId="1" applyFont="1" applyBorder="1"/>
    <xf numFmtId="44" fontId="3" fillId="0" borderId="11" xfId="1" applyFont="1" applyBorder="1"/>
    <xf numFmtId="44" fontId="0" fillId="0" borderId="4" xfId="1" applyFont="1" applyBorder="1"/>
    <xf numFmtId="44" fontId="0" fillId="0" borderId="10" xfId="1" applyFont="1" applyBorder="1"/>
    <xf numFmtId="0" fontId="3" fillId="0" borderId="4" xfId="14" applyBorder="1" applyAlignment="1">
      <alignment wrapText="1"/>
    </xf>
    <xf numFmtId="0" fontId="45" fillId="0" borderId="4" xfId="14" applyFont="1" applyBorder="1"/>
    <xf numFmtId="0" fontId="18" fillId="0" borderId="4" xfId="14" applyFont="1" applyBorder="1" applyAlignment="1">
      <alignment wrapText="1"/>
    </xf>
    <xf numFmtId="0" fontId="2" fillId="0" borderId="4" xfId="14" applyFont="1" applyBorder="1" applyAlignment="1">
      <alignment wrapText="1"/>
    </xf>
    <xf numFmtId="0" fontId="2" fillId="0" borderId="11" xfId="14" applyFont="1" applyBorder="1"/>
    <xf numFmtId="0" fontId="10" fillId="0" borderId="2" xfId="0" applyFont="1" applyBorder="1" applyAlignment="1">
      <alignment horizontal="left" vertical="center" wrapText="1"/>
    </xf>
    <xf numFmtId="168" fontId="8" fillId="0" borderId="1" xfId="0" applyNumberFormat="1" applyFont="1" applyBorder="1" applyAlignment="1">
      <alignment horizontal="center" vertical="center" wrapText="1"/>
    </xf>
    <xf numFmtId="168" fontId="8" fillId="0" borderId="30" xfId="0" applyNumberFormat="1" applyFont="1" applyBorder="1" applyAlignment="1">
      <alignment horizontal="center" vertical="center" wrapText="1"/>
    </xf>
    <xf numFmtId="168" fontId="8" fillId="0" borderId="28" xfId="0" applyNumberFormat="1" applyFont="1" applyBorder="1" applyAlignment="1">
      <alignment horizontal="center" vertical="center" wrapText="1"/>
    </xf>
    <xf numFmtId="0" fontId="23" fillId="2" borderId="2" xfId="0" applyFont="1" applyFill="1" applyBorder="1" applyAlignment="1">
      <alignment horizontal="center" vertical="center" wrapText="1"/>
    </xf>
    <xf numFmtId="0" fontId="15" fillId="0" borderId="2" xfId="0" applyFont="1" applyBorder="1" applyAlignment="1">
      <alignment horizontal="justify" vertical="center" wrapText="1"/>
    </xf>
    <xf numFmtId="0" fontId="10" fillId="0" borderId="2" xfId="0" applyFont="1" applyBorder="1" applyAlignment="1">
      <alignment horizontal="center" vertical="center" wrapText="1"/>
    </xf>
    <xf numFmtId="0" fontId="43" fillId="0" borderId="2" xfId="0" applyFont="1" applyBorder="1" applyAlignment="1">
      <alignment horizontal="justify" vertical="top" wrapText="1"/>
    </xf>
    <xf numFmtId="0" fontId="23" fillId="2" borderId="2" xfId="0" applyFont="1" applyFill="1" applyBorder="1" applyAlignment="1">
      <alignment horizontal="left" vertical="center" wrapText="1"/>
    </xf>
    <xf numFmtId="0" fontId="8" fillId="0" borderId="6" xfId="0" applyFont="1" applyBorder="1" applyAlignment="1">
      <alignment horizontal="center" vertical="center" wrapText="1"/>
    </xf>
    <xf numFmtId="0" fontId="23" fillId="2" borderId="6" xfId="0" applyFont="1" applyFill="1" applyBorder="1" applyAlignment="1">
      <alignment horizontal="left" vertical="center" wrapText="1"/>
    </xf>
    <xf numFmtId="0" fontId="23" fillId="2" borderId="31" xfId="0" applyFont="1" applyFill="1" applyBorder="1" applyAlignment="1">
      <alignment horizontal="left" vertical="center" wrapText="1"/>
    </xf>
    <xf numFmtId="164" fontId="11" fillId="0" borderId="2" xfId="0" applyNumberFormat="1" applyFont="1" applyBorder="1" applyAlignment="1">
      <alignment horizontal="center" vertical="center" shrinkToFit="1"/>
    </xf>
    <xf numFmtId="0" fontId="24" fillId="0" borderId="35" xfId="0" applyFont="1" applyBorder="1" applyAlignment="1">
      <alignment horizontal="center" vertical="center" wrapText="1"/>
    </xf>
    <xf numFmtId="0" fontId="0" fillId="0" borderId="1" xfId="0" applyBorder="1" applyAlignment="1">
      <alignment horizontal="left"/>
    </xf>
    <xf numFmtId="0" fontId="0" fillId="0" borderId="30" xfId="0" applyBorder="1" applyAlignment="1">
      <alignment horizontal="left"/>
    </xf>
    <xf numFmtId="0" fontId="0" fillId="0" borderId="28" xfId="0" applyBorder="1" applyAlignment="1">
      <alignment horizontal="left"/>
    </xf>
    <xf numFmtId="0" fontId="22" fillId="0" borderId="3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0" xfId="0" applyFont="1" applyAlignment="1">
      <alignment horizontal="center" vertical="center" wrapText="1"/>
    </xf>
    <xf numFmtId="0" fontId="22"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0" fillId="0" borderId="31"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0" fillId="0" borderId="36" xfId="0" applyBorder="1" applyAlignment="1">
      <alignment horizontal="center"/>
    </xf>
    <xf numFmtId="0" fontId="23" fillId="2" borderId="2" xfId="0" applyFont="1" applyFill="1" applyBorder="1" applyAlignment="1">
      <alignment horizontal="center" vertical="center"/>
    </xf>
    <xf numFmtId="14" fontId="10" fillId="0" borderId="24" xfId="0" applyNumberFormat="1" applyFont="1" applyBorder="1" applyAlignment="1">
      <alignment horizontal="center" vertical="top" wrapText="1"/>
    </xf>
    <xf numFmtId="0" fontId="10" fillId="0" borderId="24" xfId="0" applyFont="1" applyBorder="1" applyAlignment="1">
      <alignment horizontal="center" vertical="top" wrapText="1"/>
    </xf>
    <xf numFmtId="0" fontId="8" fillId="0" borderId="24" xfId="0" applyFont="1" applyBorder="1" applyAlignment="1">
      <alignment horizontal="left" vertical="top" wrapText="1"/>
    </xf>
    <xf numFmtId="0" fontId="38" fillId="0" borderId="1" xfId="0" applyFont="1" applyBorder="1" applyAlignment="1">
      <alignment horizontal="center" vertical="center" wrapText="1"/>
    </xf>
    <xf numFmtId="0" fontId="38" fillId="0" borderId="30" xfId="0" applyFont="1" applyBorder="1" applyAlignment="1">
      <alignment horizontal="center" vertical="center" wrapText="1"/>
    </xf>
    <xf numFmtId="0" fontId="38" fillId="0" borderId="28" xfId="0" applyFont="1" applyBorder="1" applyAlignment="1">
      <alignment horizontal="center" vertical="center" wrapText="1"/>
    </xf>
    <xf numFmtId="0" fontId="37" fillId="0" borderId="2" xfId="0" applyFont="1" applyBorder="1" applyAlignment="1">
      <alignment horizontal="center"/>
    </xf>
    <xf numFmtId="0" fontId="0" fillId="0" borderId="2" xfId="0" applyBorder="1" applyAlignment="1">
      <alignment horizontal="left"/>
    </xf>
    <xf numFmtId="44" fontId="13" fillId="0" borderId="2" xfId="1" applyFont="1" applyBorder="1" applyAlignment="1">
      <alignment horizontal="center" vertical="center" wrapText="1" shrinkToFit="1"/>
    </xf>
    <xf numFmtId="44" fontId="14" fillId="0" borderId="2" xfId="1" applyFont="1" applyBorder="1" applyAlignment="1">
      <alignment wrapText="1"/>
    </xf>
    <xf numFmtId="0" fontId="11" fillId="0" borderId="2" xfId="0" applyFont="1" applyBorder="1" applyAlignment="1">
      <alignment horizontal="left" vertical="center" wrapText="1"/>
    </xf>
    <xf numFmtId="0" fontId="9" fillId="0" borderId="2" xfId="0" applyFont="1" applyBorder="1"/>
    <xf numFmtId="0" fontId="21" fillId="0" borderId="12" xfId="9" applyFont="1" applyBorder="1" applyAlignment="1">
      <alignment horizontal="center"/>
    </xf>
    <xf numFmtId="0" fontId="21" fillId="0" borderId="0" xfId="9" applyFont="1" applyAlignment="1">
      <alignment horizontal="center"/>
    </xf>
    <xf numFmtId="0" fontId="28" fillId="4" borderId="4" xfId="9" applyFont="1" applyFill="1" applyBorder="1" applyAlignment="1">
      <alignment horizontal="center" vertical="center" wrapText="1"/>
    </xf>
    <xf numFmtId="0" fontId="28" fillId="4" borderId="37" xfId="9" applyFont="1" applyFill="1" applyBorder="1" applyAlignment="1">
      <alignment horizontal="center" vertical="center" wrapText="1"/>
    </xf>
    <xf numFmtId="0" fontId="28" fillId="4" borderId="40" xfId="9" applyFont="1" applyFill="1" applyBorder="1" applyAlignment="1">
      <alignment horizontal="center" vertical="center" wrapText="1"/>
    </xf>
    <xf numFmtId="0" fontId="28" fillId="4" borderId="38" xfId="9" applyFont="1" applyFill="1" applyBorder="1" applyAlignment="1">
      <alignment horizontal="center" vertical="center" wrapText="1"/>
    </xf>
    <xf numFmtId="0" fontId="28" fillId="4" borderId="41" xfId="9" applyFont="1" applyFill="1" applyBorder="1" applyAlignment="1">
      <alignment horizontal="center" vertical="center" wrapText="1"/>
    </xf>
    <xf numFmtId="0" fontId="28" fillId="4" borderId="39" xfId="9" applyFont="1" applyFill="1" applyBorder="1" applyAlignment="1">
      <alignment horizontal="center" vertical="center" wrapText="1"/>
    </xf>
    <xf numFmtId="0" fontId="28" fillId="4" borderId="42" xfId="9" applyFont="1" applyFill="1" applyBorder="1" applyAlignment="1">
      <alignment horizontal="center" vertical="center" wrapText="1"/>
    </xf>
    <xf numFmtId="0" fontId="40" fillId="0" borderId="2" xfId="9" applyFont="1" applyBorder="1" applyAlignment="1" applyProtection="1">
      <alignment horizontal="center" vertical="center"/>
      <protection locked="0"/>
    </xf>
    <xf numFmtId="14" fontId="40" fillId="0" borderId="2" xfId="9" applyNumberFormat="1" applyFont="1" applyBorder="1" applyAlignment="1" applyProtection="1">
      <alignment horizontal="center" vertical="center"/>
      <protection locked="0"/>
    </xf>
    <xf numFmtId="0" fontId="40" fillId="0" borderId="2" xfId="9" applyFont="1" applyBorder="1" applyAlignment="1">
      <alignment horizontal="center" vertical="center" wrapText="1"/>
    </xf>
    <xf numFmtId="0" fontId="40" fillId="0" borderId="2" xfId="9" applyFont="1" applyBorder="1" applyAlignment="1">
      <alignment horizontal="center" vertical="center"/>
    </xf>
    <xf numFmtId="0" fontId="20" fillId="0" borderId="2" xfId="9" applyFont="1" applyBorder="1" applyAlignment="1" applyProtection="1">
      <alignment horizontal="center" vertical="center"/>
      <protection locked="0"/>
    </xf>
    <xf numFmtId="0" fontId="27" fillId="0" borderId="24" xfId="9" applyFont="1" applyBorder="1" applyAlignment="1" applyProtection="1">
      <alignment horizontal="left" vertical="center"/>
      <protection locked="0"/>
    </xf>
    <xf numFmtId="0" fontId="27" fillId="0" borderId="2" xfId="9" applyFont="1" applyBorder="1" applyAlignment="1" applyProtection="1">
      <alignment horizontal="left" vertical="center"/>
      <protection locked="0"/>
    </xf>
    <xf numFmtId="0" fontId="28" fillId="4" borderId="4" xfId="9" applyFont="1" applyFill="1" applyBorder="1" applyAlignment="1">
      <alignment horizontal="center" vertical="center"/>
    </xf>
    <xf numFmtId="0" fontId="41" fillId="0" borderId="0" xfId="0" applyFont="1" applyAlignment="1">
      <alignment horizontal="left"/>
    </xf>
    <xf numFmtId="0" fontId="0" fillId="0" borderId="4" xfId="0" applyBorder="1" applyAlignment="1">
      <alignment horizontal="center" vertical="center"/>
      <extLst>
        <ext xmlns:xfpb="http://schemas.microsoft.com/office/spreadsheetml/2022/featurepropertybag" uri="{C7286773-470A-42A8-94C5-96B5CB345126}">
          <xfpb:xfComplement i="0"/>
        </ext>
      </extLst>
    </xf>
    <xf numFmtId="0" fontId="0" fillId="0" borderId="19" xfId="0" applyBorder="1" applyAlignment="1">
      <alignment horizontal="center" vertical="center"/>
      <extLst>
        <ext xmlns:xfpb="http://schemas.microsoft.com/office/spreadsheetml/2022/featurepropertybag" uri="{C7286773-470A-42A8-94C5-96B5CB345126}">
          <xfpb:xfComplement i="0"/>
        </ext>
      </extLst>
    </xf>
    <xf numFmtId="0" fontId="16" fillId="4" borderId="1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19"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19" xfId="0" applyFont="1" applyFill="1" applyBorder="1" applyAlignment="1">
      <alignment horizontal="center" vertical="center"/>
    </xf>
    <xf numFmtId="0" fontId="19" fillId="4" borderId="21" xfId="0" applyFont="1" applyFill="1" applyBorder="1" applyAlignment="1">
      <alignment horizontal="center" vertical="center"/>
    </xf>
    <xf numFmtId="0" fontId="19" fillId="4" borderId="23" xfId="0" applyFont="1" applyFill="1" applyBorder="1" applyAlignment="1">
      <alignment horizontal="center" vertical="center"/>
    </xf>
    <xf numFmtId="0" fontId="19" fillId="4" borderId="22" xfId="0" applyFont="1" applyFill="1" applyBorder="1" applyAlignment="1">
      <alignment horizontal="center" vertical="center"/>
    </xf>
    <xf numFmtId="0" fontId="16" fillId="4" borderId="25" xfId="0" applyFont="1" applyFill="1" applyBorder="1" applyAlignment="1">
      <alignment horizontal="center" vertical="center"/>
    </xf>
    <xf numFmtId="0" fontId="16" fillId="4" borderId="26" xfId="0" applyFont="1" applyFill="1" applyBorder="1" applyAlignment="1">
      <alignment horizontal="center" vertical="center"/>
    </xf>
    <xf numFmtId="0" fontId="16" fillId="4" borderId="27" xfId="0" applyFont="1" applyFill="1" applyBorder="1" applyAlignment="1">
      <alignment horizontal="center" vertical="center"/>
    </xf>
    <xf numFmtId="0" fontId="0" fillId="0" borderId="18" xfId="0" applyBorder="1" applyAlignment="1">
      <alignment horizontal="center" vertical="center"/>
      <extLst>
        <ext xmlns:xfpb="http://schemas.microsoft.com/office/spreadsheetml/2022/featurepropertybag" uri="{C7286773-470A-42A8-94C5-96B5CB345126}">
          <xfpb:xfComplement i="0"/>
        </ext>
      </extLst>
    </xf>
    <xf numFmtId="0" fontId="0" fillId="0" borderId="20" xfId="0" applyBorder="1" applyAlignment="1">
      <alignment horizontal="center" vertical="center"/>
      <extLst>
        <ext xmlns:xfpb="http://schemas.microsoft.com/office/spreadsheetml/2022/featurepropertybag" uri="{C7286773-470A-42A8-94C5-96B5CB345126}">
          <xfpb:xfComplement i="0"/>
        </ext>
      </extLst>
    </xf>
    <xf numFmtId="0" fontId="34" fillId="0" borderId="2" xfId="9" applyFont="1" applyBorder="1" applyAlignment="1" applyProtection="1">
      <alignment horizontal="left" vertical="center"/>
      <protection locked="0"/>
    </xf>
    <xf numFmtId="0" fontId="35" fillId="0" borderId="24" xfId="0" applyFont="1" applyBorder="1" applyAlignment="1">
      <alignment horizontal="left" vertical="top"/>
    </xf>
    <xf numFmtId="0" fontId="35" fillId="0" borderId="2" xfId="0" applyFont="1" applyBorder="1" applyAlignment="1">
      <alignment horizontal="left" vertical="top"/>
    </xf>
    <xf numFmtId="0" fontId="36" fillId="4" borderId="43" xfId="0" applyFont="1" applyFill="1" applyBorder="1" applyAlignment="1">
      <alignment horizontal="center" vertical="center"/>
    </xf>
    <xf numFmtId="0" fontId="36" fillId="4" borderId="44" xfId="0" applyFont="1" applyFill="1" applyBorder="1" applyAlignment="1">
      <alignment horizontal="center" vertical="center"/>
    </xf>
    <xf numFmtId="0" fontId="36" fillId="4" borderId="45" xfId="0" applyFont="1" applyFill="1" applyBorder="1" applyAlignment="1">
      <alignment horizontal="center" vertical="center"/>
    </xf>
    <xf numFmtId="0" fontId="31" fillId="0" borderId="2" xfId="9" applyFont="1" applyBorder="1" applyAlignment="1" applyProtection="1">
      <alignment horizontal="center" vertical="center"/>
      <protection locked="0"/>
    </xf>
    <xf numFmtId="0" fontId="26" fillId="0" borderId="2" xfId="9" applyFont="1" applyBorder="1" applyAlignment="1">
      <alignment horizontal="center" vertical="center" wrapText="1"/>
    </xf>
    <xf numFmtId="0" fontId="26" fillId="0" borderId="2" xfId="9" applyFont="1" applyBorder="1" applyAlignment="1">
      <alignment horizontal="center" vertical="center"/>
    </xf>
    <xf numFmtId="0" fontId="26" fillId="0" borderId="2" xfId="9" applyFont="1" applyBorder="1" applyAlignment="1" applyProtection="1">
      <alignment horizontal="center" vertical="center"/>
      <protection locked="0"/>
    </xf>
    <xf numFmtId="14" fontId="26" fillId="0" borderId="2" xfId="9" applyNumberFormat="1" applyFont="1" applyBorder="1" applyAlignment="1" applyProtection="1">
      <alignment horizontal="center" vertical="center"/>
      <protection locked="0"/>
    </xf>
    <xf numFmtId="0" fontId="34" fillId="0" borderId="24" xfId="9" applyFont="1" applyBorder="1" applyAlignment="1" applyProtection="1">
      <alignment horizontal="left" vertical="center"/>
      <protection locked="0"/>
    </xf>
  </cellXfs>
  <cellStyles count="15">
    <cellStyle name="Comma 2" xfId="13" xr:uid="{0A02C21A-1665-48EC-B9B7-75BA87F64EEB}"/>
    <cellStyle name="Millares 2" xfId="3" xr:uid="{00000000-0005-0000-0000-000001000000}"/>
    <cellStyle name="Millares 3" xfId="8" xr:uid="{CEDBF1B1-4840-46A5-AE64-DE62CB4FCC93}"/>
    <cellStyle name="Millares 4" xfId="10" xr:uid="{CD160F4C-79DF-4CAA-BFCF-FC267072EBFC}"/>
    <cellStyle name="Moneda" xfId="1" builtinId="4"/>
    <cellStyle name="Moneda 2" xfId="6" xr:uid="{EC7C3958-42C1-4A10-AF60-1B5908916D82}"/>
    <cellStyle name="Moneda 3" xfId="11" xr:uid="{77665FE4-552D-4836-942F-B29807E3FE0C}"/>
    <cellStyle name="Normal" xfId="0" builtinId="0"/>
    <cellStyle name="Normal 2" xfId="2" xr:uid="{00000000-0005-0000-0000-000004000000}"/>
    <cellStyle name="Normal 2 2" xfId="5" xr:uid="{7D0A5355-E0A4-45AC-A96E-C84B440641CD}"/>
    <cellStyle name="Normal 3" xfId="9" xr:uid="{9D5CEAAC-65FA-4DB7-AB2D-4B60F594F98A}"/>
    <cellStyle name="Normal 4" xfId="14" xr:uid="{33784A8A-DC5B-4515-8CEE-358F11E8DCFA}"/>
    <cellStyle name="Porcentaje" xfId="12" builtinId="5"/>
    <cellStyle name="Porcentaje 2" xfId="4" xr:uid="{00000000-0005-0000-0000-000007000000}"/>
    <cellStyle name="Porcentaje 3" xfId="7" xr:uid="{1C62621C-DBAF-461A-88D8-2DA1B97DAB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customschemas.google.com/relationships/workbookmetadata" Target="metadata"/><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657225</xdr:colOff>
      <xdr:row>0</xdr:row>
      <xdr:rowOff>19050</xdr:rowOff>
    </xdr:from>
    <xdr:to>
      <xdr:col>1</xdr:col>
      <xdr:colOff>419100</xdr:colOff>
      <xdr:row>2</xdr:row>
      <xdr:rowOff>209550</xdr:rowOff>
    </xdr:to>
    <xdr:pic>
      <xdr:nvPicPr>
        <xdr:cNvPr id="3" name="Imagen 2">
          <a:extLst>
            <a:ext uri="{FF2B5EF4-FFF2-40B4-BE49-F238E27FC236}">
              <a16:creationId xmlns:a16="http://schemas.microsoft.com/office/drawing/2014/main" id="{00000000-0008-0000-0000-000003000000}"/>
            </a:ext>
            <a:ext uri="{147F2762-F138-4A5C-976F-8EAC2B608ADB}">
              <a16:predDERef xmlns:a16="http://schemas.microsoft.com/office/drawing/2014/main" pred="{00000000-0008-0000-0100-000009000000}"/>
            </a:ext>
          </a:extLst>
        </xdr:cNvPr>
        <xdr:cNvPicPr>
          <a:picLocks noChangeAspect="1"/>
        </xdr:cNvPicPr>
      </xdr:nvPicPr>
      <xdr:blipFill>
        <a:blip xmlns:r="http://schemas.openxmlformats.org/officeDocument/2006/relationships" r:embed="rId1"/>
        <a:stretch>
          <a:fillRect/>
        </a:stretch>
      </xdr:blipFill>
      <xdr:spPr>
        <a:xfrm>
          <a:off x="657225" y="19050"/>
          <a:ext cx="1028700" cy="819150"/>
        </a:xfrm>
        <a:prstGeom prst="rect">
          <a:avLst/>
        </a:prstGeom>
      </xdr:spPr>
    </xdr:pic>
    <xdr:clientData/>
  </xdr:twoCellAnchor>
  <xdr:twoCellAnchor editAs="oneCell">
    <xdr:from>
      <xdr:col>5</xdr:col>
      <xdr:colOff>647701</xdr:colOff>
      <xdr:row>24</xdr:row>
      <xdr:rowOff>133351</xdr:rowOff>
    </xdr:from>
    <xdr:to>
      <xdr:col>6</xdr:col>
      <xdr:colOff>923926</xdr:colOff>
      <xdr:row>25</xdr:row>
      <xdr:rowOff>123826</xdr:rowOff>
    </xdr:to>
    <xdr:pic>
      <xdr:nvPicPr>
        <xdr:cNvPr id="2" name="Picture 1">
          <a:extLst>
            <a:ext uri="{FF2B5EF4-FFF2-40B4-BE49-F238E27FC236}">
              <a16:creationId xmlns:a16="http://schemas.microsoft.com/office/drawing/2014/main" id="{83CF575B-B791-C6A7-7F05-BD125EBE9959}"/>
            </a:ext>
          </a:extLst>
        </xdr:cNvPr>
        <xdr:cNvPicPr>
          <a:picLocks noChangeAspect="1"/>
        </xdr:cNvPicPr>
      </xdr:nvPicPr>
      <xdr:blipFill>
        <a:blip xmlns:r="http://schemas.openxmlformats.org/officeDocument/2006/relationships" r:embed="rId2"/>
        <a:stretch>
          <a:fillRect/>
        </a:stretch>
      </xdr:blipFill>
      <xdr:spPr>
        <a:xfrm>
          <a:off x="5600701" y="10372726"/>
          <a:ext cx="1619250" cy="381000"/>
        </a:xfrm>
        <a:prstGeom prst="rect">
          <a:avLst/>
        </a:prstGeom>
      </xdr:spPr>
    </xdr:pic>
    <xdr:clientData/>
  </xdr:twoCellAnchor>
  <xdr:twoCellAnchor editAs="oneCell">
    <xdr:from>
      <xdr:col>5</xdr:col>
      <xdr:colOff>695325</xdr:colOff>
      <xdr:row>26</xdr:row>
      <xdr:rowOff>66676</xdr:rowOff>
    </xdr:from>
    <xdr:to>
      <xdr:col>6</xdr:col>
      <xdr:colOff>773093</xdr:colOff>
      <xdr:row>27</xdr:row>
      <xdr:rowOff>180975</xdr:rowOff>
    </xdr:to>
    <xdr:pic>
      <xdr:nvPicPr>
        <xdr:cNvPr id="4" name="Picture 3">
          <a:extLst>
            <a:ext uri="{FF2B5EF4-FFF2-40B4-BE49-F238E27FC236}">
              <a16:creationId xmlns:a16="http://schemas.microsoft.com/office/drawing/2014/main" id="{54566B54-F1A3-3C48-6892-51543518528A}"/>
            </a:ext>
          </a:extLst>
        </xdr:cNvPr>
        <xdr:cNvPicPr>
          <a:picLocks noChangeAspect="1"/>
        </xdr:cNvPicPr>
      </xdr:nvPicPr>
      <xdr:blipFill>
        <a:blip xmlns:r="http://schemas.openxmlformats.org/officeDocument/2006/relationships" r:embed="rId3"/>
        <a:stretch>
          <a:fillRect/>
        </a:stretch>
      </xdr:blipFill>
      <xdr:spPr>
        <a:xfrm>
          <a:off x="5648325" y="11087101"/>
          <a:ext cx="1420793" cy="5048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3543300</xdr:colOff>
      <xdr:row>2</xdr:row>
      <xdr:rowOff>311150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84150" y="0"/>
          <a:ext cx="4044950" cy="1301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800100</xdr:colOff>
      <xdr:row>3</xdr:row>
      <xdr:rowOff>120650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0" y="0"/>
          <a:ext cx="2127250" cy="1301750"/>
        </a:xfrm>
        <a:prstGeom prst="rect">
          <a:avLst/>
        </a:prstGeom>
      </xdr:spPr>
    </xdr:pic>
    <xdr:clientData/>
  </xdr:twoCellAnchor>
  <xdr:twoCellAnchor editAs="oneCell">
    <xdr:from>
      <xdr:col>0</xdr:col>
      <xdr:colOff>590550</xdr:colOff>
      <xdr:row>8</xdr:row>
      <xdr:rowOff>0</xdr:rowOff>
    </xdr:from>
    <xdr:to>
      <xdr:col>9</xdr:col>
      <xdr:colOff>274970</xdr:colOff>
      <xdr:row>14</xdr:row>
      <xdr:rowOff>99163</xdr:rowOff>
    </xdr:to>
    <xdr:pic>
      <xdr:nvPicPr>
        <xdr:cNvPr id="2" name="Picture 1">
          <a:extLst>
            <a:ext uri="{FF2B5EF4-FFF2-40B4-BE49-F238E27FC236}">
              <a16:creationId xmlns:a16="http://schemas.microsoft.com/office/drawing/2014/main" id="{50A15790-0E0B-92B7-E4A9-B39E50C652AC}"/>
            </a:ext>
          </a:extLst>
        </xdr:cNvPr>
        <xdr:cNvPicPr>
          <a:picLocks noChangeAspect="1"/>
        </xdr:cNvPicPr>
      </xdr:nvPicPr>
      <xdr:blipFill>
        <a:blip xmlns:r="http://schemas.openxmlformats.org/officeDocument/2006/relationships" r:embed="rId2"/>
        <a:stretch>
          <a:fillRect/>
        </a:stretch>
      </xdr:blipFill>
      <xdr:spPr>
        <a:xfrm>
          <a:off x="590550" y="2381250"/>
          <a:ext cx="10038095" cy="13523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342900</xdr:colOff>
      <xdr:row>4</xdr:row>
      <xdr:rowOff>171450</xdr:rowOff>
    </xdr:from>
    <xdr:to>
      <xdr:col>8</xdr:col>
      <xdr:colOff>609600</xdr:colOff>
      <xdr:row>9</xdr:row>
      <xdr:rowOff>66504</xdr:rowOff>
    </xdr:to>
    <xdr:pic>
      <xdr:nvPicPr>
        <xdr:cNvPr id="6" name="Picture 5">
          <a:extLst>
            <a:ext uri="{FF2B5EF4-FFF2-40B4-BE49-F238E27FC236}">
              <a16:creationId xmlns:a16="http://schemas.microsoft.com/office/drawing/2014/main" id="{8D553618-1E9B-7112-B476-ECB6FC233123}"/>
            </a:ext>
          </a:extLst>
        </xdr:cNvPr>
        <xdr:cNvPicPr>
          <a:picLocks noChangeAspect="1"/>
        </xdr:cNvPicPr>
      </xdr:nvPicPr>
      <xdr:blipFill rotWithShape="1">
        <a:blip xmlns:r="http://schemas.openxmlformats.org/officeDocument/2006/relationships" r:embed="rId1"/>
        <a:srcRect t="10418" r="7844"/>
        <a:stretch>
          <a:fillRect/>
        </a:stretch>
      </xdr:blipFill>
      <xdr:spPr>
        <a:xfrm>
          <a:off x="5781675" y="933450"/>
          <a:ext cx="7038975" cy="1228554"/>
        </a:xfrm>
        <a:prstGeom prst="rect">
          <a:avLst/>
        </a:prstGeom>
      </xdr:spPr>
    </xdr:pic>
    <xdr:clientData/>
  </xdr:twoCellAnchor>
  <xdr:twoCellAnchor editAs="oneCell">
    <xdr:from>
      <xdr:col>4</xdr:col>
      <xdr:colOff>723900</xdr:colOff>
      <xdr:row>12</xdr:row>
      <xdr:rowOff>152400</xdr:rowOff>
    </xdr:from>
    <xdr:to>
      <xdr:col>9</xdr:col>
      <xdr:colOff>380101</xdr:colOff>
      <xdr:row>27</xdr:row>
      <xdr:rowOff>94899</xdr:rowOff>
    </xdr:to>
    <xdr:pic>
      <xdr:nvPicPr>
        <xdr:cNvPr id="7" name="Picture 6">
          <a:extLst>
            <a:ext uri="{FF2B5EF4-FFF2-40B4-BE49-F238E27FC236}">
              <a16:creationId xmlns:a16="http://schemas.microsoft.com/office/drawing/2014/main" id="{0FABC0D3-095E-4C3E-AF89-93027DB23276}"/>
            </a:ext>
          </a:extLst>
        </xdr:cNvPr>
        <xdr:cNvPicPr>
          <a:picLocks noChangeAspect="1"/>
        </xdr:cNvPicPr>
      </xdr:nvPicPr>
      <xdr:blipFill>
        <a:blip xmlns:r="http://schemas.openxmlformats.org/officeDocument/2006/relationships" r:embed="rId2"/>
        <a:stretch>
          <a:fillRect/>
        </a:stretch>
      </xdr:blipFill>
      <xdr:spPr>
        <a:xfrm>
          <a:off x="6162675" y="3038475"/>
          <a:ext cx="7190476" cy="2809524"/>
        </a:xfrm>
        <a:prstGeom prst="rect">
          <a:avLst/>
        </a:prstGeom>
      </xdr:spPr>
    </xdr:pic>
    <xdr:clientData/>
  </xdr:twoCellAnchor>
  <xdr:twoCellAnchor editAs="oneCell">
    <xdr:from>
      <xdr:col>0</xdr:col>
      <xdr:colOff>428625</xdr:colOff>
      <xdr:row>15</xdr:row>
      <xdr:rowOff>76199</xdr:rowOff>
    </xdr:from>
    <xdr:to>
      <xdr:col>2</xdr:col>
      <xdr:colOff>812756</xdr:colOff>
      <xdr:row>23</xdr:row>
      <xdr:rowOff>133038</xdr:rowOff>
    </xdr:to>
    <xdr:pic>
      <xdr:nvPicPr>
        <xdr:cNvPr id="2" name="Picture 1">
          <a:extLst>
            <a:ext uri="{FF2B5EF4-FFF2-40B4-BE49-F238E27FC236}">
              <a16:creationId xmlns:a16="http://schemas.microsoft.com/office/drawing/2014/main" id="{DC2F6927-7C32-CEAF-3C19-48AD6C08A859}"/>
            </a:ext>
          </a:extLst>
        </xdr:cNvPr>
        <xdr:cNvPicPr>
          <a:picLocks noChangeAspect="1"/>
        </xdr:cNvPicPr>
      </xdr:nvPicPr>
      <xdr:blipFill>
        <a:blip xmlns:r="http://schemas.openxmlformats.org/officeDocument/2006/relationships" r:embed="rId3"/>
        <a:stretch>
          <a:fillRect/>
        </a:stretch>
      </xdr:blipFill>
      <xdr:spPr>
        <a:xfrm>
          <a:off x="428625" y="2971799"/>
          <a:ext cx="3936956" cy="158083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LENOVO/AppData/Local/Temp/Rar$DIa12236.31770/ESTUDIO%20DE%20MERCADO%20FINAL.xlsx" TargetMode="External"/><Relationship Id="rId1" Type="http://schemas.openxmlformats.org/officeDocument/2006/relationships/externalLinkPath" Target="/Users/LENOVO/AppData/Local/Temp/Rar$DIa12236.31770/ESTUDIO%20DE%20MERCAD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M"/>
      <sheetName val="MATRIZ DE PRODUCTOS"/>
      <sheetName val="SEDE CENTRAL"/>
      <sheetName val="BOLIVAR-SUCRE"/>
      <sheetName val="CHOCÓ"/>
      <sheetName val="N. DE SANTANDER"/>
      <sheetName val="TOLIMA "/>
      <sheetName val="RESUMEN COSTOS DIRECTOS"/>
      <sheetName val="CAPITULOS "/>
      <sheetName val="ESTUDIO DE MERCADO"/>
      <sheetName val="TABLAS DE HONORARIOS "/>
    </sheetNames>
    <sheetDataSet>
      <sheetData sheetId="0">
        <row r="35">
          <cell r="C35">
            <v>2.21</v>
          </cell>
        </row>
      </sheetData>
      <sheetData sheetId="1"/>
      <sheetData sheetId="2"/>
      <sheetData sheetId="3"/>
      <sheetData sheetId="4"/>
      <sheetData sheetId="5"/>
      <sheetData sheetId="6"/>
      <sheetData sheetId="7">
        <row r="10">
          <cell r="D10">
            <v>105744553.68115568</v>
          </cell>
        </row>
      </sheetData>
      <sheetData sheetId="8">
        <row r="2">
          <cell r="B2" t="str">
            <v xml:space="preserve">RECOPILACION, REVISION Y COMPLEMENTACION DE LA INFORMACIÓN EXISTENTE </v>
          </cell>
        </row>
        <row r="4">
          <cell r="B4" t="str">
            <v>REDES ELÉCTRICAS, ELECTRÓNICA Y DE CABLEADO ESTRUCTURADO</v>
          </cell>
        </row>
        <row r="5">
          <cell r="B5" t="str">
            <v>SISTEMAS Y REDES HIDROSANITARIAS</v>
          </cell>
        </row>
        <row r="6">
          <cell r="B6" t="str">
            <v>ADECUACIONES LOCATIVAS</v>
          </cell>
        </row>
        <row r="7">
          <cell r="B7" t="str">
            <v>CONSTRUCCIÓN DE ANDENES</v>
          </cell>
        </row>
        <row r="8">
          <cell r="B8" t="str">
            <v>VULNERABILIDAD SÍSMICA – REFORZAMIENTO ESTRUCTURAL</v>
          </cell>
        </row>
        <row r="9">
          <cell r="B9" t="str">
            <v>AMBIENTAL</v>
          </cell>
        </row>
        <row r="10">
          <cell r="B10" t="str">
            <v>CONDICIONES DE ACCESIBILIDAD</v>
          </cell>
        </row>
        <row r="11">
          <cell r="B11" t="str">
            <v>PRESUPUESTO Y PROGRAMACIÓN DE OBRA</v>
          </cell>
        </row>
        <row r="12">
          <cell r="B12" t="str">
            <v>GESTIÓN Y OBTENCIÓN DE LICIENCIAS</v>
          </cell>
        </row>
      </sheetData>
      <sheetData sheetId="9"/>
      <sheetData sheetId="10">
        <row r="56">
          <cell r="L56">
            <v>7471911.5162813505</v>
          </cell>
        </row>
      </sheetData>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05"/>
  <sheetViews>
    <sheetView showGridLines="0" topLeftCell="C19" zoomScaleNormal="100" workbookViewId="0">
      <selection activeCell="I20" sqref="I20:K20"/>
    </sheetView>
  </sheetViews>
  <sheetFormatPr baseColWidth="10" defaultColWidth="14.44140625" defaultRowHeight="15" customHeight="1" x14ac:dyDescent="0.3"/>
  <cols>
    <col min="1" max="1" width="19" customWidth="1"/>
    <col min="2" max="2" width="12.44140625" customWidth="1"/>
    <col min="3" max="3" width="19" customWidth="1"/>
    <col min="4" max="4" width="10.44140625" customWidth="1"/>
    <col min="5" max="5" width="13.44140625" customWidth="1"/>
    <col min="6" max="6" width="20.109375" customWidth="1"/>
    <col min="7" max="8" width="25.6640625" customWidth="1"/>
    <col min="15" max="16" width="25.6640625" customWidth="1"/>
  </cols>
  <sheetData>
    <row r="1" spans="1:16" ht="24.75" customHeight="1" x14ac:dyDescent="0.3">
      <c r="A1" s="115"/>
      <c r="B1" s="116"/>
      <c r="C1" s="106" t="s">
        <v>0</v>
      </c>
      <c r="D1" s="107"/>
      <c r="E1" s="107"/>
      <c r="F1" s="108"/>
      <c r="G1" s="17" t="s">
        <v>1</v>
      </c>
      <c r="H1" s="25" t="s">
        <v>2</v>
      </c>
    </row>
    <row r="2" spans="1:16" ht="24.75" customHeight="1" x14ac:dyDescent="0.3">
      <c r="A2" s="117"/>
      <c r="B2" s="118"/>
      <c r="C2" s="109"/>
      <c r="D2" s="110"/>
      <c r="E2" s="110"/>
      <c r="F2" s="111"/>
      <c r="G2" s="17" t="s">
        <v>3</v>
      </c>
      <c r="H2" s="25">
        <v>1</v>
      </c>
    </row>
    <row r="3" spans="1:16" ht="24.75" customHeight="1" x14ac:dyDescent="0.3">
      <c r="A3" s="119"/>
      <c r="B3" s="120"/>
      <c r="C3" s="112"/>
      <c r="D3" s="113"/>
      <c r="E3" s="113"/>
      <c r="F3" s="114"/>
      <c r="G3" s="18" t="s">
        <v>4</v>
      </c>
      <c r="H3" s="26">
        <v>45611</v>
      </c>
    </row>
    <row r="4" spans="1:16" ht="15" customHeight="1" x14ac:dyDescent="0.3">
      <c r="A4" s="103" t="s">
        <v>5</v>
      </c>
      <c r="B4" s="104"/>
      <c r="C4" s="104"/>
      <c r="D4" s="104"/>
      <c r="E4" s="104"/>
      <c r="F4" s="104"/>
      <c r="G4" s="104"/>
      <c r="H4" s="105"/>
    </row>
    <row r="5" spans="1:16" ht="15" customHeight="1" x14ac:dyDescent="0.3">
      <c r="A5" s="129" t="s">
        <v>6</v>
      </c>
      <c r="B5" s="129"/>
      <c r="C5" s="129"/>
      <c r="D5" s="129"/>
      <c r="E5" s="129"/>
      <c r="F5" s="129"/>
      <c r="G5" s="129"/>
      <c r="H5" s="129"/>
    </row>
    <row r="7" spans="1:16" ht="21" customHeight="1" x14ac:dyDescent="0.3">
      <c r="A7" s="97" t="s">
        <v>7</v>
      </c>
      <c r="B7" s="97"/>
      <c r="C7" s="97"/>
      <c r="D7" s="95" t="s">
        <v>61</v>
      </c>
      <c r="E7" s="95"/>
      <c r="F7" s="95"/>
      <c r="G7" s="95"/>
      <c r="H7" s="95"/>
    </row>
    <row r="8" spans="1:16" ht="44.25" customHeight="1" x14ac:dyDescent="0.3">
      <c r="A8" s="97" t="s">
        <v>8</v>
      </c>
      <c r="B8" s="97"/>
      <c r="C8" s="97"/>
      <c r="D8" s="125" t="s">
        <v>62</v>
      </c>
      <c r="E8" s="126"/>
      <c r="F8" s="126"/>
      <c r="G8" s="126"/>
      <c r="H8" s="127"/>
    </row>
    <row r="9" spans="1:16" ht="27" customHeight="1" x14ac:dyDescent="0.3">
      <c r="A9" s="97" t="s">
        <v>9</v>
      </c>
      <c r="B9" s="97"/>
      <c r="C9" s="97"/>
      <c r="D9" s="130">
        <v>91101690</v>
      </c>
      <c r="E9" s="131"/>
      <c r="F9" s="131"/>
      <c r="G9" s="131"/>
      <c r="H9" s="131"/>
    </row>
    <row r="10" spans="1:16" ht="33" customHeight="1" x14ac:dyDescent="0.3">
      <c r="A10" s="97" t="s">
        <v>10</v>
      </c>
      <c r="B10" s="97"/>
      <c r="C10" s="97"/>
      <c r="D10" s="98" t="s">
        <v>105</v>
      </c>
      <c r="E10" s="98"/>
      <c r="F10" s="98"/>
      <c r="G10" s="98"/>
      <c r="H10" s="98"/>
      <c r="I10" s="97" t="s">
        <v>10</v>
      </c>
      <c r="J10" s="97"/>
      <c r="K10" s="97"/>
      <c r="L10" s="98" t="s">
        <v>67</v>
      </c>
      <c r="M10" s="98"/>
      <c r="N10" s="98"/>
      <c r="O10" s="98"/>
      <c r="P10" s="98"/>
    </row>
    <row r="11" spans="1:16" ht="34.5" customHeight="1" x14ac:dyDescent="0.3">
      <c r="A11" s="99" t="s">
        <v>11</v>
      </c>
      <c r="B11" s="99"/>
      <c r="C11" s="100"/>
      <c r="D11" s="101">
        <v>91101690</v>
      </c>
      <c r="E11" s="101"/>
      <c r="F11" s="101"/>
      <c r="G11" s="101"/>
      <c r="H11" s="101"/>
      <c r="I11" s="99" t="s">
        <v>11</v>
      </c>
      <c r="J11" s="99"/>
      <c r="K11" s="100"/>
      <c r="L11" s="101">
        <v>91101690</v>
      </c>
      <c r="M11" s="101"/>
      <c r="N11" s="101"/>
      <c r="O11" s="101"/>
      <c r="P11" s="101"/>
    </row>
    <row r="12" spans="1:16" ht="15" customHeight="1" x14ac:dyDescent="0.3">
      <c r="A12" s="27"/>
      <c r="B12" s="27"/>
      <c r="C12" s="27"/>
      <c r="D12" s="28"/>
      <c r="E12" s="28"/>
      <c r="F12" s="28"/>
      <c r="G12" s="28"/>
      <c r="H12" s="28"/>
      <c r="I12" s="27"/>
      <c r="J12" s="27"/>
      <c r="K12" s="27"/>
      <c r="L12" s="28"/>
      <c r="M12" s="28"/>
      <c r="N12" s="28"/>
      <c r="O12" s="28"/>
      <c r="P12" s="28"/>
    </row>
    <row r="13" spans="1:16" ht="34.5" customHeight="1" x14ac:dyDescent="0.3">
      <c r="A13" s="102"/>
      <c r="B13" s="102"/>
      <c r="C13" s="102"/>
      <c r="D13" s="102"/>
      <c r="E13" s="102"/>
      <c r="F13" s="102"/>
      <c r="G13" s="102"/>
      <c r="H13" s="102"/>
      <c r="I13" s="102"/>
      <c r="J13" s="102"/>
      <c r="K13" s="102"/>
      <c r="L13" s="102"/>
      <c r="M13" s="102"/>
      <c r="N13" s="102"/>
      <c r="O13" s="102"/>
      <c r="P13" s="102"/>
    </row>
    <row r="14" spans="1:16" ht="30.75" customHeight="1" x14ac:dyDescent="0.3">
      <c r="A14" s="93" t="s">
        <v>13</v>
      </c>
      <c r="B14" s="93"/>
      <c r="C14" s="93"/>
      <c r="D14" s="19" t="s">
        <v>14</v>
      </c>
      <c r="E14" s="19" t="s">
        <v>15</v>
      </c>
      <c r="F14" s="19" t="s">
        <v>16</v>
      </c>
      <c r="G14" s="93" t="s">
        <v>17</v>
      </c>
      <c r="H14" s="93"/>
      <c r="I14" s="93" t="s">
        <v>13</v>
      </c>
      <c r="J14" s="93"/>
      <c r="K14" s="93"/>
      <c r="L14" s="19" t="s">
        <v>14</v>
      </c>
      <c r="M14" s="19" t="s">
        <v>15</v>
      </c>
      <c r="N14" s="19" t="s">
        <v>16</v>
      </c>
      <c r="O14" s="93" t="s">
        <v>17</v>
      </c>
      <c r="P14" s="93"/>
    </row>
    <row r="15" spans="1:16" ht="36" customHeight="1" x14ac:dyDescent="0.3">
      <c r="A15" s="89" t="s">
        <v>18</v>
      </c>
      <c r="B15" s="89"/>
      <c r="C15" s="89"/>
      <c r="D15" s="1"/>
      <c r="E15" s="1" t="s">
        <v>86</v>
      </c>
      <c r="F15" s="1" t="s">
        <v>87</v>
      </c>
      <c r="G15" s="95"/>
      <c r="H15" s="95"/>
      <c r="I15" s="89" t="s">
        <v>18</v>
      </c>
      <c r="J15" s="89"/>
      <c r="K15" s="89"/>
      <c r="L15" s="1"/>
      <c r="M15" s="1" t="s">
        <v>86</v>
      </c>
      <c r="N15" s="1" t="s">
        <v>87</v>
      </c>
      <c r="O15" s="95"/>
      <c r="P15" s="95"/>
    </row>
    <row r="16" spans="1:16" ht="36" customHeight="1" x14ac:dyDescent="0.3">
      <c r="A16" s="89" t="s">
        <v>19</v>
      </c>
      <c r="B16" s="89"/>
      <c r="C16" s="89"/>
      <c r="D16" s="1"/>
      <c r="E16" s="1" t="s">
        <v>86</v>
      </c>
      <c r="F16" s="1" t="s">
        <v>87</v>
      </c>
      <c r="G16" s="95"/>
      <c r="H16" s="95"/>
      <c r="I16" s="89" t="s">
        <v>19</v>
      </c>
      <c r="J16" s="89"/>
      <c r="K16" s="89"/>
      <c r="L16" s="1"/>
      <c r="M16" s="1" t="s">
        <v>86</v>
      </c>
      <c r="N16" s="1" t="s">
        <v>87</v>
      </c>
      <c r="O16" s="95"/>
      <c r="P16" s="95"/>
    </row>
    <row r="17" spans="1:16" ht="36" customHeight="1" x14ac:dyDescent="0.3">
      <c r="A17" s="89" t="s">
        <v>20</v>
      </c>
      <c r="B17" s="89"/>
      <c r="C17" s="89"/>
      <c r="D17" s="1" t="s">
        <v>86</v>
      </c>
      <c r="E17" s="1"/>
      <c r="F17" s="1" t="s">
        <v>87</v>
      </c>
      <c r="G17" s="95"/>
      <c r="H17" s="95"/>
      <c r="I17" s="89" t="s">
        <v>20</v>
      </c>
      <c r="J17" s="89"/>
      <c r="K17" s="89"/>
      <c r="L17" s="1" t="s">
        <v>86</v>
      </c>
      <c r="M17" s="1"/>
      <c r="N17" s="1" t="s">
        <v>87</v>
      </c>
      <c r="O17" s="95"/>
      <c r="P17" s="95"/>
    </row>
    <row r="18" spans="1:16" ht="36" customHeight="1" x14ac:dyDescent="0.3">
      <c r="A18" s="89" t="s">
        <v>21</v>
      </c>
      <c r="B18" s="89"/>
      <c r="C18" s="89"/>
      <c r="D18" s="1" t="s">
        <v>86</v>
      </c>
      <c r="E18" s="1"/>
      <c r="F18" s="1" t="s">
        <v>87</v>
      </c>
      <c r="G18" s="95"/>
      <c r="H18" s="95"/>
      <c r="I18" s="89" t="s">
        <v>21</v>
      </c>
      <c r="J18" s="89"/>
      <c r="K18" s="89"/>
      <c r="L18" s="1" t="s">
        <v>86</v>
      </c>
      <c r="M18" s="1"/>
      <c r="N18" s="1" t="s">
        <v>87</v>
      </c>
      <c r="O18" s="95"/>
      <c r="P18" s="95"/>
    </row>
    <row r="19" spans="1:16" ht="130.5" customHeight="1" x14ac:dyDescent="0.3">
      <c r="A19" s="89" t="s">
        <v>22</v>
      </c>
      <c r="B19" s="89"/>
      <c r="C19" s="89"/>
      <c r="D19" s="1"/>
      <c r="E19" s="1" t="s">
        <v>86</v>
      </c>
      <c r="F19" s="1" t="s">
        <v>87</v>
      </c>
      <c r="G19" s="96" t="s">
        <v>96</v>
      </c>
      <c r="H19" s="96"/>
      <c r="I19" s="89" t="s">
        <v>22</v>
      </c>
      <c r="J19" s="89"/>
      <c r="K19" s="89"/>
      <c r="L19" s="1"/>
      <c r="M19" s="1" t="s">
        <v>86</v>
      </c>
      <c r="N19" s="1" t="s">
        <v>87</v>
      </c>
      <c r="O19" s="96" t="s">
        <v>104</v>
      </c>
      <c r="P19" s="96"/>
    </row>
    <row r="20" spans="1:16" ht="36" customHeight="1" x14ac:dyDescent="0.3">
      <c r="A20" s="89" t="s">
        <v>106</v>
      </c>
      <c r="B20" s="89"/>
      <c r="C20" s="89"/>
      <c r="D20" s="90">
        <v>37.434436089741403</v>
      </c>
      <c r="E20" s="91"/>
      <c r="F20" s="91"/>
      <c r="G20" s="91"/>
      <c r="H20" s="92"/>
      <c r="I20" s="89" t="s">
        <v>106</v>
      </c>
      <c r="J20" s="89"/>
      <c r="K20" s="89"/>
      <c r="L20" s="90">
        <v>41.908191776199601</v>
      </c>
      <c r="M20" s="91"/>
      <c r="N20" s="91"/>
      <c r="O20" s="91"/>
      <c r="P20" s="92"/>
    </row>
    <row r="21" spans="1:16" ht="73.5" customHeight="1" x14ac:dyDescent="0.3">
      <c r="A21" s="93" t="s">
        <v>23</v>
      </c>
      <c r="B21" s="93"/>
      <c r="C21" s="93"/>
      <c r="D21" s="94" t="s">
        <v>97</v>
      </c>
      <c r="E21" s="94"/>
      <c r="F21" s="94"/>
      <c r="G21" s="94"/>
      <c r="H21" s="94"/>
      <c r="I21" s="93" t="s">
        <v>23</v>
      </c>
      <c r="J21" s="93"/>
      <c r="K21" s="93"/>
      <c r="L21" s="94" t="s">
        <v>98</v>
      </c>
      <c r="M21" s="94"/>
      <c r="N21" s="94"/>
      <c r="O21" s="94"/>
      <c r="P21" s="94"/>
    </row>
    <row r="22" spans="1:16" ht="26.25" customHeight="1" x14ac:dyDescent="0.3">
      <c r="A22" s="29"/>
      <c r="B22" s="29"/>
      <c r="C22" s="29"/>
      <c r="D22" s="30"/>
      <c r="E22" s="30"/>
      <c r="F22" s="30"/>
      <c r="G22" s="30"/>
      <c r="H22" s="30"/>
    </row>
    <row r="23" spans="1:16" ht="22.5" customHeight="1" x14ac:dyDescent="0.3">
      <c r="A23" s="132" t="s">
        <v>103</v>
      </c>
      <c r="B23" s="89"/>
      <c r="C23" s="89"/>
      <c r="D23" s="133"/>
      <c r="E23" s="133"/>
      <c r="F23" s="133"/>
      <c r="G23" s="133"/>
      <c r="H23" s="133"/>
    </row>
    <row r="24" spans="1:16" ht="14.25" customHeight="1" x14ac:dyDescent="0.3">
      <c r="A24" s="124" t="s">
        <v>24</v>
      </c>
      <c r="B24" s="124"/>
      <c r="C24" s="122">
        <v>46254</v>
      </c>
      <c r="D24" s="123"/>
      <c r="E24" s="123"/>
      <c r="F24" s="123"/>
      <c r="G24" s="123"/>
      <c r="H24" s="123"/>
    </row>
    <row r="25" spans="1:16" ht="30.75" customHeight="1" x14ac:dyDescent="0.3">
      <c r="A25" s="121" t="s">
        <v>25</v>
      </c>
      <c r="B25" s="121"/>
      <c r="C25" s="121"/>
      <c r="D25" s="128" t="s">
        <v>94</v>
      </c>
      <c r="E25" s="128"/>
      <c r="F25" s="128"/>
      <c r="G25" s="128"/>
      <c r="H25" s="128"/>
    </row>
    <row r="26" spans="1:16" ht="30.75" customHeight="1" x14ac:dyDescent="0.3">
      <c r="A26" s="121"/>
      <c r="B26" s="121"/>
      <c r="C26" s="121"/>
      <c r="D26" s="128"/>
      <c r="E26" s="128"/>
      <c r="F26" s="128"/>
      <c r="G26" s="128"/>
      <c r="H26" s="128"/>
    </row>
    <row r="27" spans="1:16" ht="30.75" customHeight="1" x14ac:dyDescent="0.3">
      <c r="A27" s="121"/>
      <c r="B27" s="121"/>
      <c r="C27" s="121"/>
      <c r="D27" s="128" t="s">
        <v>95</v>
      </c>
      <c r="E27" s="128"/>
      <c r="F27" s="128"/>
      <c r="G27" s="128"/>
      <c r="H27" s="128"/>
    </row>
    <row r="28" spans="1:16" ht="30.75" customHeight="1" x14ac:dyDescent="0.3">
      <c r="A28" s="121"/>
      <c r="B28" s="121"/>
      <c r="C28" s="121"/>
      <c r="D28" s="128"/>
      <c r="E28" s="128"/>
      <c r="F28" s="128"/>
      <c r="G28" s="128"/>
      <c r="H28" s="128"/>
    </row>
    <row r="29" spans="1:16" ht="14.25" customHeight="1" x14ac:dyDescent="0.3"/>
    <row r="30" spans="1:16" ht="14.25" customHeight="1" x14ac:dyDescent="0.3"/>
    <row r="31" spans="1:16" ht="14.25" customHeight="1" x14ac:dyDescent="0.3"/>
    <row r="32" spans="1:16"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row r="1001" ht="14.25" customHeight="1" x14ac:dyDescent="0.3"/>
    <row r="1002" ht="14.25" customHeight="1" x14ac:dyDescent="0.3"/>
    <row r="1003" ht="14.25" customHeight="1" x14ac:dyDescent="0.3"/>
    <row r="1004" ht="14.25" customHeight="1" x14ac:dyDescent="0.3"/>
    <row r="1005" ht="14.25" customHeight="1" x14ac:dyDescent="0.3"/>
  </sheetData>
  <mergeCells count="58">
    <mergeCell ref="A5:H5"/>
    <mergeCell ref="D25:H26"/>
    <mergeCell ref="A18:C18"/>
    <mergeCell ref="G19:H19"/>
    <mergeCell ref="A7:C7"/>
    <mergeCell ref="D7:H7"/>
    <mergeCell ref="G18:H18"/>
    <mergeCell ref="A13:H13"/>
    <mergeCell ref="D9:H9"/>
    <mergeCell ref="D10:H10"/>
    <mergeCell ref="D11:H11"/>
    <mergeCell ref="D21:H21"/>
    <mergeCell ref="A23:H23"/>
    <mergeCell ref="A19:C19"/>
    <mergeCell ref="A20:C20"/>
    <mergeCell ref="G15:H15"/>
    <mergeCell ref="G16:H16"/>
    <mergeCell ref="G17:H17"/>
    <mergeCell ref="A16:C16"/>
    <mergeCell ref="A17:C17"/>
    <mergeCell ref="D20:H20"/>
    <mergeCell ref="A4:H4"/>
    <mergeCell ref="C1:F3"/>
    <mergeCell ref="A1:B3"/>
    <mergeCell ref="A21:C21"/>
    <mergeCell ref="A25:C28"/>
    <mergeCell ref="C24:H24"/>
    <mergeCell ref="A24:B24"/>
    <mergeCell ref="A8:C8"/>
    <mergeCell ref="D8:H8"/>
    <mergeCell ref="A10:C10"/>
    <mergeCell ref="A11:C11"/>
    <mergeCell ref="A9:C9"/>
    <mergeCell ref="A14:C14"/>
    <mergeCell ref="A15:C15"/>
    <mergeCell ref="D27:H28"/>
    <mergeCell ref="G14:H14"/>
    <mergeCell ref="I10:K10"/>
    <mergeCell ref="L10:P10"/>
    <mergeCell ref="I11:K11"/>
    <mergeCell ref="L11:P11"/>
    <mergeCell ref="I13:P13"/>
    <mergeCell ref="I14:K14"/>
    <mergeCell ref="O14:P14"/>
    <mergeCell ref="I15:K15"/>
    <mergeCell ref="O15:P15"/>
    <mergeCell ref="I16:K16"/>
    <mergeCell ref="O16:P16"/>
    <mergeCell ref="I20:K20"/>
    <mergeCell ref="L20:P20"/>
    <mergeCell ref="I21:K21"/>
    <mergeCell ref="L21:P21"/>
    <mergeCell ref="I17:K17"/>
    <mergeCell ref="O17:P17"/>
    <mergeCell ref="I18:K18"/>
    <mergeCell ref="O18:P18"/>
    <mergeCell ref="I19:K19"/>
    <mergeCell ref="O19:P19"/>
  </mergeCells>
  <pageMargins left="1.3779527559055118" right="0.59055118110236227" top="0.59055118110236227" bottom="0.59055118110236227" header="0.51181102362204722" footer="0.51181102362204722"/>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BFCF3-EA1B-4604-AF11-5B6A2530DBA7}">
  <sheetPr>
    <pageSetUpPr fitToPage="1"/>
  </sheetPr>
  <dimension ref="B1:N28"/>
  <sheetViews>
    <sheetView showGridLines="0" topLeftCell="C10" zoomScaleNormal="100" workbookViewId="0">
      <selection activeCell="F28" sqref="F28"/>
    </sheetView>
  </sheetViews>
  <sheetFormatPr baseColWidth="10" defaultColWidth="11.44140625" defaultRowHeight="15.6" x14ac:dyDescent="0.3"/>
  <cols>
    <col min="1" max="1" width="2.5546875" style="11" customWidth="1"/>
    <col min="2" max="2" width="7.109375" style="15" customWidth="1"/>
    <col min="3" max="3" width="66" style="12" customWidth="1"/>
    <col min="4" max="4" width="22.5546875" style="13" bestFit="1" customWidth="1"/>
    <col min="5" max="6" width="22" style="14" customWidth="1"/>
    <col min="7" max="7" width="20.6640625" style="16" customWidth="1"/>
    <col min="8" max="14" width="20.6640625" style="11" customWidth="1"/>
    <col min="15" max="16384" width="11.44140625" style="11"/>
  </cols>
  <sheetData>
    <row r="1" spans="2:14" ht="39" customHeight="1" x14ac:dyDescent="0.3">
      <c r="B1" s="147"/>
      <c r="C1" s="147"/>
      <c r="D1" s="145" t="s">
        <v>0</v>
      </c>
      <c r="E1" s="146"/>
      <c r="F1" s="146"/>
      <c r="G1" s="146"/>
      <c r="H1" s="54" t="s">
        <v>1</v>
      </c>
      <c r="I1" s="143" t="s">
        <v>2</v>
      </c>
      <c r="J1" s="143"/>
    </row>
    <row r="2" spans="2:14" ht="39" customHeight="1" x14ac:dyDescent="0.3">
      <c r="B2" s="147"/>
      <c r="C2" s="147"/>
      <c r="D2" s="146"/>
      <c r="E2" s="146"/>
      <c r="F2" s="146"/>
      <c r="G2" s="146"/>
      <c r="H2" s="54" t="s">
        <v>3</v>
      </c>
      <c r="I2" s="143">
        <v>1</v>
      </c>
      <c r="J2" s="143"/>
    </row>
    <row r="3" spans="2:14" ht="39" customHeight="1" x14ac:dyDescent="0.3">
      <c r="B3" s="147"/>
      <c r="C3" s="147"/>
      <c r="D3" s="146"/>
      <c r="E3" s="146"/>
      <c r="F3" s="146"/>
      <c r="G3" s="146"/>
      <c r="H3" s="54" t="s">
        <v>4</v>
      </c>
      <c r="I3" s="144">
        <v>45623</v>
      </c>
      <c r="J3" s="143"/>
    </row>
    <row r="4" spans="2:14" ht="18" x14ac:dyDescent="0.3">
      <c r="B4" s="148" t="s">
        <v>26</v>
      </c>
      <c r="C4" s="148"/>
      <c r="D4" s="148"/>
      <c r="E4" s="148"/>
      <c r="F4" s="148"/>
      <c r="G4" s="148"/>
      <c r="H4" s="148"/>
      <c r="I4" s="148"/>
      <c r="J4" s="148"/>
    </row>
    <row r="5" spans="2:14" ht="18" x14ac:dyDescent="0.3">
      <c r="B5" s="149" t="s">
        <v>6</v>
      </c>
      <c r="C5" s="149"/>
      <c r="D5" s="149"/>
      <c r="E5" s="149"/>
      <c r="F5" s="149"/>
      <c r="G5" s="149"/>
      <c r="H5" s="149"/>
      <c r="I5" s="149"/>
      <c r="J5" s="149"/>
    </row>
    <row r="7" spans="2:14" ht="18.600000000000001" thickBot="1" x14ac:dyDescent="0.4">
      <c r="B7" s="151" t="s">
        <v>12</v>
      </c>
      <c r="C7" s="151"/>
      <c r="D7" s="151"/>
      <c r="E7" s="151"/>
      <c r="F7" s="151"/>
    </row>
    <row r="8" spans="2:14" s="32" customFormat="1" ht="37.5" customHeight="1" thickBot="1" x14ac:dyDescent="0.4">
      <c r="B8" s="150" t="s">
        <v>27</v>
      </c>
      <c r="C8" s="150" t="s">
        <v>28</v>
      </c>
      <c r="D8" s="136" t="s">
        <v>29</v>
      </c>
      <c r="E8" s="136" t="s">
        <v>30</v>
      </c>
      <c r="F8" s="136" t="s">
        <v>31</v>
      </c>
      <c r="G8" s="61" t="s">
        <v>84</v>
      </c>
      <c r="H8" s="137" t="s">
        <v>32</v>
      </c>
      <c r="I8" s="139" t="s">
        <v>33</v>
      </c>
      <c r="J8" s="141" t="s">
        <v>34</v>
      </c>
      <c r="K8" s="61" t="s">
        <v>85</v>
      </c>
      <c r="L8" s="137" t="s">
        <v>32</v>
      </c>
      <c r="M8" s="139" t="s">
        <v>33</v>
      </c>
      <c r="N8" s="141" t="s">
        <v>34</v>
      </c>
    </row>
    <row r="9" spans="2:14" s="32" customFormat="1" ht="45.75" customHeight="1" thickBot="1" x14ac:dyDescent="0.4">
      <c r="B9" s="150"/>
      <c r="C9" s="150"/>
      <c r="D9" s="136"/>
      <c r="E9" s="136"/>
      <c r="F9" s="136"/>
      <c r="G9" s="33" t="s">
        <v>35</v>
      </c>
      <c r="H9" s="138"/>
      <c r="I9" s="140"/>
      <c r="J9" s="142"/>
      <c r="K9" s="33" t="s">
        <v>35</v>
      </c>
      <c r="L9" s="138"/>
      <c r="M9" s="140"/>
      <c r="N9" s="142"/>
    </row>
    <row r="10" spans="2:14" s="38" customFormat="1" ht="90" x14ac:dyDescent="0.3">
      <c r="B10" s="34">
        <v>1</v>
      </c>
      <c r="C10" s="51" t="s">
        <v>68</v>
      </c>
      <c r="D10" s="55" t="s">
        <v>83</v>
      </c>
      <c r="E10" s="56">
        <v>1</v>
      </c>
      <c r="F10" s="57">
        <v>277692</v>
      </c>
      <c r="G10" s="62">
        <v>277000</v>
      </c>
      <c r="H10" s="35" t="str">
        <f>IF(G10&lt;=$F10,"ACEPTADA","RECHAZADA")</f>
        <v>ACEPTADA</v>
      </c>
      <c r="I10" s="36">
        <f>1-(G10/$F10)</f>
        <v>2.49196952018782E-3</v>
      </c>
      <c r="J10" s="37" t="str">
        <f>IF(I10&gt;20%,"PAB","ACEPTA")</f>
        <v>ACEPTA</v>
      </c>
      <c r="K10" s="62">
        <v>277692</v>
      </c>
      <c r="L10" s="35" t="str">
        <f>IF(K10&lt;=$F10,"ACEPTADA","RECHAZADA")</f>
        <v>ACEPTADA</v>
      </c>
      <c r="M10" s="36">
        <f>1-(K10/$F10)</f>
        <v>0</v>
      </c>
      <c r="N10" s="37" t="str">
        <f>IF(M10&gt;20%,"PAB","ACEPTA")</f>
        <v>ACEPTA</v>
      </c>
    </row>
    <row r="11" spans="2:14" s="38" customFormat="1" ht="72" x14ac:dyDescent="0.3">
      <c r="B11" s="39">
        <v>2</v>
      </c>
      <c r="C11" s="52" t="s">
        <v>69</v>
      </c>
      <c r="D11" s="58" t="s">
        <v>83</v>
      </c>
      <c r="E11" s="59">
        <v>1</v>
      </c>
      <c r="F11" s="60">
        <v>279728</v>
      </c>
      <c r="G11" s="62">
        <v>278000</v>
      </c>
      <c r="H11" s="35" t="str">
        <f t="shared" ref="H11:H24" si="0">IF(G11&lt;=$F11,"ACEPTADA","RECHAZADA")</f>
        <v>ACEPTADA</v>
      </c>
      <c r="I11" s="36">
        <f t="shared" ref="I11:I24" si="1">1-(G11/$F11)</f>
        <v>6.1774295029457527E-3</v>
      </c>
      <c r="J11" s="37" t="str">
        <f t="shared" ref="J11:J24" si="2">IF(I11&gt;20%,"PAB","ACEPTA")</f>
        <v>ACEPTA</v>
      </c>
      <c r="K11" s="62">
        <v>279728</v>
      </c>
      <c r="L11" s="35" t="str">
        <f t="shared" ref="L11:L24" si="3">IF(K11&lt;=$F11,"ACEPTADA","RECHAZADA")</f>
        <v>ACEPTADA</v>
      </c>
      <c r="M11" s="36">
        <f t="shared" ref="M11:M24" si="4">1-(K11/$F11)</f>
        <v>0</v>
      </c>
      <c r="N11" s="37" t="str">
        <f t="shared" ref="N11:N24" si="5">IF(M11&gt;20%,"PAB","ACEPTA")</f>
        <v>ACEPTA</v>
      </c>
    </row>
    <row r="12" spans="2:14" s="38" customFormat="1" ht="36" x14ac:dyDescent="0.3">
      <c r="B12" s="39">
        <v>3</v>
      </c>
      <c r="C12" s="52" t="s">
        <v>70</v>
      </c>
      <c r="D12" s="58" t="s">
        <v>83</v>
      </c>
      <c r="E12" s="59">
        <v>1</v>
      </c>
      <c r="F12" s="60">
        <v>736144</v>
      </c>
      <c r="G12" s="63">
        <v>479000</v>
      </c>
      <c r="H12" s="35" t="str">
        <f t="shared" si="0"/>
        <v>ACEPTADA</v>
      </c>
      <c r="I12" s="36">
        <f t="shared" si="1"/>
        <v>0.34931209111260841</v>
      </c>
      <c r="J12" s="37" t="str">
        <f t="shared" si="2"/>
        <v>PAB</v>
      </c>
      <c r="K12" s="63">
        <v>736144</v>
      </c>
      <c r="L12" s="35" t="str">
        <f t="shared" si="3"/>
        <v>ACEPTADA</v>
      </c>
      <c r="M12" s="36">
        <f t="shared" si="4"/>
        <v>0</v>
      </c>
      <c r="N12" s="37" t="str">
        <f t="shared" si="5"/>
        <v>ACEPTA</v>
      </c>
    </row>
    <row r="13" spans="2:14" s="40" customFormat="1" ht="36" x14ac:dyDescent="0.3">
      <c r="B13" s="39">
        <v>4</v>
      </c>
      <c r="C13" s="52" t="s">
        <v>71</v>
      </c>
      <c r="D13" s="58" t="s">
        <v>83</v>
      </c>
      <c r="E13" s="59">
        <v>1</v>
      </c>
      <c r="F13" s="60">
        <v>518280</v>
      </c>
      <c r="G13" s="63">
        <v>479000</v>
      </c>
      <c r="H13" s="35" t="str">
        <f t="shared" si="0"/>
        <v>ACEPTADA</v>
      </c>
      <c r="I13" s="36">
        <f t="shared" si="1"/>
        <v>7.5789148722698152E-2</v>
      </c>
      <c r="J13" s="37" t="str">
        <f t="shared" si="2"/>
        <v>ACEPTA</v>
      </c>
      <c r="K13" s="63">
        <v>518280</v>
      </c>
      <c r="L13" s="35" t="str">
        <f t="shared" si="3"/>
        <v>ACEPTADA</v>
      </c>
      <c r="M13" s="36">
        <f t="shared" si="4"/>
        <v>0</v>
      </c>
      <c r="N13" s="37" t="str">
        <f t="shared" si="5"/>
        <v>ACEPTA</v>
      </c>
    </row>
    <row r="14" spans="2:14" s="38" customFormat="1" ht="18" x14ac:dyDescent="0.3">
      <c r="B14" s="39">
        <v>5</v>
      </c>
      <c r="C14" s="52" t="s">
        <v>72</v>
      </c>
      <c r="D14" s="58" t="s">
        <v>83</v>
      </c>
      <c r="E14" s="59">
        <v>1</v>
      </c>
      <c r="F14" s="60">
        <v>1366270</v>
      </c>
      <c r="G14" s="62">
        <v>1310000</v>
      </c>
      <c r="H14" s="35" t="str">
        <f t="shared" si="0"/>
        <v>ACEPTADA</v>
      </c>
      <c r="I14" s="36">
        <f t="shared" si="1"/>
        <v>4.1185124462953859E-2</v>
      </c>
      <c r="J14" s="37" t="str">
        <f t="shared" si="2"/>
        <v>ACEPTA</v>
      </c>
      <c r="K14" s="62">
        <v>1366270</v>
      </c>
      <c r="L14" s="35" t="str">
        <f t="shared" si="3"/>
        <v>ACEPTADA</v>
      </c>
      <c r="M14" s="36">
        <f t="shared" si="4"/>
        <v>0</v>
      </c>
      <c r="N14" s="37" t="str">
        <f t="shared" si="5"/>
        <v>ACEPTA</v>
      </c>
    </row>
    <row r="15" spans="2:14" s="38" customFormat="1" ht="54" x14ac:dyDescent="0.3">
      <c r="B15" s="39">
        <v>6</v>
      </c>
      <c r="C15" s="52" t="s">
        <v>73</v>
      </c>
      <c r="D15" s="58" t="s">
        <v>83</v>
      </c>
      <c r="E15" s="59">
        <v>1</v>
      </c>
      <c r="F15" s="60">
        <v>1461102</v>
      </c>
      <c r="G15" s="62">
        <v>1190000</v>
      </c>
      <c r="H15" s="35" t="str">
        <f t="shared" si="0"/>
        <v>ACEPTADA</v>
      </c>
      <c r="I15" s="36">
        <f t="shared" si="1"/>
        <v>0.18554625207548825</v>
      </c>
      <c r="J15" s="37" t="str">
        <f t="shared" si="2"/>
        <v>ACEPTA</v>
      </c>
      <c r="K15" s="62">
        <v>1461102</v>
      </c>
      <c r="L15" s="35" t="str">
        <f t="shared" si="3"/>
        <v>ACEPTADA</v>
      </c>
      <c r="M15" s="36">
        <f t="shared" si="4"/>
        <v>0</v>
      </c>
      <c r="N15" s="37" t="str">
        <f t="shared" si="5"/>
        <v>ACEPTA</v>
      </c>
    </row>
    <row r="16" spans="2:14" s="38" customFormat="1" ht="36" x14ac:dyDescent="0.3">
      <c r="B16" s="39">
        <v>7</v>
      </c>
      <c r="C16" s="52" t="s">
        <v>74</v>
      </c>
      <c r="D16" s="58" t="s">
        <v>83</v>
      </c>
      <c r="E16" s="59">
        <v>1</v>
      </c>
      <c r="F16" s="60">
        <v>815447</v>
      </c>
      <c r="G16" s="62">
        <v>499000</v>
      </c>
      <c r="H16" s="35" t="str">
        <f t="shared" si="0"/>
        <v>ACEPTADA</v>
      </c>
      <c r="I16" s="36">
        <f t="shared" si="1"/>
        <v>0.38806568667246311</v>
      </c>
      <c r="J16" s="37" t="str">
        <f t="shared" si="2"/>
        <v>PAB</v>
      </c>
      <c r="K16" s="62">
        <v>815447</v>
      </c>
      <c r="L16" s="35" t="str">
        <f t="shared" si="3"/>
        <v>ACEPTADA</v>
      </c>
      <c r="M16" s="36">
        <f t="shared" si="4"/>
        <v>0</v>
      </c>
      <c r="N16" s="37" t="str">
        <f t="shared" si="5"/>
        <v>ACEPTA</v>
      </c>
    </row>
    <row r="17" spans="2:14" s="38" customFormat="1" ht="36" x14ac:dyDescent="0.3">
      <c r="B17" s="39">
        <v>8</v>
      </c>
      <c r="C17" s="52" t="s">
        <v>75</v>
      </c>
      <c r="D17" s="58" t="s">
        <v>83</v>
      </c>
      <c r="E17" s="59">
        <v>1</v>
      </c>
      <c r="F17" s="60">
        <v>548558</v>
      </c>
      <c r="G17" s="62">
        <v>399000</v>
      </c>
      <c r="H17" s="35" t="str">
        <f t="shared" si="0"/>
        <v>ACEPTADA</v>
      </c>
      <c r="I17" s="36">
        <f t="shared" si="1"/>
        <v>0.27263844479526322</v>
      </c>
      <c r="J17" s="37" t="str">
        <f t="shared" si="2"/>
        <v>PAB</v>
      </c>
      <c r="K17" s="62">
        <v>548558</v>
      </c>
      <c r="L17" s="35" t="str">
        <f t="shared" si="3"/>
        <v>ACEPTADA</v>
      </c>
      <c r="M17" s="36">
        <f t="shared" si="4"/>
        <v>0</v>
      </c>
      <c r="N17" s="37" t="str">
        <f t="shared" si="5"/>
        <v>ACEPTA</v>
      </c>
    </row>
    <row r="18" spans="2:14" s="38" customFormat="1" ht="36" x14ac:dyDescent="0.3">
      <c r="B18" s="39">
        <v>9</v>
      </c>
      <c r="C18" s="52" t="s">
        <v>76</v>
      </c>
      <c r="D18" s="58" t="s">
        <v>83</v>
      </c>
      <c r="E18" s="59">
        <v>1</v>
      </c>
      <c r="F18" s="60">
        <v>604882</v>
      </c>
      <c r="G18" s="62">
        <v>490000</v>
      </c>
      <c r="H18" s="35" t="str">
        <f t="shared" si="0"/>
        <v>ACEPTADA</v>
      </c>
      <c r="I18" s="36">
        <f t="shared" si="1"/>
        <v>0.18992464645997076</v>
      </c>
      <c r="J18" s="37" t="str">
        <f t="shared" si="2"/>
        <v>ACEPTA</v>
      </c>
      <c r="K18" s="62">
        <v>604882</v>
      </c>
      <c r="L18" s="35" t="str">
        <f t="shared" si="3"/>
        <v>ACEPTADA</v>
      </c>
      <c r="M18" s="36">
        <f t="shared" si="4"/>
        <v>0</v>
      </c>
      <c r="N18" s="37" t="str">
        <f t="shared" si="5"/>
        <v>ACEPTA</v>
      </c>
    </row>
    <row r="19" spans="2:14" s="38" customFormat="1" ht="36" x14ac:dyDescent="0.3">
      <c r="B19" s="39">
        <v>10</v>
      </c>
      <c r="C19" s="52" t="s">
        <v>77</v>
      </c>
      <c r="D19" s="58" t="s">
        <v>83</v>
      </c>
      <c r="E19" s="59">
        <v>1</v>
      </c>
      <c r="F19" s="60">
        <v>768848</v>
      </c>
      <c r="G19" s="62">
        <v>520000</v>
      </c>
      <c r="H19" s="35" t="str">
        <f t="shared" si="0"/>
        <v>ACEPTADA</v>
      </c>
      <c r="I19" s="36">
        <f t="shared" si="1"/>
        <v>0.32366345493517579</v>
      </c>
      <c r="J19" s="37" t="str">
        <f t="shared" si="2"/>
        <v>PAB</v>
      </c>
      <c r="K19" s="62">
        <v>768848</v>
      </c>
      <c r="L19" s="35" t="str">
        <f t="shared" si="3"/>
        <v>ACEPTADA</v>
      </c>
      <c r="M19" s="36">
        <f t="shared" si="4"/>
        <v>0</v>
      </c>
      <c r="N19" s="37" t="str">
        <f t="shared" si="5"/>
        <v>ACEPTA</v>
      </c>
    </row>
    <row r="20" spans="2:14" s="38" customFormat="1" ht="18" x14ac:dyDescent="0.3">
      <c r="B20" s="39">
        <v>11</v>
      </c>
      <c r="C20" s="52" t="s">
        <v>78</v>
      </c>
      <c r="D20" s="58" t="s">
        <v>83</v>
      </c>
      <c r="E20" s="59">
        <v>1</v>
      </c>
      <c r="F20" s="60">
        <v>1894419</v>
      </c>
      <c r="G20" s="62">
        <v>967000</v>
      </c>
      <c r="H20" s="35" t="str">
        <f t="shared" si="0"/>
        <v>ACEPTADA</v>
      </c>
      <c r="I20" s="36">
        <f t="shared" si="1"/>
        <v>0.48955326144849687</v>
      </c>
      <c r="J20" s="37" t="str">
        <f t="shared" si="2"/>
        <v>PAB</v>
      </c>
      <c r="K20" s="62">
        <v>990000</v>
      </c>
      <c r="L20" s="35" t="str">
        <f t="shared" si="3"/>
        <v>ACEPTADA</v>
      </c>
      <c r="M20" s="36">
        <f t="shared" si="4"/>
        <v>0.47741233591935051</v>
      </c>
      <c r="N20" s="37" t="str">
        <f t="shared" si="5"/>
        <v>PAB</v>
      </c>
    </row>
    <row r="21" spans="2:14" s="38" customFormat="1" ht="36" x14ac:dyDescent="0.3">
      <c r="B21" s="39">
        <v>12</v>
      </c>
      <c r="C21" s="52" t="s">
        <v>79</v>
      </c>
      <c r="D21" s="58" t="s">
        <v>83</v>
      </c>
      <c r="E21" s="59">
        <v>1</v>
      </c>
      <c r="F21" s="60">
        <v>854862</v>
      </c>
      <c r="G21" s="62">
        <v>562000</v>
      </c>
      <c r="H21" s="35" t="str">
        <f t="shared" si="0"/>
        <v>ACEPTADA</v>
      </c>
      <c r="I21" s="36">
        <f t="shared" si="1"/>
        <v>0.34258394922221369</v>
      </c>
      <c r="J21" s="37" t="str">
        <f t="shared" si="2"/>
        <v>PAB</v>
      </c>
      <c r="K21" s="62">
        <v>854862</v>
      </c>
      <c r="L21" s="35" t="str">
        <f t="shared" si="3"/>
        <v>ACEPTADA</v>
      </c>
      <c r="M21" s="36">
        <f t="shared" si="4"/>
        <v>0</v>
      </c>
      <c r="N21" s="37" t="str">
        <f t="shared" si="5"/>
        <v>ACEPTA</v>
      </c>
    </row>
    <row r="22" spans="2:14" s="38" customFormat="1" ht="36" x14ac:dyDescent="0.3">
      <c r="B22" s="39">
        <v>13</v>
      </c>
      <c r="C22" s="52" t="s">
        <v>80</v>
      </c>
      <c r="D22" s="58" t="s">
        <v>83</v>
      </c>
      <c r="E22" s="59">
        <v>1</v>
      </c>
      <c r="F22" s="60">
        <v>773658</v>
      </c>
      <c r="G22" s="62">
        <v>549000</v>
      </c>
      <c r="H22" s="35" t="str">
        <f t="shared" si="0"/>
        <v>ACEPTADA</v>
      </c>
      <c r="I22" s="36">
        <f t="shared" si="1"/>
        <v>0.2903841232172355</v>
      </c>
      <c r="J22" s="37" t="str">
        <f t="shared" si="2"/>
        <v>PAB</v>
      </c>
      <c r="K22" s="62">
        <v>773658</v>
      </c>
      <c r="L22" s="35" t="str">
        <f t="shared" si="3"/>
        <v>ACEPTADA</v>
      </c>
      <c r="M22" s="36">
        <f t="shared" si="4"/>
        <v>0</v>
      </c>
      <c r="N22" s="37" t="str">
        <f t="shared" si="5"/>
        <v>ACEPTA</v>
      </c>
    </row>
    <row r="23" spans="2:14" s="38" customFormat="1" ht="18" x14ac:dyDescent="0.3">
      <c r="B23" s="34">
        <v>14</v>
      </c>
      <c r="C23" s="52" t="s">
        <v>81</v>
      </c>
      <c r="D23" s="58" t="s">
        <v>83</v>
      </c>
      <c r="E23" s="59">
        <v>1</v>
      </c>
      <c r="F23" s="60">
        <v>1470005</v>
      </c>
      <c r="G23" s="62">
        <v>742000</v>
      </c>
      <c r="H23" s="35" t="str">
        <f t="shared" si="0"/>
        <v>ACEPTADA</v>
      </c>
      <c r="I23" s="36">
        <f t="shared" si="1"/>
        <v>0.49523981210948265</v>
      </c>
      <c r="J23" s="37" t="str">
        <f t="shared" si="2"/>
        <v>PAB</v>
      </c>
      <c r="K23" s="62">
        <v>970000</v>
      </c>
      <c r="L23" s="35" t="str">
        <f t="shared" si="3"/>
        <v>ACEPTADA</v>
      </c>
      <c r="M23" s="36">
        <f t="shared" si="4"/>
        <v>0.34013829884932367</v>
      </c>
      <c r="N23" s="37" t="str">
        <f t="shared" si="5"/>
        <v>PAB</v>
      </c>
    </row>
    <row r="24" spans="2:14" s="38" customFormat="1" ht="18.600000000000001" thickBot="1" x14ac:dyDescent="0.35">
      <c r="B24" s="39">
        <v>15</v>
      </c>
      <c r="C24" s="52" t="s">
        <v>82</v>
      </c>
      <c r="D24" s="58" t="s">
        <v>83</v>
      </c>
      <c r="E24" s="59">
        <v>1</v>
      </c>
      <c r="F24" s="60">
        <v>399187</v>
      </c>
      <c r="G24" s="62">
        <v>399000</v>
      </c>
      <c r="H24" s="35" t="str">
        <f t="shared" si="0"/>
        <v>ACEPTADA</v>
      </c>
      <c r="I24" s="36">
        <f t="shared" si="1"/>
        <v>4.6845212895207933E-4</v>
      </c>
      <c r="J24" s="37" t="str">
        <f t="shared" si="2"/>
        <v>ACEPTA</v>
      </c>
      <c r="K24" s="62">
        <v>399187</v>
      </c>
      <c r="L24" s="35" t="str">
        <f t="shared" si="3"/>
        <v>ACEPTADA</v>
      </c>
      <c r="M24" s="36">
        <f t="shared" si="4"/>
        <v>0</v>
      </c>
      <c r="N24" s="37" t="str">
        <f t="shared" si="5"/>
        <v>ACEPTA</v>
      </c>
    </row>
    <row r="25" spans="2:14" s="32" customFormat="1" ht="21" customHeight="1" thickBot="1" x14ac:dyDescent="0.4">
      <c r="B25" s="41"/>
      <c r="C25" s="41"/>
      <c r="D25" s="41"/>
      <c r="E25" s="42" t="s">
        <v>36</v>
      </c>
      <c r="F25" s="53">
        <f>SUM(F10:F24)</f>
        <v>12769082</v>
      </c>
      <c r="G25" s="53">
        <f>SUM(G10:G24)</f>
        <v>9140000</v>
      </c>
      <c r="K25" s="53">
        <f>SUM(K10:K24)</f>
        <v>11364658</v>
      </c>
    </row>
    <row r="26" spans="2:14" x14ac:dyDescent="0.3">
      <c r="B26" s="134"/>
      <c r="C26" s="134"/>
      <c r="D26" s="134"/>
      <c r="E26" s="134"/>
      <c r="F26" s="134"/>
      <c r="G26" s="135"/>
    </row>
    <row r="28" spans="2:14" x14ac:dyDescent="0.3">
      <c r="F28" s="14">
        <v>12769082</v>
      </c>
    </row>
  </sheetData>
  <autoFilter ref="A9:N25" xr:uid="{F9EBFCF3-EA1B-4604-AF11-5B6A2530DBA7}"/>
  <mergeCells count="20">
    <mergeCell ref="B4:J4"/>
    <mergeCell ref="B5:J5"/>
    <mergeCell ref="B8:B9"/>
    <mergeCell ref="C8:C9"/>
    <mergeCell ref="D8:D9"/>
    <mergeCell ref="E8:E9"/>
    <mergeCell ref="B7:F7"/>
    <mergeCell ref="H8:H9"/>
    <mergeCell ref="I8:I9"/>
    <mergeCell ref="J8:J9"/>
    <mergeCell ref="I1:J1"/>
    <mergeCell ref="I2:J2"/>
    <mergeCell ref="I3:J3"/>
    <mergeCell ref="D1:G3"/>
    <mergeCell ref="B1:C3"/>
    <mergeCell ref="B26:G26"/>
    <mergeCell ref="F8:F9"/>
    <mergeCell ref="L8:L9"/>
    <mergeCell ref="M8:M9"/>
    <mergeCell ref="N8:N9"/>
  </mergeCells>
  <pageMargins left="0.39370078740157483" right="0.39370078740157483" top="0.39370078740157483" bottom="0.39370078740157483" header="0.31496062992125984" footer="0.31496062992125984"/>
  <pageSetup paperSize="9" scale="32" fitToHeight="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11891-152B-4967-89BE-15CE9CEF6DC0}">
  <dimension ref="B1:J21"/>
  <sheetViews>
    <sheetView topLeftCell="A15" workbookViewId="0">
      <selection activeCell="H9" sqref="H9"/>
    </sheetView>
  </sheetViews>
  <sheetFormatPr baseColWidth="10" defaultColWidth="11.44140625" defaultRowHeight="14.4" x14ac:dyDescent="0.3"/>
  <cols>
    <col min="1" max="1" width="2.5546875" customWidth="1"/>
    <col min="2" max="2" width="5.44140625" style="3" bestFit="1" customWidth="1"/>
    <col min="3" max="3" width="43.44140625" customWidth="1"/>
    <col min="4" max="4" width="8.5546875" customWidth="1"/>
    <col min="5" max="5" width="7.88671875" customWidth="1"/>
    <col min="7" max="7" width="5.44140625" bestFit="1" customWidth="1"/>
    <col min="8" max="8" width="44.44140625" customWidth="1"/>
  </cols>
  <sheetData>
    <row r="1" spans="2:10" ht="15" thickBot="1" x14ac:dyDescent="0.35"/>
    <row r="2" spans="2:10" x14ac:dyDescent="0.3">
      <c r="B2" s="162" t="s">
        <v>37</v>
      </c>
      <c r="C2" s="163"/>
      <c r="D2" s="163"/>
      <c r="E2" s="164"/>
      <c r="G2" s="162" t="s">
        <v>38</v>
      </c>
      <c r="H2" s="163"/>
      <c r="I2" s="163"/>
      <c r="J2" s="164"/>
    </row>
    <row r="3" spans="2:10" x14ac:dyDescent="0.3">
      <c r="B3" s="154"/>
      <c r="C3" s="155"/>
      <c r="D3" s="155"/>
      <c r="E3" s="156"/>
      <c r="G3" s="154"/>
      <c r="H3" s="155"/>
      <c r="I3" s="155"/>
      <c r="J3" s="156"/>
    </row>
    <row r="4" spans="2:10" s="2" customFormat="1" ht="19.5" customHeight="1" x14ac:dyDescent="0.3">
      <c r="B4" s="8" t="s">
        <v>39</v>
      </c>
      <c r="C4" s="7" t="s">
        <v>40</v>
      </c>
      <c r="D4" s="157" t="s">
        <v>41</v>
      </c>
      <c r="E4" s="158"/>
      <c r="G4" s="8" t="s">
        <v>39</v>
      </c>
      <c r="H4" s="7" t="s">
        <v>40</v>
      </c>
      <c r="I4" s="157" t="s">
        <v>41</v>
      </c>
      <c r="J4" s="158"/>
    </row>
    <row r="5" spans="2:10" s="2" customFormat="1" ht="19.5" customHeight="1" x14ac:dyDescent="0.3">
      <c r="B5" s="159" t="s">
        <v>42</v>
      </c>
      <c r="C5" s="160"/>
      <c r="D5" s="160"/>
      <c r="E5" s="161"/>
      <c r="G5" s="159" t="s">
        <v>42</v>
      </c>
      <c r="H5" s="160"/>
      <c r="I5" s="160"/>
      <c r="J5" s="161"/>
    </row>
    <row r="6" spans="2:10" x14ac:dyDescent="0.3">
      <c r="B6" s="9">
        <v>1</v>
      </c>
      <c r="C6" s="20" t="s">
        <v>43</v>
      </c>
      <c r="D6" s="152" t="b">
        <v>0</v>
      </c>
      <c r="E6" s="153"/>
      <c r="G6" s="9">
        <v>1</v>
      </c>
      <c r="H6" s="21" t="s">
        <v>43</v>
      </c>
      <c r="I6" s="152" t="b">
        <v>0</v>
      </c>
      <c r="J6" s="153"/>
    </row>
    <row r="7" spans="2:10" ht="28.8" x14ac:dyDescent="0.3">
      <c r="B7" s="9">
        <v>2</v>
      </c>
      <c r="C7" s="22" t="s">
        <v>44</v>
      </c>
      <c r="D7" s="152" t="b">
        <v>0</v>
      </c>
      <c r="E7" s="153"/>
      <c r="G7" s="9">
        <v>2</v>
      </c>
      <c r="H7" s="23" t="s">
        <v>44</v>
      </c>
      <c r="I7" s="152" t="b">
        <v>0</v>
      </c>
      <c r="J7" s="153"/>
    </row>
    <row r="8" spans="2:10" x14ac:dyDescent="0.3">
      <c r="B8" s="9">
        <v>3</v>
      </c>
      <c r="C8" s="4" t="s">
        <v>45</v>
      </c>
      <c r="D8" s="152" t="b">
        <v>0</v>
      </c>
      <c r="E8" s="153"/>
      <c r="G8" s="9">
        <v>3</v>
      </c>
      <c r="H8" s="6" t="s">
        <v>45</v>
      </c>
      <c r="I8" s="152" t="b">
        <v>0</v>
      </c>
      <c r="J8" s="153"/>
    </row>
    <row r="9" spans="2:10" ht="28.8" x14ac:dyDescent="0.3">
      <c r="B9" s="9">
        <v>4</v>
      </c>
      <c r="C9" s="22" t="s">
        <v>46</v>
      </c>
      <c r="D9" s="152" t="b">
        <v>0</v>
      </c>
      <c r="E9" s="153"/>
      <c r="G9" s="9">
        <v>4</v>
      </c>
      <c r="H9" s="23" t="s">
        <v>46</v>
      </c>
      <c r="I9" s="152" t="b">
        <v>0</v>
      </c>
      <c r="J9" s="153"/>
    </row>
    <row r="10" spans="2:10" ht="15" customHeight="1" x14ac:dyDescent="0.3">
      <c r="B10" s="154" t="s">
        <v>13</v>
      </c>
      <c r="C10" s="155"/>
      <c r="D10" s="155"/>
      <c r="E10" s="156"/>
      <c r="G10" s="154" t="s">
        <v>13</v>
      </c>
      <c r="H10" s="155"/>
      <c r="I10" s="155"/>
      <c r="J10" s="156"/>
    </row>
    <row r="11" spans="2:10" ht="27.75" customHeight="1" x14ac:dyDescent="0.3">
      <c r="B11" s="9">
        <v>5</v>
      </c>
      <c r="C11" s="22" t="s">
        <v>47</v>
      </c>
      <c r="D11" s="152" t="b">
        <v>0</v>
      </c>
      <c r="E11" s="153"/>
      <c r="G11" s="9">
        <v>5</v>
      </c>
      <c r="H11" s="22" t="s">
        <v>47</v>
      </c>
      <c r="I11" s="152" t="b">
        <v>0</v>
      </c>
      <c r="J11" s="153"/>
    </row>
    <row r="12" spans="2:10" ht="43.2" x14ac:dyDescent="0.3">
      <c r="B12" s="9">
        <v>6</v>
      </c>
      <c r="C12" s="22" t="s">
        <v>48</v>
      </c>
      <c r="D12" s="152" t="b">
        <v>0</v>
      </c>
      <c r="E12" s="153"/>
      <c r="G12" s="9">
        <v>6</v>
      </c>
      <c r="H12" s="22" t="s">
        <v>48</v>
      </c>
      <c r="I12" s="152" t="b">
        <v>0</v>
      </c>
      <c r="J12" s="153"/>
    </row>
    <row r="13" spans="2:10" ht="28.8" x14ac:dyDescent="0.3">
      <c r="B13" s="9">
        <v>7</v>
      </c>
      <c r="C13" s="20" t="s">
        <v>49</v>
      </c>
      <c r="D13" s="152" t="b">
        <v>0</v>
      </c>
      <c r="E13" s="153"/>
      <c r="G13" s="9">
        <v>7</v>
      </c>
      <c r="H13" s="20" t="s">
        <v>49</v>
      </c>
      <c r="I13" s="152" t="b">
        <v>0</v>
      </c>
      <c r="J13" s="153"/>
    </row>
    <row r="14" spans="2:10" ht="28.8" x14ac:dyDescent="0.3">
      <c r="B14" s="9">
        <v>8</v>
      </c>
      <c r="C14" s="20" t="s">
        <v>50</v>
      </c>
      <c r="D14" s="152" t="b">
        <v>0</v>
      </c>
      <c r="E14" s="153"/>
      <c r="G14" s="9">
        <v>8</v>
      </c>
      <c r="H14" s="20" t="s">
        <v>50</v>
      </c>
      <c r="I14" s="152" t="b">
        <v>0</v>
      </c>
      <c r="J14" s="153"/>
    </row>
    <row r="15" spans="2:10" ht="43.2" x14ac:dyDescent="0.3">
      <c r="B15" s="9">
        <v>9</v>
      </c>
      <c r="C15" s="20" t="s">
        <v>51</v>
      </c>
      <c r="D15" s="152" t="b">
        <v>0</v>
      </c>
      <c r="E15" s="153"/>
      <c r="G15" s="9">
        <v>9</v>
      </c>
      <c r="H15" s="20" t="s">
        <v>51</v>
      </c>
      <c r="I15" s="152" t="b">
        <v>0</v>
      </c>
      <c r="J15" s="153"/>
    </row>
    <row r="16" spans="2:10" ht="28.8" x14ac:dyDescent="0.3">
      <c r="B16" s="9">
        <v>10</v>
      </c>
      <c r="C16" s="20" t="s">
        <v>52</v>
      </c>
      <c r="D16" s="152" t="b">
        <v>0</v>
      </c>
      <c r="E16" s="153"/>
      <c r="G16" s="9">
        <v>10</v>
      </c>
      <c r="H16" s="20" t="s">
        <v>53</v>
      </c>
      <c r="I16" s="152" t="b">
        <v>0</v>
      </c>
      <c r="J16" s="153"/>
    </row>
    <row r="17" spans="2:10" ht="28.8" x14ac:dyDescent="0.3">
      <c r="B17" s="9">
        <v>11</v>
      </c>
      <c r="C17" s="20" t="s">
        <v>54</v>
      </c>
      <c r="D17" s="152" t="b">
        <v>0</v>
      </c>
      <c r="E17" s="153"/>
      <c r="G17" s="9">
        <v>11</v>
      </c>
      <c r="H17" s="20" t="s">
        <v>55</v>
      </c>
      <c r="I17" s="152" t="b">
        <v>0</v>
      </c>
      <c r="J17" s="153"/>
    </row>
    <row r="18" spans="2:10" x14ac:dyDescent="0.3">
      <c r="B18" s="9">
        <v>12</v>
      </c>
      <c r="C18" s="20" t="s">
        <v>56</v>
      </c>
      <c r="D18" s="152" t="b">
        <v>0</v>
      </c>
      <c r="E18" s="153"/>
      <c r="G18" s="9">
        <v>12</v>
      </c>
      <c r="H18" s="20" t="s">
        <v>56</v>
      </c>
      <c r="I18" s="152" t="b">
        <v>0</v>
      </c>
      <c r="J18" s="153"/>
    </row>
    <row r="19" spans="2:10" ht="28.8" x14ac:dyDescent="0.3">
      <c r="B19" s="9">
        <v>13</v>
      </c>
      <c r="C19" s="20" t="s">
        <v>57</v>
      </c>
      <c r="D19" s="152" t="b">
        <v>0</v>
      </c>
      <c r="E19" s="153"/>
      <c r="G19" s="9">
        <v>13</v>
      </c>
      <c r="H19" s="20" t="s">
        <v>57</v>
      </c>
      <c r="I19" s="152" t="b">
        <v>0</v>
      </c>
      <c r="J19" s="153"/>
    </row>
    <row r="20" spans="2:10" ht="28.8" x14ac:dyDescent="0.3">
      <c r="B20" s="9">
        <v>14</v>
      </c>
      <c r="C20" s="20" t="s">
        <v>58</v>
      </c>
      <c r="D20" s="152" t="b">
        <v>0</v>
      </c>
      <c r="E20" s="153"/>
      <c r="G20" s="9">
        <v>14</v>
      </c>
      <c r="H20" s="20" t="s">
        <v>58</v>
      </c>
      <c r="I20" s="152" t="b">
        <v>0</v>
      </c>
      <c r="J20" s="153"/>
    </row>
    <row r="21" spans="2:10" ht="29.4" thickBot="1" x14ac:dyDescent="0.35">
      <c r="B21" s="10">
        <v>15</v>
      </c>
      <c r="C21" s="5"/>
      <c r="D21" s="165" t="b">
        <v>0</v>
      </c>
      <c r="E21" s="166"/>
      <c r="G21" s="10">
        <v>15</v>
      </c>
      <c r="H21" s="24" t="s">
        <v>59</v>
      </c>
      <c r="I21" s="165" t="b">
        <v>0</v>
      </c>
      <c r="J21" s="166"/>
    </row>
  </sheetData>
  <mergeCells count="38">
    <mergeCell ref="I21:J21"/>
    <mergeCell ref="D21:E21"/>
    <mergeCell ref="I16:J16"/>
    <mergeCell ref="I17:J17"/>
    <mergeCell ref="I18:J18"/>
    <mergeCell ref="I19:J19"/>
    <mergeCell ref="I20:J20"/>
    <mergeCell ref="D16:E16"/>
    <mergeCell ref="D17:E17"/>
    <mergeCell ref="D18:E18"/>
    <mergeCell ref="D19:E19"/>
    <mergeCell ref="D20:E20"/>
    <mergeCell ref="I11:J11"/>
    <mergeCell ref="I12:J12"/>
    <mergeCell ref="I13:J13"/>
    <mergeCell ref="I14:J14"/>
    <mergeCell ref="I15:J15"/>
    <mergeCell ref="D11:E11"/>
    <mergeCell ref="D12:E12"/>
    <mergeCell ref="D13:E13"/>
    <mergeCell ref="D14:E14"/>
    <mergeCell ref="D15:E15"/>
    <mergeCell ref="B2:E3"/>
    <mergeCell ref="G2:J3"/>
    <mergeCell ref="D4:E4"/>
    <mergeCell ref="D6:E6"/>
    <mergeCell ref="D7:E7"/>
    <mergeCell ref="D8:E8"/>
    <mergeCell ref="D9:E9"/>
    <mergeCell ref="B10:E10"/>
    <mergeCell ref="I4:J4"/>
    <mergeCell ref="I6:J6"/>
    <mergeCell ref="I7:J7"/>
    <mergeCell ref="I8:J8"/>
    <mergeCell ref="I9:J9"/>
    <mergeCell ref="G10:J10"/>
    <mergeCell ref="B5:E5"/>
    <mergeCell ref="G5:J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70"/>
  <sheetViews>
    <sheetView topLeftCell="B2" zoomScale="70" zoomScaleNormal="70" workbookViewId="0">
      <selection activeCell="M20" sqref="M20"/>
    </sheetView>
  </sheetViews>
  <sheetFormatPr baseColWidth="10" defaultColWidth="14.44140625" defaultRowHeight="15" customHeight="1" x14ac:dyDescent="0.25"/>
  <cols>
    <col min="1" max="1" width="19" style="43" customWidth="1"/>
    <col min="2" max="2" width="15.5546875" style="43" customWidth="1"/>
    <col min="3" max="8" width="17.88671875" style="43" customWidth="1"/>
    <col min="9" max="9" width="13.5546875" style="43" customWidth="1"/>
    <col min="10" max="15" width="10.5546875" style="43" customWidth="1"/>
    <col min="16" max="16" width="18.33203125" style="44" customWidth="1"/>
    <col min="17" max="17" width="26.6640625" style="43" customWidth="1"/>
    <col min="18" max="16384" width="14.44140625" style="43"/>
  </cols>
  <sheetData>
    <row r="1" spans="1:17" ht="30.9" customHeight="1" x14ac:dyDescent="0.25">
      <c r="A1" s="173"/>
      <c r="B1" s="173"/>
      <c r="C1" s="174" t="s">
        <v>0</v>
      </c>
      <c r="D1" s="175"/>
      <c r="E1" s="175"/>
      <c r="F1" s="175"/>
      <c r="G1" s="175"/>
      <c r="H1" s="175"/>
      <c r="I1" s="31" t="s">
        <v>1</v>
      </c>
      <c r="J1" s="176" t="s">
        <v>2</v>
      </c>
      <c r="K1" s="176"/>
    </row>
    <row r="2" spans="1:17" ht="30.9" customHeight="1" x14ac:dyDescent="0.25">
      <c r="A2" s="173"/>
      <c r="B2" s="173"/>
      <c r="C2" s="175"/>
      <c r="D2" s="175"/>
      <c r="E2" s="175"/>
      <c r="F2" s="175"/>
      <c r="G2" s="175"/>
      <c r="H2" s="175"/>
      <c r="I2" s="31" t="s">
        <v>3</v>
      </c>
      <c r="J2" s="176">
        <v>1</v>
      </c>
      <c r="K2" s="176"/>
    </row>
    <row r="3" spans="1:17" ht="30.9" customHeight="1" x14ac:dyDescent="0.25">
      <c r="A3" s="173"/>
      <c r="B3" s="173"/>
      <c r="C3" s="175"/>
      <c r="D3" s="175"/>
      <c r="E3" s="175"/>
      <c r="F3" s="175"/>
      <c r="G3" s="175"/>
      <c r="H3" s="175"/>
      <c r="I3" s="31" t="s">
        <v>4</v>
      </c>
      <c r="J3" s="177">
        <v>45623</v>
      </c>
      <c r="K3" s="176"/>
    </row>
    <row r="4" spans="1:17" ht="21" customHeight="1" x14ac:dyDescent="0.25">
      <c r="A4" s="178" t="s">
        <v>26</v>
      </c>
      <c r="B4" s="178"/>
      <c r="C4" s="178"/>
      <c r="D4" s="178"/>
      <c r="E4" s="178"/>
      <c r="F4" s="178"/>
      <c r="G4" s="178"/>
      <c r="H4" s="178"/>
      <c r="I4" s="178"/>
      <c r="J4" s="178"/>
      <c r="K4" s="178"/>
    </row>
    <row r="5" spans="1:17" ht="21" customHeight="1" x14ac:dyDescent="0.25">
      <c r="A5" s="167" t="s">
        <v>6</v>
      </c>
      <c r="B5" s="167"/>
      <c r="C5" s="167"/>
      <c r="D5" s="167"/>
      <c r="E5" s="167"/>
      <c r="F5" s="167"/>
      <c r="G5" s="167"/>
      <c r="H5" s="167"/>
      <c r="I5" s="167"/>
      <c r="J5" s="167"/>
      <c r="K5" s="167"/>
    </row>
    <row r="6" spans="1:17" ht="14.25" customHeight="1" thickBot="1" x14ac:dyDescent="0.3">
      <c r="A6" s="45"/>
      <c r="B6" s="45"/>
      <c r="C6" s="45"/>
      <c r="D6" s="45"/>
      <c r="E6" s="45"/>
      <c r="F6" s="45"/>
      <c r="G6" s="45"/>
      <c r="H6" s="45"/>
      <c r="I6" s="45"/>
      <c r="J6" s="45"/>
      <c r="K6" s="45"/>
    </row>
    <row r="7" spans="1:17" ht="24.9" customHeight="1" thickBot="1" x14ac:dyDescent="0.3">
      <c r="A7" s="170" t="s">
        <v>60</v>
      </c>
      <c r="B7" s="171"/>
      <c r="C7" s="171"/>
      <c r="D7" s="171"/>
      <c r="E7" s="171"/>
      <c r="F7" s="171"/>
      <c r="G7" s="171"/>
      <c r="H7" s="171"/>
      <c r="I7" s="171"/>
      <c r="J7" s="171"/>
      <c r="K7" s="172"/>
    </row>
    <row r="8" spans="1:17" ht="13.8" x14ac:dyDescent="0.25">
      <c r="A8" s="168"/>
      <c r="B8" s="168"/>
      <c r="C8" s="168"/>
      <c r="D8" s="168"/>
      <c r="E8" s="168"/>
      <c r="F8" s="168"/>
      <c r="G8" s="168"/>
      <c r="H8" s="168"/>
      <c r="I8" s="168"/>
      <c r="J8" s="168"/>
      <c r="K8" s="168"/>
    </row>
    <row r="9" spans="1:17" ht="13.8" x14ac:dyDescent="0.25">
      <c r="A9" s="169"/>
      <c r="B9" s="169"/>
      <c r="C9" s="169"/>
      <c r="D9" s="169"/>
      <c r="E9" s="169"/>
      <c r="F9" s="169"/>
      <c r="G9" s="169"/>
      <c r="H9" s="169"/>
      <c r="I9" s="169"/>
      <c r="J9" s="169"/>
      <c r="K9" s="169"/>
    </row>
    <row r="10" spans="1:17" ht="17.399999999999999" x14ac:dyDescent="0.25">
      <c r="A10" s="169"/>
      <c r="B10" s="169"/>
      <c r="C10" s="169"/>
      <c r="D10" s="169"/>
      <c r="E10" s="169"/>
      <c r="F10" s="169"/>
      <c r="G10" s="169"/>
      <c r="H10" s="169"/>
      <c r="I10" s="169"/>
      <c r="J10" s="169"/>
      <c r="K10" s="169"/>
      <c r="O10" s="46" t="s">
        <v>63</v>
      </c>
      <c r="P10" s="47" t="s">
        <v>64</v>
      </c>
      <c r="Q10" s="46" t="s">
        <v>65</v>
      </c>
    </row>
    <row r="11" spans="1:17" ht="17.399999999999999" x14ac:dyDescent="0.25">
      <c r="A11" s="169"/>
      <c r="B11" s="169"/>
      <c r="C11" s="169"/>
      <c r="D11" s="169"/>
      <c r="E11" s="169"/>
      <c r="F11" s="169"/>
      <c r="G11" s="169"/>
      <c r="H11" s="169"/>
      <c r="I11" s="169"/>
      <c r="J11" s="169"/>
      <c r="K11" s="169"/>
      <c r="O11" s="48">
        <v>1</v>
      </c>
      <c r="P11" s="48" t="s">
        <v>66</v>
      </c>
      <c r="Q11" s="49">
        <v>91101690</v>
      </c>
    </row>
    <row r="12" spans="1:17" ht="17.399999999999999" x14ac:dyDescent="0.25">
      <c r="A12" s="169"/>
      <c r="B12" s="169"/>
      <c r="C12" s="169"/>
      <c r="D12" s="169"/>
      <c r="E12" s="169"/>
      <c r="F12" s="169"/>
      <c r="G12" s="169"/>
      <c r="H12" s="169"/>
      <c r="I12" s="169"/>
      <c r="J12" s="169"/>
      <c r="K12" s="169"/>
      <c r="O12" s="48">
        <v>2</v>
      </c>
      <c r="P12" s="50" t="s">
        <v>67</v>
      </c>
      <c r="Q12" s="49">
        <v>91101690</v>
      </c>
    </row>
    <row r="13" spans="1:17" ht="13.8" x14ac:dyDescent="0.25">
      <c r="A13" s="169"/>
      <c r="B13" s="169"/>
      <c r="C13" s="169"/>
      <c r="D13" s="169"/>
      <c r="E13" s="169"/>
      <c r="F13" s="169"/>
      <c r="G13" s="169"/>
      <c r="H13" s="169"/>
      <c r="I13" s="169"/>
      <c r="J13" s="169"/>
      <c r="K13" s="169"/>
    </row>
    <row r="14" spans="1:17" ht="13.8" x14ac:dyDescent="0.25">
      <c r="A14" s="169"/>
      <c r="B14" s="169"/>
      <c r="C14" s="169"/>
      <c r="D14" s="169"/>
      <c r="E14" s="169"/>
      <c r="F14" s="169"/>
      <c r="G14" s="169"/>
      <c r="H14" s="169"/>
      <c r="I14" s="169"/>
      <c r="J14" s="169"/>
      <c r="K14" s="169"/>
    </row>
    <row r="15" spans="1:17" ht="13.8" x14ac:dyDescent="0.25">
      <c r="A15" s="169"/>
      <c r="B15" s="169"/>
      <c r="C15" s="169"/>
      <c r="D15" s="169"/>
      <c r="E15" s="169"/>
      <c r="F15" s="169"/>
      <c r="G15" s="169"/>
      <c r="H15" s="169"/>
      <c r="I15" s="169"/>
      <c r="J15" s="169"/>
      <c r="K15" s="169"/>
    </row>
    <row r="16" spans="1:17" ht="13.8" x14ac:dyDescent="0.25">
      <c r="A16" s="169"/>
      <c r="B16" s="169"/>
      <c r="C16" s="169"/>
      <c r="D16" s="169"/>
      <c r="E16" s="169"/>
      <c r="F16" s="169"/>
      <c r="G16" s="169"/>
      <c r="H16" s="169"/>
      <c r="I16" s="169"/>
      <c r="J16" s="169"/>
      <c r="K16" s="169"/>
    </row>
    <row r="17" spans="1:11" ht="13.8" x14ac:dyDescent="0.25">
      <c r="A17" s="169"/>
      <c r="B17" s="169"/>
      <c r="C17" s="169"/>
      <c r="D17" s="169"/>
      <c r="E17" s="169"/>
      <c r="F17" s="169"/>
      <c r="G17" s="169"/>
      <c r="H17" s="169"/>
      <c r="I17" s="169"/>
      <c r="J17" s="169"/>
      <c r="K17" s="169"/>
    </row>
    <row r="18" spans="1:11" ht="13.8" x14ac:dyDescent="0.25">
      <c r="A18" s="169"/>
      <c r="B18" s="169"/>
      <c r="C18" s="169"/>
      <c r="D18" s="169"/>
      <c r="E18" s="169"/>
      <c r="F18" s="169"/>
      <c r="G18" s="169"/>
      <c r="H18" s="169"/>
      <c r="I18" s="169"/>
      <c r="J18" s="169"/>
      <c r="K18" s="169"/>
    </row>
    <row r="19" spans="1:11" ht="13.8" x14ac:dyDescent="0.25">
      <c r="A19" s="169"/>
      <c r="B19" s="169"/>
      <c r="C19" s="169"/>
      <c r="D19" s="169"/>
      <c r="E19" s="169"/>
      <c r="F19" s="169"/>
      <c r="G19" s="169"/>
      <c r="H19" s="169"/>
      <c r="I19" s="169"/>
      <c r="J19" s="169"/>
      <c r="K19" s="169"/>
    </row>
    <row r="20" spans="1:11" ht="13.8" x14ac:dyDescent="0.25">
      <c r="A20" s="169"/>
      <c r="B20" s="169"/>
      <c r="C20" s="169"/>
      <c r="D20" s="169"/>
      <c r="E20" s="169"/>
      <c r="F20" s="169"/>
      <c r="G20" s="169"/>
      <c r="H20" s="169"/>
      <c r="I20" s="169"/>
      <c r="J20" s="169"/>
      <c r="K20" s="169"/>
    </row>
    <row r="21" spans="1:11" ht="13.8" x14ac:dyDescent="0.25">
      <c r="A21" s="169"/>
      <c r="B21" s="169"/>
      <c r="C21" s="169"/>
      <c r="D21" s="169"/>
      <c r="E21" s="169"/>
      <c r="F21" s="169"/>
      <c r="G21" s="169"/>
      <c r="H21" s="169"/>
      <c r="I21" s="169"/>
      <c r="J21" s="169"/>
      <c r="K21" s="169"/>
    </row>
    <row r="22" spans="1:11" ht="13.8" x14ac:dyDescent="0.25">
      <c r="A22" s="169"/>
      <c r="B22" s="169"/>
      <c r="C22" s="169"/>
      <c r="D22" s="169"/>
      <c r="E22" s="169"/>
      <c r="F22" s="169"/>
      <c r="G22" s="169"/>
      <c r="H22" s="169"/>
      <c r="I22" s="169"/>
      <c r="J22" s="169"/>
      <c r="K22" s="169"/>
    </row>
    <row r="23" spans="1:11" ht="13.8" x14ac:dyDescent="0.25">
      <c r="A23" s="169"/>
      <c r="B23" s="169"/>
      <c r="C23" s="169"/>
      <c r="D23" s="169"/>
      <c r="E23" s="169"/>
      <c r="F23" s="169"/>
      <c r="G23" s="169"/>
      <c r="H23" s="169"/>
      <c r="I23" s="169"/>
      <c r="J23" s="169"/>
      <c r="K23" s="169"/>
    </row>
    <row r="24" spans="1:11" ht="13.8" x14ac:dyDescent="0.25">
      <c r="A24" s="169"/>
      <c r="B24" s="169"/>
      <c r="C24" s="169"/>
      <c r="D24" s="169"/>
      <c r="E24" s="169"/>
      <c r="F24" s="169"/>
      <c r="G24" s="169"/>
      <c r="H24" s="169"/>
      <c r="I24" s="169"/>
      <c r="J24" s="169"/>
      <c r="K24" s="169"/>
    </row>
    <row r="25" spans="1:11" ht="13.8" x14ac:dyDescent="0.25">
      <c r="A25" s="169"/>
      <c r="B25" s="169"/>
      <c r="C25" s="169"/>
      <c r="D25" s="169"/>
      <c r="E25" s="169"/>
      <c r="F25" s="169"/>
      <c r="G25" s="169"/>
      <c r="H25" s="169"/>
      <c r="I25" s="169"/>
      <c r="J25" s="169"/>
      <c r="K25" s="169"/>
    </row>
    <row r="26" spans="1:11" ht="13.8" x14ac:dyDescent="0.25">
      <c r="A26" s="169"/>
      <c r="B26" s="169"/>
      <c r="C26" s="169"/>
      <c r="D26" s="169"/>
      <c r="E26" s="169"/>
      <c r="F26" s="169"/>
      <c r="G26" s="169"/>
      <c r="H26" s="169"/>
      <c r="I26" s="169"/>
      <c r="J26" s="169"/>
      <c r="K26" s="169"/>
    </row>
    <row r="27" spans="1:11" ht="13.8" x14ac:dyDescent="0.25">
      <c r="A27" s="169"/>
      <c r="B27" s="169"/>
      <c r="C27" s="169"/>
      <c r="D27" s="169"/>
      <c r="E27" s="169"/>
      <c r="F27" s="169"/>
      <c r="G27" s="169"/>
      <c r="H27" s="169"/>
      <c r="I27" s="169"/>
      <c r="J27" s="169"/>
      <c r="K27" s="169"/>
    </row>
    <row r="28" spans="1:11" ht="13.8" x14ac:dyDescent="0.25">
      <c r="A28" s="169"/>
      <c r="B28" s="169"/>
      <c r="C28" s="169"/>
      <c r="D28" s="169"/>
      <c r="E28" s="169"/>
      <c r="F28" s="169"/>
      <c r="G28" s="169"/>
      <c r="H28" s="169"/>
      <c r="I28" s="169"/>
      <c r="J28" s="169"/>
      <c r="K28" s="169"/>
    </row>
    <row r="29" spans="1:11" ht="13.8" x14ac:dyDescent="0.25">
      <c r="A29" s="169"/>
      <c r="B29" s="169"/>
      <c r="C29" s="169"/>
      <c r="D29" s="169"/>
      <c r="E29" s="169"/>
      <c r="F29" s="169"/>
      <c r="G29" s="169"/>
      <c r="H29" s="169"/>
      <c r="I29" s="169"/>
      <c r="J29" s="169"/>
      <c r="K29" s="169"/>
    </row>
    <row r="30" spans="1:11" ht="13.8" x14ac:dyDescent="0.25">
      <c r="A30" s="169"/>
      <c r="B30" s="169"/>
      <c r="C30" s="169"/>
      <c r="D30" s="169"/>
      <c r="E30" s="169"/>
      <c r="F30" s="169"/>
      <c r="G30" s="169"/>
      <c r="H30" s="169"/>
      <c r="I30" s="169"/>
      <c r="J30" s="169"/>
      <c r="K30" s="169"/>
    </row>
    <row r="31" spans="1:11" ht="13.8" x14ac:dyDescent="0.25">
      <c r="A31" s="169"/>
      <c r="B31" s="169"/>
      <c r="C31" s="169"/>
      <c r="D31" s="169"/>
      <c r="E31" s="169"/>
      <c r="F31" s="169"/>
      <c r="G31" s="169"/>
      <c r="H31" s="169"/>
      <c r="I31" s="169"/>
      <c r="J31" s="169"/>
      <c r="K31" s="169"/>
    </row>
    <row r="32" spans="1:11" ht="13.8" x14ac:dyDescent="0.25">
      <c r="A32" s="169"/>
      <c r="B32" s="169"/>
      <c r="C32" s="169"/>
      <c r="D32" s="169"/>
      <c r="E32" s="169"/>
      <c r="F32" s="169"/>
      <c r="G32" s="169"/>
      <c r="H32" s="169"/>
      <c r="I32" s="169"/>
      <c r="J32" s="169"/>
      <c r="K32" s="169"/>
    </row>
    <row r="33" spans="1:11" ht="13.8" x14ac:dyDescent="0.25">
      <c r="A33" s="169"/>
      <c r="B33" s="169"/>
      <c r="C33" s="169"/>
      <c r="D33" s="169"/>
      <c r="E33" s="169"/>
      <c r="F33" s="169"/>
      <c r="G33" s="169"/>
      <c r="H33" s="169"/>
      <c r="I33" s="169"/>
      <c r="J33" s="169"/>
      <c r="K33" s="169"/>
    </row>
    <row r="34" spans="1:11" ht="13.8" x14ac:dyDescent="0.25">
      <c r="A34" s="169"/>
      <c r="B34" s="169"/>
      <c r="C34" s="169"/>
      <c r="D34" s="169"/>
      <c r="E34" s="169"/>
      <c r="F34" s="169"/>
      <c r="G34" s="169"/>
      <c r="H34" s="169"/>
      <c r="I34" s="169"/>
      <c r="J34" s="169"/>
      <c r="K34" s="169"/>
    </row>
    <row r="35" spans="1:11" ht="13.8" x14ac:dyDescent="0.25">
      <c r="A35" s="169"/>
      <c r="B35" s="169"/>
      <c r="C35" s="169"/>
      <c r="D35" s="169"/>
      <c r="E35" s="169"/>
      <c r="F35" s="169"/>
      <c r="G35" s="169"/>
      <c r="H35" s="169"/>
      <c r="I35" s="169"/>
      <c r="J35" s="169"/>
      <c r="K35" s="169"/>
    </row>
    <row r="36" spans="1:11" ht="13.8" x14ac:dyDescent="0.25">
      <c r="A36" s="169"/>
      <c r="B36" s="169"/>
      <c r="C36" s="169"/>
      <c r="D36" s="169"/>
      <c r="E36" s="169"/>
      <c r="F36" s="169"/>
      <c r="G36" s="169"/>
      <c r="H36" s="169"/>
      <c r="I36" s="169"/>
      <c r="J36" s="169"/>
      <c r="K36" s="169"/>
    </row>
    <row r="37" spans="1:11" ht="13.8" x14ac:dyDescent="0.25">
      <c r="A37" s="169"/>
      <c r="B37" s="169"/>
      <c r="C37" s="169"/>
      <c r="D37" s="169"/>
      <c r="E37" s="169"/>
      <c r="F37" s="169"/>
      <c r="G37" s="169"/>
      <c r="H37" s="169"/>
      <c r="I37" s="169"/>
      <c r="J37" s="169"/>
      <c r="K37" s="169"/>
    </row>
    <row r="38" spans="1:11" ht="13.8" x14ac:dyDescent="0.25">
      <c r="A38" s="169"/>
      <c r="B38" s="169"/>
      <c r="C38" s="169"/>
      <c r="D38" s="169"/>
      <c r="E38" s="169"/>
      <c r="F38" s="169"/>
      <c r="G38" s="169"/>
      <c r="H38" s="169"/>
      <c r="I38" s="169"/>
      <c r="J38" s="169"/>
      <c r="K38" s="169"/>
    </row>
    <row r="39" spans="1:11" ht="13.8" x14ac:dyDescent="0.25">
      <c r="A39" s="169"/>
      <c r="B39" s="169"/>
      <c r="C39" s="169"/>
      <c r="D39" s="169"/>
      <c r="E39" s="169"/>
      <c r="F39" s="169"/>
      <c r="G39" s="169"/>
      <c r="H39" s="169"/>
      <c r="I39" s="169"/>
      <c r="J39" s="169"/>
      <c r="K39" s="169"/>
    </row>
    <row r="40" spans="1:11" ht="13.8" x14ac:dyDescent="0.25">
      <c r="A40" s="169"/>
      <c r="B40" s="169"/>
      <c r="C40" s="169"/>
      <c r="D40" s="169"/>
      <c r="E40" s="169"/>
      <c r="F40" s="169"/>
      <c r="G40" s="169"/>
      <c r="H40" s="169"/>
      <c r="I40" s="169"/>
      <c r="J40" s="169"/>
      <c r="K40" s="169"/>
    </row>
    <row r="41" spans="1:11" ht="13.8" x14ac:dyDescent="0.25">
      <c r="A41" s="169"/>
      <c r="B41" s="169"/>
      <c r="C41" s="169"/>
      <c r="D41" s="169"/>
      <c r="E41" s="169"/>
      <c r="F41" s="169"/>
      <c r="G41" s="169"/>
      <c r="H41" s="169"/>
      <c r="I41" s="169"/>
      <c r="J41" s="169"/>
      <c r="K41" s="169"/>
    </row>
    <row r="42" spans="1:11" ht="13.8" x14ac:dyDescent="0.25">
      <c r="A42" s="169"/>
      <c r="B42" s="169"/>
      <c r="C42" s="169"/>
      <c r="D42" s="169"/>
      <c r="E42" s="169"/>
      <c r="F42" s="169"/>
      <c r="G42" s="169"/>
      <c r="H42" s="169"/>
      <c r="I42" s="169"/>
      <c r="J42" s="169"/>
      <c r="K42" s="169"/>
    </row>
    <row r="43" spans="1:11" ht="13.8" x14ac:dyDescent="0.25">
      <c r="A43" s="169"/>
      <c r="B43" s="169"/>
      <c r="C43" s="169"/>
      <c r="D43" s="169"/>
      <c r="E43" s="169"/>
      <c r="F43" s="169"/>
      <c r="G43" s="169"/>
      <c r="H43" s="169"/>
      <c r="I43" s="169"/>
      <c r="J43" s="169"/>
      <c r="K43" s="169"/>
    </row>
    <row r="44" spans="1:11" ht="13.8" x14ac:dyDescent="0.25">
      <c r="A44" s="169"/>
      <c r="B44" s="169"/>
      <c r="C44" s="169"/>
      <c r="D44" s="169"/>
      <c r="E44" s="169"/>
      <c r="F44" s="169"/>
      <c r="G44" s="169"/>
      <c r="H44" s="169"/>
      <c r="I44" s="169"/>
      <c r="J44" s="169"/>
      <c r="K44" s="169"/>
    </row>
    <row r="45" spans="1:11" ht="14.25" customHeight="1" x14ac:dyDescent="0.25"/>
    <row r="46" spans="1:11" ht="14.25" customHeight="1" x14ac:dyDescent="0.25"/>
    <row r="47" spans="1:11" ht="14.25" customHeight="1" x14ac:dyDescent="0.25"/>
    <row r="48" spans="1:11"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sheetData>
  <sortState xmlns:xlrd2="http://schemas.microsoft.com/office/spreadsheetml/2017/richdata2" ref="P5:P9">
    <sortCondition ref="P5"/>
  </sortState>
  <mergeCells count="9">
    <mergeCell ref="A5:K5"/>
    <mergeCell ref="A8:K44"/>
    <mergeCell ref="A7:K7"/>
    <mergeCell ref="A1:B3"/>
    <mergeCell ref="C1:H3"/>
    <mergeCell ref="J1:K1"/>
    <mergeCell ref="J2:K2"/>
    <mergeCell ref="J3:K3"/>
    <mergeCell ref="A4:K4"/>
  </mergeCells>
  <pageMargins left="0.7" right="0.7" top="0.75" bottom="0.75" header="0" footer="0"/>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BA661-55CD-4F41-9EC1-3FD5B4EC8C88}">
  <dimension ref="A1:H13"/>
  <sheetViews>
    <sheetView tabSelected="1" topLeftCell="A10" workbookViewId="0">
      <selection activeCell="D14" sqref="D14"/>
    </sheetView>
  </sheetViews>
  <sheetFormatPr baseColWidth="10" defaultColWidth="11.44140625" defaultRowHeight="14.4" x14ac:dyDescent="0.3"/>
  <cols>
    <col min="1" max="1" width="27.109375" style="64" customWidth="1"/>
    <col min="2" max="2" width="26.109375" style="64" bestFit="1" customWidth="1"/>
    <col min="3" max="3" width="16.88671875" style="64" bestFit="1" customWidth="1"/>
    <col min="4" max="5" width="11.44140625" style="64"/>
    <col min="6" max="6" width="15.109375" style="64" bestFit="1" customWidth="1"/>
    <col min="7" max="7" width="46.109375" style="64" bestFit="1" customWidth="1"/>
    <col min="8" max="8" width="28.88671875" style="64" bestFit="1" customWidth="1"/>
    <col min="9" max="16384" width="11.44140625" style="64"/>
  </cols>
  <sheetData>
    <row r="1" spans="1:8" x14ac:dyDescent="0.3">
      <c r="A1" s="78"/>
      <c r="B1" s="80"/>
    </row>
    <row r="2" spans="1:8" x14ac:dyDescent="0.3">
      <c r="A2" s="79"/>
      <c r="B2" s="80"/>
    </row>
    <row r="3" spans="1:8" x14ac:dyDescent="0.3">
      <c r="F3" s="65"/>
    </row>
    <row r="4" spans="1:8" ht="28.8" x14ac:dyDescent="0.3">
      <c r="A4" s="85" t="s">
        <v>99</v>
      </c>
      <c r="B4" s="86" t="s">
        <v>101</v>
      </c>
      <c r="F4" s="65"/>
    </row>
    <row r="5" spans="1:8" x14ac:dyDescent="0.3">
      <c r="A5" s="66" t="s">
        <v>88</v>
      </c>
      <c r="B5" s="67">
        <v>46248</v>
      </c>
      <c r="C5" s="68">
        <v>3127.51</v>
      </c>
    </row>
    <row r="6" spans="1:8" x14ac:dyDescent="0.3">
      <c r="A6" s="88" t="s">
        <v>102</v>
      </c>
      <c r="B6" s="81">
        <v>12769082</v>
      </c>
      <c r="C6" s="69"/>
    </row>
    <row r="7" spans="1:8" x14ac:dyDescent="0.3">
      <c r="A7" s="66" t="s">
        <v>89</v>
      </c>
      <c r="B7" s="70">
        <v>2</v>
      </c>
      <c r="C7" s="69"/>
    </row>
    <row r="8" spans="1:8" ht="28.8" x14ac:dyDescent="0.3">
      <c r="A8" s="84" t="s">
        <v>90</v>
      </c>
      <c r="B8" s="70">
        <v>1</v>
      </c>
      <c r="C8" s="69"/>
      <c r="H8" s="65"/>
    </row>
    <row r="9" spans="1:8" ht="28.8" x14ac:dyDescent="0.3">
      <c r="A9" s="87" t="s">
        <v>100</v>
      </c>
      <c r="B9" s="82">
        <f>(B6*B12*B13)^(1/3)</f>
        <v>10987209.718185488</v>
      </c>
      <c r="C9" s="77"/>
      <c r="H9" s="65"/>
    </row>
    <row r="10" spans="1:8" ht="15" thickBot="1" x14ac:dyDescent="0.35">
      <c r="H10" s="71"/>
    </row>
    <row r="11" spans="1:8" ht="15" thickBot="1" x14ac:dyDescent="0.35">
      <c r="A11" s="72" t="s">
        <v>91</v>
      </c>
      <c r="B11" s="73" t="s">
        <v>92</v>
      </c>
      <c r="C11" s="74" t="s">
        <v>93</v>
      </c>
      <c r="H11" s="65"/>
    </row>
    <row r="12" spans="1:8" ht="15" thickBot="1" x14ac:dyDescent="0.35">
      <c r="A12" s="75" t="s">
        <v>66</v>
      </c>
      <c r="B12" s="83">
        <v>9140000</v>
      </c>
      <c r="C12" s="76">
        <f>45*(1-(B$9-B12)/B$9)</f>
        <v>37.434436089741375</v>
      </c>
      <c r="D12" s="64">
        <v>37.434436089741403</v>
      </c>
    </row>
    <row r="13" spans="1:8" ht="15" thickBot="1" x14ac:dyDescent="0.35">
      <c r="A13" s="75" t="s">
        <v>67</v>
      </c>
      <c r="B13" s="83">
        <v>11364658</v>
      </c>
      <c r="C13" s="76">
        <f>45*(1-2*(ABS(B$9-B13)/B$9))</f>
        <v>41.908191776199551</v>
      </c>
      <c r="D13" s="64">
        <v>41.908191776199551</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CAB9444-7564-4A45-BF48-C7B641E4F4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DA17DB-4C5D-425B-BDD7-D08D96CA0931}">
  <ds:schemaRefs>
    <ds:schemaRef ds:uri="http://schemas.microsoft.com/sharepoint/v3/contenttype/forms"/>
  </ds:schemaRefs>
</ds:datastoreItem>
</file>

<file path=customXml/itemProps3.xml><?xml version="1.0" encoding="utf-8"?>
<ds:datastoreItem xmlns:ds="http://schemas.openxmlformats.org/officeDocument/2006/customXml" ds:itemID="{7722CFA0-0A9F-41CB-A44A-21BE35B75A1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EVALUACIÓN ECO</vt:lpstr>
      <vt:lpstr>VERIFICACIÓN OFERTA</vt:lpstr>
      <vt:lpstr>CHECK LIST</vt:lpstr>
      <vt:lpstr>VALORES SECOP II</vt:lpstr>
      <vt:lpstr>PONDERACION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Rodríguez Ramírez Andrea</dc:creator>
  <cp:keywords/>
  <dc:description/>
  <cp:lastModifiedBy>María José Polanco</cp:lastModifiedBy>
  <cp:revision/>
  <dcterms:created xsi:type="dcterms:W3CDTF">2020-08-10T16:29:42Z</dcterms:created>
  <dcterms:modified xsi:type="dcterms:W3CDTF">2026-08-21T03:16:24Z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