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HDAVID\Desktop\Proyectos 2026\5 Unidades sanitarias y pozos septicos\Documentos tipo 15 pozos septicos\"/>
    </mc:Choice>
  </mc:AlternateContent>
  <xr:revisionPtr revIDLastSave="0" documentId="13_ncr:1_{0227F5F5-9C7C-4D4A-B022-F949182303D7}" xr6:coauthVersionLast="36" xr6:coauthVersionMax="47" xr10:uidLastSave="{00000000-0000-0000-0000-000000000000}"/>
  <bookViews>
    <workbookView xWindow="-120" yWindow="-120" windowWidth="21840" windowHeight="1314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(Entidad)'!$I$11:$I$70</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(Entidad)'!$A$1:$M$86</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(Entidad)'!$K$72</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(Entidad)'!$K$81</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(Entidad)'!$K$81</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(Entidad)'!$K$82</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76" i="265" l="1"/>
  <c r="K75" i="265"/>
  <c r="K74" i="265"/>
  <c r="K72" i="265"/>
  <c r="I75" i="265"/>
  <c r="K80" i="265"/>
  <c r="K65" i="265"/>
  <c r="K66" i="265"/>
  <c r="K67" i="265"/>
  <c r="K68" i="265"/>
  <c r="K64" i="265"/>
  <c r="K63" i="265"/>
  <c r="K60" i="265"/>
  <c r="K61" i="265" s="1"/>
  <c r="K57" i="265"/>
  <c r="K58" i="265" s="1"/>
  <c r="K56" i="265"/>
  <c r="K53" i="265"/>
  <c r="K54" i="265" s="1"/>
  <c r="K47" i="265"/>
  <c r="K48" i="265"/>
  <c r="K49" i="265"/>
  <c r="K50" i="265"/>
  <c r="K46" i="265"/>
  <c r="K45" i="265"/>
  <c r="K42" i="265"/>
  <c r="K43" i="265" s="1"/>
  <c r="K39" i="265"/>
  <c r="K40" i="265" s="1"/>
  <c r="K36" i="265"/>
  <c r="K35" i="265"/>
  <c r="K37" i="265" s="1"/>
  <c r="K31" i="265"/>
  <c r="K32" i="265" s="1"/>
  <c r="K26" i="265"/>
  <c r="K27" i="265"/>
  <c r="K28" i="265"/>
  <c r="K25" i="265"/>
  <c r="K24" i="265"/>
  <c r="K21" i="265"/>
  <c r="K20" i="265"/>
  <c r="K19" i="265"/>
  <c r="K22" i="265" s="1"/>
  <c r="K16" i="265"/>
  <c r="K17" i="265" s="1"/>
  <c r="K15" i="265"/>
  <c r="K29" i="265" l="1"/>
  <c r="K69" i="265"/>
  <c r="K70" i="265" s="1"/>
  <c r="K51" i="265"/>
</calcChain>
</file>

<file path=xl/sharedStrings.xml><?xml version="1.0" encoding="utf-8"?>
<sst xmlns="http://schemas.openxmlformats.org/spreadsheetml/2006/main" count="278" uniqueCount="153">
  <si>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</si>
  <si>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</si>
  <si>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</si>
  <si>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</si>
  <si>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</si>
  <si>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</si>
  <si>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</si>
  <si>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</si>
  <si>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</si>
  <si>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</si>
  <si>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</si>
  <si>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</si>
  <si>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</si>
  <si>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</si>
  <si>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</si>
  <si>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</si>
  <si>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</si>
  <si>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</si>
  <si>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</si>
  <si>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</si>
  <si>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</si>
  <si>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</si>
  <si>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</si>
  <si>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</si>
  <si>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</si>
  <si>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</si>
  <si>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</si>
  <si>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</si>
  <si>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</si>
  <si>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</si>
  <si>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</si>
  <si>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</si>
  <si>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</si>
  <si>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</si>
  <si>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</si>
  <si>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</si>
  <si>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</si>
  <si>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</si>
  <si>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</si>
  <si>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</si>
  <si>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</si>
  <si>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</si>
  <si>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</si>
  <si>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</si>
  <si>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</si>
  <si>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</si>
  <si>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</si>
  <si>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</si>
  <si>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</si>
  <si>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</si>
  <si>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</si>
  <si>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</si>
  <si>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</si>
  <si>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</si>
  <si>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</si>
  <si>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</si>
  <si>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</si>
  <si>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</si>
  <si>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</si>
  <si>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</si>
  <si>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</si>
  <si>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</si>
  <si>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</si>
  <si>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</si>
  <si>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</si>
  <si>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</si>
  <si>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</si>
  <si>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</si>
  <si>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</si>
  <si>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</si>
  <si>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</si>
  <si>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</si>
  <si>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</si>
  <si>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</si>
  <si>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</si>
  <si>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</si>
  <si>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</si>
  <si>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</si>
  <si>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</si>
  <si>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</si>
  <si>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</si>
  <si>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</si>
  <si>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</si>
  <si>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</si>
  <si>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</si>
  <si>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</si>
  <si>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</si>
  <si>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</si>
  <si>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</si>
  <si>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</si>
  <si>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</si>
  <si>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</si>
  <si>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</si>
  <si>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</si>
  <si>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</si>
  <si>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</si>
  <si>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</si>
  <si>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</si>
  <si>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TANQUE SÉPTICO</t>
  </si>
  <si>
    <t>OBRAS COMPLEMENTARIAS PARA MEJORAR EL SISTEMA</t>
  </si>
  <si>
    <t>Localización trazado y replanteo</t>
  </si>
  <si>
    <t>Excavación manual del pozo séptico</t>
  </si>
  <si>
    <t>Suministro e instalación de tanque Séptico cónico de 1000 Litros en polietileno incluye excavación manual y relleno</t>
  </si>
  <si>
    <t>Suministro e instalación de tanque filtro anaeróbico cónico de 1000 Litros incluye en polietileno excavación manual y relleno con material granulado</t>
  </si>
  <si>
    <t>Suministro e instalación de tanque trampa de grasas Cónico de 250 Litros en polietileno incluye excavación manual y relleno</t>
  </si>
  <si>
    <t>Suministro e instalación de red de desagüe aguas negras PVC 2" desde baño a trampa de grasas incluye excavación manual y relleno</t>
  </si>
  <si>
    <t>Suministro e instalación de red de desagüe aguas negras PVC 4" desde trampa de grasas a Tanque séptico y filtro anaeróbico (incluye la tubería que va en el interior de los tanques) incluye excavación manual y relleno</t>
  </si>
  <si>
    <t>Suministro e instalación de red subterránea aguas negras PVC 4" perforada incluye excavación manual y relleno (para campo de infiltración)</t>
  </si>
  <si>
    <t>Suministro e instalación de grava de 3/4" para filtro anaerobio y zanjas de infiltración, incluye excavación</t>
  </si>
  <si>
    <t>Suministro e instalación de accesorios para la conexión de la tubería sanitaria para el buen funcionamiento de los tanques sépticos</t>
  </si>
  <si>
    <t>Transporte veredal de materiales de construcción vía destapada sin afirmar con pendientes máximas del 26% ancho banca vial 3.5 m con acceso únicamente vehículo liviano con capacidad de carga de una (1) TON.</t>
  </si>
  <si>
    <t>Concreto de proporción 1:2:3 y 3000psi para vigas de amarre inferior de 25x25cm sin incluir acero de refuerzo</t>
  </si>
  <si>
    <t>Relleno compactado con material proveniente de la excavación o del mismo sitio de la obra</t>
  </si>
  <si>
    <t>Viga amarre superior o dintel sobre muro de 10x20cm en concreto de 2500 psi, sin incluir acero de refuerzo</t>
  </si>
  <si>
    <t>Acero de refuerzo corrugado de 60.000psi 420mpa</t>
  </si>
  <si>
    <t>Revoque en mortero 1:4 con aditivo impermeabilizante para muros exteriores</t>
  </si>
  <si>
    <t xml:space="preserve">Mampostería en ladrillo N4 de 10x20x40cm incluye mortero de pega 1:4 </t>
  </si>
  <si>
    <t>Revoque en mortero 1:4 para muros interiores</t>
  </si>
  <si>
    <t>Pintura en vinilo tipo 1 dos o tres manos para interior y/o exterior</t>
  </si>
  <si>
    <t xml:space="preserve">Sencillo de 10x20x40cm incluye mortero de pega 1:4 </t>
  </si>
  <si>
    <t xml:space="preserve">Encorazado con muros laterales en 15 cm mínimo con mortero 1:4 </t>
  </si>
  <si>
    <t>Suministro e instalación de cubierta fibrocemento, incluye entramado en madera</t>
  </si>
  <si>
    <t>Piso en concreto de 2500psi tipo esmaltado de espesor 7cm</t>
  </si>
  <si>
    <t>Enchape piso-pared en cerámica 20.5x20.5cm color blanco</t>
  </si>
  <si>
    <t>Suministro e instalación de puerta metálica de 70cm de ancho por 200cm de alto, incluye cerradura, bisagras, marco y elementos para su correcta instalación</t>
  </si>
  <si>
    <t>Punto hidráulico ø de 1/2" incluye accesorios</t>
  </si>
  <si>
    <t>Punto sanitario de 4", incluye tubería, accesorios, limpiador y pega</t>
  </si>
  <si>
    <t>Punto sanitario de 2", incluye tubería, accesorios, limpiador y pega</t>
  </si>
  <si>
    <t>Suministro e instalación de sanitario tipo económico blanco</t>
  </si>
  <si>
    <t>Lavamanos de colgar en porcelana sanitaria tipo institucional, incluye grifería y accesorios</t>
  </si>
  <si>
    <t>Rejilla aluminio 3x2 con sosco anticucarachas</t>
  </si>
  <si>
    <t>m</t>
  </si>
  <si>
    <t>m3</t>
  </si>
  <si>
    <t>Und</t>
  </si>
  <si>
    <t>ml</t>
  </si>
  <si>
    <t>Viaje</t>
  </si>
  <si>
    <t>m2</t>
  </si>
  <si>
    <t>kg</t>
  </si>
  <si>
    <t>und</t>
  </si>
  <si>
    <t>un</t>
  </si>
  <si>
    <t>INSTALACIONES HIDROSANITARIAS</t>
  </si>
  <si>
    <t>CARPINTERÍA METALICA</t>
  </si>
  <si>
    <t>PISOS Y ENCHAPES</t>
  </si>
  <si>
    <t>CUBIERTA</t>
  </si>
  <si>
    <t>MAMPOSTERIA Y REVOQUE</t>
  </si>
  <si>
    <t>ACERO DE REFUERZO</t>
  </si>
  <si>
    <t>ESTRUCTURA</t>
  </si>
  <si>
    <t>CIMENTACIÓN</t>
  </si>
  <si>
    <t>TRANSPORTE</t>
  </si>
  <si>
    <t>TANQUES DE SISTEMA SEPTICOS Y TRAMPA DE GRASAS</t>
  </si>
  <si>
    <t>COSTO DIRECTO</t>
  </si>
  <si>
    <t>GASTOS ADMINISTRATIVOS AU</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</si>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</sst>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0_-;\-&quot;$&quot;* #,##0_-;_-&quot;$&quot;* &quot;-&quot;_-;_-@_-"/>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
    <numFmt numFmtId="209" formatCode="&quot;$&quot;#,##0"/>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b/>
      <sz val="11"/>
      <color theme="1"/>
      <name val="Calibri"/>
      <family val="2"/>
      <scheme val="minor"/>
    </font>
    <font>
      <sz val="11"/>
      <color rgb="FF000000"/>
      <name val="Calibri"/>
      <family val="2"/>
    </font>
    <font>
      <b/>
      <sz val="14"/>
      <name val="Arial"/>
      <family val="2"/>
    </font>
    <font>
      <b/>
      <sz val="14"/>
      <color theme="1"/>
      <name val="Calibri"/>
      <family val="2"/>
      <scheme val="minor"/>
    </font>
    <font>
      <sz val="14"/>
      <name val="Arial Narrow"/>
      <family val="2"/>
    </font>
    <font>
      <sz val="14"/>
      <name val="Arial"/>
      <family val="2"/>
    </font>
    <font>
      <sz val="14"/>
      <color rgb="FF000000"/>
      <name val="Calibri"/>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2" fontId="60" fillId="0" borderId="0" applyFont="0" applyFill="0" applyBorder="0" applyAlignment="0" applyProtection="0"/>
    <xf numFmtId="0" fontId="4" fillId="0" borderId="0"/>
  </cellStyleXfs>
  <cellXfs count="45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0" fillId="0" borderId="18" xfId="0" applyBorder="1" applyAlignment="1">
      <alignment horizontal="center" vertical="center"/>
    </xf>
    <xf numFmtId="0" fontId="61" fillId="28" borderId="87" xfId="0" applyFont="1" applyFill="1" applyBorder="1" applyAlignment="1">
      <alignment horizontal="center" vertical="center"/>
    </xf>
    <xf numFmtId="203" fontId="30" fillId="0" borderId="32" xfId="0" applyNumberFormat="1" applyFont="1" applyBorder="1" applyAlignment="1">
      <alignment horizontal="center" vertical="center"/>
    </xf>
    <xf numFmtId="0" fontId="49" fillId="0" borderId="29" xfId="74" applyFont="1" applyBorder="1" applyAlignment="1">
      <alignment horizontal="center" vertical="center"/>
    </xf>
    <xf numFmtId="203" fontId="30" fillId="0" borderId="33" xfId="0" applyNumberFormat="1" applyFont="1" applyBorder="1" applyAlignment="1">
      <alignment horizontal="center" vertical="center"/>
    </xf>
    <xf numFmtId="4" fontId="49" fillId="0" borderId="20" xfId="39" applyNumberFormat="1" applyFont="1" applyBorder="1" applyAlignment="1">
      <alignment vertical="center" wrapText="1"/>
    </xf>
    <xf numFmtId="0" fontId="51" fillId="26" borderId="88" xfId="73" applyFont="1" applyFill="1" applyBorder="1" applyAlignment="1">
      <alignment horizontal="center" vertical="center" wrapText="1"/>
    </xf>
    <xf numFmtId="0" fontId="51" fillId="26" borderId="14" xfId="73" applyFont="1" applyFill="1" applyBorder="1" applyAlignment="1">
      <alignment horizontal="center" vertical="center" wrapText="1"/>
    </xf>
    <xf numFmtId="0" fontId="51" fillId="26" borderId="14" xfId="126" applyFont="1" applyFill="1" applyBorder="1" applyAlignment="1">
      <alignment horizontal="center" vertical="center" wrapText="1"/>
    </xf>
    <xf numFmtId="0" fontId="62" fillId="0" borderId="18" xfId="0" applyFont="1" applyBorder="1" applyAlignment="1">
      <alignment horizontal="justify" vertical="center" wrapText="1"/>
    </xf>
    <xf numFmtId="0" fontId="62" fillId="0" borderId="18" xfId="0" applyFont="1" applyBorder="1" applyAlignment="1">
      <alignment vertical="center" wrapText="1"/>
    </xf>
    <xf numFmtId="4" fontId="0" fillId="0" borderId="18" xfId="0" applyNumberFormat="1" applyBorder="1" applyAlignment="1">
      <alignment horizontal="center" vertical="center"/>
    </xf>
    <xf numFmtId="184" fontId="30" fillId="0" borderId="18" xfId="258" applyNumberFormat="1" applyFont="1" applyBorder="1" applyAlignment="1">
      <alignment horizontal="center" vertical="center"/>
    </xf>
    <xf numFmtId="10" fontId="49" fillId="27" borderId="30" xfId="95" applyNumberFormat="1" applyFont="1" applyFill="1" applyBorder="1" applyAlignment="1">
      <alignment horizontal="center" vertical="center"/>
    </xf>
    <xf numFmtId="179" fontId="51" fillId="0" borderId="22" xfId="129" applyNumberFormat="1" applyFont="1" applyBorder="1" applyAlignment="1">
      <alignment horizontal="center" vertical="center"/>
    </xf>
    <xf numFmtId="9" fontId="51" fillId="0" borderId="22" xfId="129" applyNumberFormat="1" applyFont="1" applyBorder="1" applyAlignment="1">
      <alignment horizontal="center" vertical="center"/>
    </xf>
    <xf numFmtId="180" fontId="51" fillId="0" borderId="22" xfId="129" applyNumberFormat="1" applyFont="1" applyBorder="1" applyAlignment="1">
      <alignment vertical="center"/>
    </xf>
    <xf numFmtId="10" fontId="51" fillId="0" borderId="21" xfId="128" applyNumberFormat="1" applyFont="1" applyBorder="1" applyAlignment="1">
      <alignment horizontal="righ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209" fontId="49" fillId="0" borderId="35" xfId="62" applyNumberFormat="1" applyFont="1" applyBorder="1" applyAlignment="1">
      <alignment horizontal="right" vertical="center" wrapText="1"/>
    </xf>
    <xf numFmtId="209" fontId="49" fillId="0" borderId="47" xfId="62" applyNumberFormat="1" applyFont="1" applyBorder="1" applyAlignment="1">
      <alignment horizontal="right" vertical="center" wrapText="1"/>
    </xf>
    <xf numFmtId="209" fontId="49" fillId="0" borderId="14" xfId="89" applyNumberFormat="1" applyFont="1" applyBorder="1"/>
    <xf numFmtId="209" fontId="51" fillId="0" borderId="40" xfId="39" applyNumberFormat="1" applyFont="1" applyBorder="1" applyAlignment="1">
      <alignment horizontal="right" vertical="center"/>
    </xf>
    <xf numFmtId="209" fontId="51" fillId="24" borderId="43" xfId="73" applyNumberFormat="1" applyFont="1" applyFill="1" applyBorder="1" applyAlignment="1">
      <alignment vertical="center"/>
    </xf>
    <xf numFmtId="209" fontId="51" fillId="24" borderId="44" xfId="73" applyNumberFormat="1" applyFont="1" applyFill="1" applyBorder="1" applyAlignment="1">
      <alignment vertical="center"/>
    </xf>
    <xf numFmtId="209" fontId="0" fillId="0" borderId="18" xfId="257" applyNumberFormat="1" applyFont="1" applyFill="1" applyBorder="1" applyAlignment="1">
      <alignment horizontal="center" vertical="center"/>
    </xf>
    <xf numFmtId="209" fontId="49" fillId="0" borderId="29" xfId="62" applyNumberFormat="1" applyFont="1" applyBorder="1" applyAlignment="1">
      <alignment horizontal="right" vertical="center" wrapText="1"/>
    </xf>
    <xf numFmtId="209" fontId="49" fillId="0" borderId="18" xfId="62" applyNumberFormat="1" applyFont="1" applyBorder="1" applyAlignment="1">
      <alignment horizontal="right" vertical="center" wrapText="1"/>
    </xf>
    <xf numFmtId="209" fontId="51" fillId="26" borderId="14" xfId="73" applyNumberFormat="1" applyFont="1" applyFill="1" applyBorder="1" applyAlignment="1">
      <alignment horizontal="center" vertical="center" wrapText="1"/>
    </xf>
    <xf numFmtId="209" fontId="51" fillId="26" borderId="15" xfId="73" applyNumberFormat="1" applyFont="1" applyFill="1" applyBorder="1" applyAlignment="1">
      <alignment horizontal="center" vertical="center" wrapText="1"/>
    </xf>
    <xf numFmtId="209" fontId="51" fillId="0" borderId="0" xfId="131" applyNumberFormat="1" applyFont="1" applyAlignment="1">
      <alignment vertical="center"/>
    </xf>
    <xf numFmtId="209" fontId="49" fillId="0" borderId="35" xfId="129" applyNumberFormat="1" applyFont="1" applyBorder="1" applyAlignment="1">
      <alignment vertical="center"/>
    </xf>
    <xf numFmtId="209" fontId="49" fillId="0" borderId="30" xfId="129" applyNumberFormat="1" applyFont="1" applyBorder="1" applyAlignment="1">
      <alignment vertical="center"/>
    </xf>
    <xf numFmtId="209" fontId="51" fillId="0" borderId="30" xfId="129" applyNumberFormat="1" applyFont="1" applyBorder="1" applyAlignment="1">
      <alignment vertical="center"/>
    </xf>
    <xf numFmtId="0" fontId="63" fillId="25" borderId="32" xfId="73" applyFont="1" applyFill="1" applyBorder="1" applyAlignment="1">
      <alignment horizontal="center" vertical="center" wrapText="1"/>
    </xf>
    <xf numFmtId="0" fontId="63" fillId="25" borderId="29" xfId="73" applyFont="1" applyFill="1" applyBorder="1" applyAlignment="1">
      <alignment horizontal="center" vertical="center" wrapText="1"/>
    </xf>
    <xf numFmtId="0" fontId="63" fillId="0" borderId="29" xfId="126" applyFont="1" applyBorder="1" applyAlignment="1">
      <alignment horizontal="center" vertical="center" wrapText="1"/>
    </xf>
    <xf numFmtId="4" fontId="63" fillId="25" borderId="29" xfId="73" applyNumberFormat="1" applyFont="1" applyFill="1" applyBorder="1" applyAlignment="1">
      <alignment horizontal="center" vertical="center" wrapText="1"/>
    </xf>
    <xf numFmtId="4" fontId="63" fillId="25" borderId="35" xfId="73" applyNumberFormat="1" applyFont="1" applyFill="1" applyBorder="1" applyAlignment="1">
      <alignment horizontal="center" vertical="center" wrapText="1"/>
    </xf>
    <xf numFmtId="0" fontId="63" fillId="25" borderId="48" xfId="73" applyFont="1" applyFill="1" applyBorder="1" applyAlignment="1">
      <alignment horizontal="center" vertical="center" wrapText="1"/>
    </xf>
    <xf numFmtId="0" fontId="63" fillId="25" borderId="20" xfId="73" applyFont="1" applyFill="1" applyBorder="1" applyAlignment="1">
      <alignment horizontal="center" vertical="center" wrapText="1"/>
    </xf>
    <xf numFmtId="0" fontId="63" fillId="0" borderId="20" xfId="126" applyFont="1" applyBorder="1" applyAlignment="1">
      <alignment horizontal="center" vertical="center" wrapText="1"/>
    </xf>
    <xf numFmtId="4" fontId="63" fillId="25" borderId="20" xfId="73" applyNumberFormat="1" applyFont="1" applyFill="1" applyBorder="1" applyAlignment="1">
      <alignment horizontal="center" vertical="center" wrapText="1"/>
    </xf>
    <xf numFmtId="4" fontId="63" fillId="25" borderId="42" xfId="73" applyNumberFormat="1" applyFont="1" applyFill="1" applyBorder="1" applyAlignment="1">
      <alignment horizontal="center" vertical="center" wrapText="1"/>
    </xf>
    <xf numFmtId="0" fontId="63" fillId="26" borderId="88" xfId="73" applyFont="1" applyFill="1" applyBorder="1" applyAlignment="1">
      <alignment horizontal="center" vertical="center" wrapText="1"/>
    </xf>
    <xf numFmtId="0" fontId="63" fillId="26" borderId="14" xfId="73" applyFont="1" applyFill="1" applyBorder="1" applyAlignment="1">
      <alignment horizontal="center" vertical="center" wrapText="1"/>
    </xf>
    <xf numFmtId="0" fontId="63" fillId="26" borderId="14" xfId="126" applyFont="1" applyFill="1" applyBorder="1" applyAlignment="1">
      <alignment horizontal="center" vertical="center" wrapText="1"/>
    </xf>
    <xf numFmtId="4" fontId="63" fillId="26" borderId="14" xfId="73" applyNumberFormat="1" applyFont="1" applyFill="1" applyBorder="1" applyAlignment="1">
      <alignment horizontal="center" vertical="center" wrapText="1"/>
    </xf>
    <xf numFmtId="4" fontId="63" fillId="26" borderId="15" xfId="73" applyNumberFormat="1" applyFont="1" applyFill="1" applyBorder="1" applyAlignment="1">
      <alignment horizontal="center" vertical="center" wrapText="1"/>
    </xf>
    <xf numFmtId="0" fontId="64" fillId="28" borderId="87" xfId="0" applyFont="1" applyFill="1" applyBorder="1" applyAlignment="1">
      <alignment horizontal="center" vertical="center"/>
    </xf>
    <xf numFmtId="0" fontId="63" fillId="24" borderId="43" xfId="73" applyFont="1" applyFill="1" applyBorder="1" applyAlignment="1">
      <alignment vertical="center"/>
    </xf>
    <xf numFmtId="0" fontId="63" fillId="24" borderId="44" xfId="73" applyFont="1" applyFill="1" applyBorder="1" applyAlignment="1">
      <alignment vertical="center"/>
    </xf>
    <xf numFmtId="203" fontId="65" fillId="0" borderId="32" xfId="0" applyNumberFormat="1" applyFont="1" applyBorder="1" applyAlignment="1">
      <alignment horizontal="center" vertical="center"/>
    </xf>
    <xf numFmtId="0" fontId="66" fillId="0" borderId="29" xfId="74" applyFont="1" applyBorder="1" applyAlignment="1">
      <alignment horizontal="center" vertical="center"/>
    </xf>
    <xf numFmtId="0" fontId="67" fillId="0" borderId="18" xfId="0" applyFont="1" applyBorder="1" applyAlignment="1">
      <alignment horizontal="justify" vertical="center" wrapText="1"/>
    </xf>
    <xf numFmtId="0" fontId="66" fillId="0" borderId="18" xfId="0" applyFont="1" applyBorder="1" applyAlignment="1">
      <alignment horizontal="center" vertical="center"/>
    </xf>
    <xf numFmtId="4" fontId="66" fillId="0" borderId="18" xfId="0" applyNumberFormat="1" applyFont="1" applyBorder="1" applyAlignment="1">
      <alignment horizontal="center" vertical="center"/>
    </xf>
    <xf numFmtId="209" fontId="66" fillId="0" borderId="18" xfId="257" applyNumberFormat="1" applyFont="1" applyBorder="1" applyAlignment="1">
      <alignment horizontal="center" vertical="center"/>
    </xf>
    <xf numFmtId="209" fontId="66" fillId="0" borderId="35" xfId="62" applyNumberFormat="1" applyFont="1" applyBorder="1" applyAlignment="1">
      <alignment horizontal="right" vertical="center" wrapText="1"/>
    </xf>
    <xf numFmtId="203" fontId="65" fillId="0" borderId="33" xfId="0" applyNumberFormat="1" applyFont="1" applyBorder="1" applyAlignment="1">
      <alignment horizontal="center" vertical="center"/>
    </xf>
    <xf numFmtId="0" fontId="66" fillId="0" borderId="18" xfId="74" applyFont="1" applyBorder="1" applyAlignment="1">
      <alignment horizontal="center" vertical="center"/>
    </xf>
    <xf numFmtId="209" fontId="66" fillId="0" borderId="47" xfId="62" applyNumberFormat="1" applyFont="1" applyBorder="1" applyAlignment="1">
      <alignment horizontal="right" vertical="center" wrapText="1"/>
    </xf>
    <xf numFmtId="0" fontId="66" fillId="0" borderId="13" xfId="73" applyFont="1" applyBorder="1" applyAlignment="1">
      <alignment horizontal="left" vertical="center"/>
    </xf>
    <xf numFmtId="0" fontId="66" fillId="0" borderId="14" xfId="89" applyFont="1" applyBorder="1"/>
    <xf numFmtId="0" fontId="66" fillId="0" borderId="14" xfId="89" applyFont="1" applyBorder="1" applyAlignment="1">
      <alignment horizontal="center"/>
    </xf>
    <xf numFmtId="4" fontId="66" fillId="0" borderId="20" xfId="39" applyNumberFormat="1" applyFont="1" applyBorder="1" applyAlignment="1">
      <alignment vertical="center" wrapText="1"/>
    </xf>
    <xf numFmtId="209" fontId="66" fillId="0" borderId="14" xfId="89" applyNumberFormat="1" applyFont="1" applyBorder="1"/>
    <xf numFmtId="209" fontId="63" fillId="0" borderId="40" xfId="39" applyNumberFormat="1" applyFont="1" applyBorder="1" applyAlignment="1">
      <alignment horizontal="right" vertical="center"/>
    </xf>
    <xf numFmtId="209" fontId="63" fillId="24" borderId="43" xfId="73" applyNumberFormat="1" applyFont="1" applyFill="1" applyBorder="1" applyAlignment="1">
      <alignment vertical="center"/>
    </xf>
    <xf numFmtId="209" fontId="63" fillId="24" borderId="44" xfId="73" applyNumberFormat="1" applyFont="1" applyFill="1" applyBorder="1" applyAlignment="1">
      <alignment vertical="center"/>
    </xf>
    <xf numFmtId="0" fontId="65" fillId="0" borderId="18" xfId="0" applyFont="1" applyBorder="1" applyAlignment="1">
      <alignment horizontal="center" vertical="center" wrapText="1"/>
    </xf>
    <xf numFmtId="209" fontId="66" fillId="0" borderId="18" xfId="257" applyNumberFormat="1" applyFont="1" applyFill="1" applyBorder="1" applyAlignment="1">
      <alignment horizontal="center" vertical="center"/>
    </xf>
    <xf numFmtId="209" fontId="66" fillId="0" borderId="29" xfId="62" applyNumberFormat="1" applyFont="1" applyBorder="1" applyAlignment="1">
      <alignment horizontal="right" vertical="center" wrapText="1"/>
    </xf>
    <xf numFmtId="184" fontId="65" fillId="0" borderId="18" xfId="258" applyNumberFormat="1" applyFont="1" applyBorder="1" applyAlignment="1">
      <alignment horizontal="center" vertical="center"/>
    </xf>
    <xf numFmtId="209" fontId="66" fillId="0" borderId="18" xfId="62" applyNumberFormat="1" applyFont="1" applyBorder="1" applyAlignment="1">
      <alignment horizontal="right" vertical="center" wrapText="1"/>
    </xf>
    <xf numFmtId="0" fontId="67" fillId="0" borderId="18" xfId="0" applyFont="1" applyFill="1" applyBorder="1" applyAlignment="1">
      <alignment horizontal="justify" vertical="center" wrapText="1"/>
    </xf>
    <xf numFmtId="0" fontId="65" fillId="0" borderId="18" xfId="0" applyFont="1" applyFill="1" applyBorder="1" applyAlignment="1">
      <alignment horizontal="center" vertical="center" wrapText="1"/>
    </xf>
    <xf numFmtId="4" fontId="66" fillId="0" borderId="18" xfId="0" applyNumberFormat="1" applyFont="1" applyFill="1" applyBorder="1" applyAlignment="1">
      <alignment horizontal="center" vertic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Cuadro Presupuesto Obras" xfId="258" xr:uid="{0DDD5886-B175-42A8-9823-7A7BD90A4E23}"/>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6"/>
  <sheetViews>
    <sheetView showGridLines="0" tabSelected="1" view="pageBreakPreview" topLeftCell="A13" zoomScale="70" zoomScaleNormal="100" zoomScaleSheetLayoutView="70" zoomScalePageLayoutView="87" workbookViewId="0">
      <selection activeCell="C5" sqref="C5:K5"/>
    </sheetView>
  </sheetViews>
  <sheetFormatPr baseColWidth="10" defaultColWidth="11.42578125" defaultRowHeight="16.5"/>
  <cols>
    <col min="1" max="2" width="3.42578125" style="1" customWidth="1"/>
    <col min="3" max="3" width="6" style="1" customWidth="1"/>
    <col min="4" max="4" width="17.42578125" style="1" customWidth="1"/>
    <col min="5" max="5" width="8.42578125" style="2" customWidth="1"/>
    <col min="6" max="6" width="11.28515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0" customHeight="1">
      <c r="A3" s="5"/>
      <c r="B3" s="9"/>
      <c r="C3" s="262" t="s">
        <v>0</v>
      </c>
      <c r="D3" s="262"/>
      <c r="E3" s="262"/>
      <c r="F3" s="262"/>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271" t="s">
        <v>4</v>
      </c>
      <c r="D5" s="272"/>
      <c r="E5" s="272"/>
      <c r="F5" s="272"/>
      <c r="G5" s="272"/>
      <c r="H5" s="272"/>
      <c r="I5" s="272"/>
      <c r="J5" s="272"/>
      <c r="K5" s="273"/>
      <c r="L5" s="10"/>
      <c r="M5" s="5"/>
    </row>
    <row r="6" spans="1:13">
      <c r="A6" s="5"/>
      <c r="B6" s="9"/>
      <c r="C6" s="263" t="s">
        <v>5</v>
      </c>
      <c r="D6" s="264"/>
      <c r="E6" s="264"/>
      <c r="F6" s="264"/>
      <c r="G6" s="264"/>
      <c r="H6" s="264"/>
      <c r="I6" s="264"/>
      <c r="J6" s="264"/>
      <c r="K6" s="265"/>
      <c r="L6" s="10"/>
      <c r="M6" s="5"/>
    </row>
    <row r="7" spans="1:13" s="21" customFormat="1">
      <c r="A7" s="19"/>
      <c r="B7" s="20"/>
      <c r="C7" s="281" t="s">
        <v>6</v>
      </c>
      <c r="D7" s="281"/>
      <c r="E7" s="281"/>
      <c r="F7" s="281"/>
      <c r="G7" s="281"/>
      <c r="H7" s="281"/>
      <c r="I7" s="281"/>
      <c r="J7" s="281"/>
      <c r="K7" s="281"/>
      <c r="L7" s="22"/>
      <c r="M7" s="19"/>
    </row>
    <row r="8" spans="1:13" ht="43.5" customHeight="1">
      <c r="A8" s="5"/>
      <c r="B8" s="9"/>
      <c r="C8" s="281"/>
      <c r="D8" s="281"/>
      <c r="E8" s="281"/>
      <c r="F8" s="281"/>
      <c r="G8" s="281"/>
      <c r="H8" s="281"/>
      <c r="I8" s="281"/>
      <c r="J8" s="281"/>
      <c r="K8" s="281"/>
      <c r="L8" s="10"/>
      <c r="M8" s="5"/>
    </row>
    <row r="9" spans="1:13" ht="34.5" customHeight="1">
      <c r="A9" s="5"/>
      <c r="B9" s="9"/>
      <c r="C9" s="282" t="s">
        <v>7</v>
      </c>
      <c r="D9" s="283"/>
      <c r="E9" s="283"/>
      <c r="F9" s="283"/>
      <c r="G9" s="283"/>
      <c r="H9" s="283"/>
      <c r="I9" s="283"/>
      <c r="J9" s="283"/>
      <c r="K9" s="284"/>
      <c r="L9" s="10"/>
      <c r="M9" s="5"/>
    </row>
    <row r="10" spans="1:13" ht="30" customHeight="1" thickBot="1">
      <c r="A10" s="5"/>
      <c r="B10" s="9"/>
      <c r="C10" s="247"/>
      <c r="D10" s="248"/>
      <c r="E10" s="248"/>
      <c r="F10" s="248"/>
      <c r="G10" s="248"/>
      <c r="H10" s="248"/>
      <c r="I10" s="248"/>
      <c r="J10" s="248"/>
      <c r="K10" s="249"/>
      <c r="L10" s="10"/>
      <c r="M10" s="5"/>
    </row>
    <row r="11" spans="1:13" ht="30" customHeight="1">
      <c r="A11" s="5"/>
      <c r="B11" s="9"/>
      <c r="C11" s="415" t="s">
        <v>8</v>
      </c>
      <c r="D11" s="416" t="s">
        <v>9</v>
      </c>
      <c r="E11" s="417" t="s">
        <v>10</v>
      </c>
      <c r="F11" s="417"/>
      <c r="G11" s="415" t="s">
        <v>11</v>
      </c>
      <c r="H11" s="416" t="s">
        <v>12</v>
      </c>
      <c r="I11" s="416" t="s">
        <v>13</v>
      </c>
      <c r="J11" s="418" t="s">
        <v>14</v>
      </c>
      <c r="K11" s="419" t="s">
        <v>15</v>
      </c>
      <c r="L11" s="10"/>
      <c r="M11" s="5"/>
    </row>
    <row r="12" spans="1:13" ht="30" customHeight="1" thickBot="1">
      <c r="A12" s="5"/>
      <c r="B12" s="9"/>
      <c r="C12" s="420"/>
      <c r="D12" s="421"/>
      <c r="E12" s="422" t="s">
        <v>16</v>
      </c>
      <c r="F12" s="422" t="s">
        <v>17</v>
      </c>
      <c r="G12" s="420"/>
      <c r="H12" s="421"/>
      <c r="I12" s="421"/>
      <c r="J12" s="423"/>
      <c r="K12" s="424"/>
      <c r="L12" s="10"/>
      <c r="M12" s="5"/>
    </row>
    <row r="13" spans="1:13" ht="30" customHeight="1" thickBot="1">
      <c r="A13" s="5"/>
      <c r="B13" s="9"/>
      <c r="C13" s="425"/>
      <c r="D13" s="426"/>
      <c r="E13" s="427"/>
      <c r="F13" s="427"/>
      <c r="G13" s="426" t="s">
        <v>98</v>
      </c>
      <c r="H13" s="426"/>
      <c r="I13" s="426"/>
      <c r="J13" s="428"/>
      <c r="K13" s="429"/>
      <c r="L13" s="10"/>
      <c r="M13" s="5"/>
    </row>
    <row r="14" spans="1:13" ht="30" customHeight="1" thickBot="1">
      <c r="A14" s="5"/>
      <c r="B14" s="9"/>
      <c r="C14" s="430">
        <v>1</v>
      </c>
      <c r="D14" s="431"/>
      <c r="E14" s="431"/>
      <c r="F14" s="431"/>
      <c r="G14" s="431" t="s">
        <v>96</v>
      </c>
      <c r="H14" s="431"/>
      <c r="I14" s="431"/>
      <c r="J14" s="431"/>
      <c r="K14" s="432"/>
      <c r="L14" s="10"/>
      <c r="M14" s="5"/>
    </row>
    <row r="15" spans="1:13" ht="30" customHeight="1">
      <c r="A15" s="5"/>
      <c r="B15" s="9"/>
      <c r="C15" s="433" t="s">
        <v>97</v>
      </c>
      <c r="D15" s="433" t="s">
        <v>97</v>
      </c>
      <c r="E15" s="434"/>
      <c r="F15" s="434" t="s">
        <v>152</v>
      </c>
      <c r="G15" s="435" t="s">
        <v>100</v>
      </c>
      <c r="H15" s="436" t="s">
        <v>131</v>
      </c>
      <c r="I15" s="437">
        <v>6.45</v>
      </c>
      <c r="J15" s="438">
        <v>9700.6666666666661</v>
      </c>
      <c r="K15" s="439">
        <f>+J15*I15</f>
        <v>62569.299999999996</v>
      </c>
      <c r="L15" s="10"/>
      <c r="M15" s="5"/>
    </row>
    <row r="16" spans="1:13" ht="30" customHeight="1">
      <c r="A16" s="5"/>
      <c r="B16" s="9"/>
      <c r="C16" s="440">
        <v>1.2</v>
      </c>
      <c r="D16" s="440">
        <v>1.2</v>
      </c>
      <c r="E16" s="441"/>
      <c r="F16" s="441" t="s">
        <v>152</v>
      </c>
      <c r="G16" s="435" t="s">
        <v>101</v>
      </c>
      <c r="H16" s="436" t="s">
        <v>132</v>
      </c>
      <c r="I16" s="437">
        <v>7.35</v>
      </c>
      <c r="J16" s="438">
        <v>70494.333333333328</v>
      </c>
      <c r="K16" s="442">
        <f>+J16*I16</f>
        <v>518133.34999999992</v>
      </c>
      <c r="L16" s="10"/>
      <c r="M16" s="5"/>
    </row>
    <row r="17" spans="1:13" ht="30" customHeight="1" thickBot="1">
      <c r="A17" s="5"/>
      <c r="B17" s="9"/>
      <c r="C17" s="443" t="s">
        <v>18</v>
      </c>
      <c r="D17" s="444"/>
      <c r="E17" s="445"/>
      <c r="F17" s="444"/>
      <c r="G17" s="444"/>
      <c r="H17" s="444"/>
      <c r="I17" s="446"/>
      <c r="J17" s="447"/>
      <c r="K17" s="448">
        <f>+K16+K15</f>
        <v>580702.64999999991</v>
      </c>
      <c r="L17" s="10"/>
      <c r="M17" s="5"/>
    </row>
    <row r="18" spans="1:13" ht="30" customHeight="1" thickBot="1">
      <c r="A18" s="5"/>
      <c r="B18" s="9"/>
      <c r="C18" s="430">
        <v>2</v>
      </c>
      <c r="D18" s="431"/>
      <c r="E18" s="431"/>
      <c r="F18" s="431"/>
      <c r="G18" s="431" t="s">
        <v>149</v>
      </c>
      <c r="H18" s="431"/>
      <c r="I18" s="431"/>
      <c r="J18" s="449"/>
      <c r="K18" s="450"/>
      <c r="L18" s="10"/>
      <c r="M18" s="5"/>
    </row>
    <row r="19" spans="1:13" ht="30" customHeight="1">
      <c r="A19" s="5"/>
      <c r="B19" s="9"/>
      <c r="C19" s="433">
        <v>2.1</v>
      </c>
      <c r="D19" s="433">
        <v>2.1</v>
      </c>
      <c r="E19" s="434" t="s">
        <v>152</v>
      </c>
      <c r="F19" s="434"/>
      <c r="G19" s="435" t="s">
        <v>102</v>
      </c>
      <c r="H19" s="451" t="s">
        <v>133</v>
      </c>
      <c r="I19" s="437">
        <v>1</v>
      </c>
      <c r="J19" s="452">
        <v>1543666.6666666667</v>
      </c>
      <c r="K19" s="439">
        <f>+I19*J19</f>
        <v>1543666.6666666667</v>
      </c>
      <c r="L19" s="10"/>
      <c r="M19" s="5"/>
    </row>
    <row r="20" spans="1:13" ht="30" customHeight="1">
      <c r="A20" s="5"/>
      <c r="B20" s="9"/>
      <c r="C20" s="440">
        <v>2.2000000000000002</v>
      </c>
      <c r="D20" s="440">
        <v>2.2000000000000002</v>
      </c>
      <c r="E20" s="441" t="s">
        <v>152</v>
      </c>
      <c r="F20" s="441"/>
      <c r="G20" s="435" t="s">
        <v>103</v>
      </c>
      <c r="H20" s="451" t="s">
        <v>133</v>
      </c>
      <c r="I20" s="437">
        <v>1</v>
      </c>
      <c r="J20" s="452">
        <v>1379600</v>
      </c>
      <c r="K20" s="442">
        <f>+I20*J20</f>
        <v>1379600</v>
      </c>
      <c r="L20" s="10"/>
      <c r="M20" s="5"/>
    </row>
    <row r="21" spans="1:13" ht="30" customHeight="1">
      <c r="A21" s="5"/>
      <c r="B21" s="9"/>
      <c r="C21" s="440">
        <v>2.2999999999999998</v>
      </c>
      <c r="D21" s="440">
        <v>2.2999999999999998</v>
      </c>
      <c r="E21" s="441" t="s">
        <v>152</v>
      </c>
      <c r="F21" s="441"/>
      <c r="G21" s="435" t="s">
        <v>104</v>
      </c>
      <c r="H21" s="451" t="s">
        <v>133</v>
      </c>
      <c r="I21" s="437">
        <v>1</v>
      </c>
      <c r="J21" s="452">
        <v>827528.33333333337</v>
      </c>
      <c r="K21" s="442">
        <f>+I21*J21</f>
        <v>827528.33333333337</v>
      </c>
      <c r="L21" s="10"/>
      <c r="M21" s="5"/>
    </row>
    <row r="22" spans="1:13" ht="30" customHeight="1" thickBot="1">
      <c r="A22" s="5"/>
      <c r="B22" s="9"/>
      <c r="C22" s="443" t="s">
        <v>18</v>
      </c>
      <c r="D22" s="444"/>
      <c r="E22" s="445"/>
      <c r="F22" s="444"/>
      <c r="G22" s="444"/>
      <c r="H22" s="444"/>
      <c r="I22" s="446"/>
      <c r="J22" s="447"/>
      <c r="K22" s="448">
        <f>+K19+K20+K21</f>
        <v>3750795.0000000005</v>
      </c>
      <c r="L22" s="10"/>
      <c r="M22" s="5"/>
    </row>
    <row r="23" spans="1:13" s="5" customFormat="1" ht="30" customHeight="1" thickBot="1">
      <c r="B23" s="9"/>
      <c r="C23" s="430">
        <v>3</v>
      </c>
      <c r="D23" s="431"/>
      <c r="E23" s="431"/>
      <c r="F23" s="431"/>
      <c r="G23" s="431" t="s">
        <v>140</v>
      </c>
      <c r="H23" s="431"/>
      <c r="I23" s="431"/>
      <c r="J23" s="449"/>
      <c r="K23" s="450"/>
      <c r="L23" s="10"/>
    </row>
    <row r="24" spans="1:13" ht="30" customHeight="1">
      <c r="B24" s="16"/>
      <c r="C24" s="433">
        <v>3.1</v>
      </c>
      <c r="D24" s="433">
        <v>3.1</v>
      </c>
      <c r="E24" s="434" t="s">
        <v>152</v>
      </c>
      <c r="F24" s="434"/>
      <c r="G24" s="435" t="s">
        <v>105</v>
      </c>
      <c r="H24" s="451" t="s">
        <v>134</v>
      </c>
      <c r="I24" s="437">
        <v>3</v>
      </c>
      <c r="J24" s="453">
        <v>40440</v>
      </c>
      <c r="K24" s="439">
        <f>+I24*J24</f>
        <v>121320</v>
      </c>
      <c r="L24" s="17"/>
    </row>
    <row r="25" spans="1:13" ht="30" customHeight="1">
      <c r="A25" s="5"/>
      <c r="B25" s="9"/>
      <c r="C25" s="440">
        <v>3.2</v>
      </c>
      <c r="D25" s="440">
        <v>3.2</v>
      </c>
      <c r="E25" s="441" t="s">
        <v>152</v>
      </c>
      <c r="F25" s="441"/>
      <c r="G25" s="435" t="s">
        <v>106</v>
      </c>
      <c r="H25" s="454" t="s">
        <v>134</v>
      </c>
      <c r="I25" s="437">
        <v>4</v>
      </c>
      <c r="J25" s="455">
        <v>48373.333333333336</v>
      </c>
      <c r="K25" s="442">
        <f>+I25*J25</f>
        <v>193493.33333333334</v>
      </c>
      <c r="L25" s="10"/>
      <c r="M25" s="5"/>
    </row>
    <row r="26" spans="1:13" ht="30" customHeight="1">
      <c r="A26" s="5"/>
      <c r="B26" s="9"/>
      <c r="C26" s="440">
        <v>3.3</v>
      </c>
      <c r="D26" s="440">
        <v>3.3</v>
      </c>
      <c r="E26" s="441" t="s">
        <v>152</v>
      </c>
      <c r="F26" s="441"/>
      <c r="G26" s="456" t="s">
        <v>107</v>
      </c>
      <c r="H26" s="457" t="s">
        <v>134</v>
      </c>
      <c r="I26" s="458">
        <v>5</v>
      </c>
      <c r="J26" s="455">
        <v>72133</v>
      </c>
      <c r="K26" s="442">
        <f t="shared" ref="K26:K28" si="0">+I26*J26</f>
        <v>360665</v>
      </c>
      <c r="L26" s="10"/>
      <c r="M26" s="5"/>
    </row>
    <row r="27" spans="1:13" ht="30" customHeight="1">
      <c r="A27" s="5"/>
      <c r="B27" s="9"/>
      <c r="C27" s="440">
        <v>3.4</v>
      </c>
      <c r="D27" s="440">
        <v>3.4</v>
      </c>
      <c r="E27" s="441"/>
      <c r="F27" s="441" t="s">
        <v>152</v>
      </c>
      <c r="G27" s="435" t="s">
        <v>108</v>
      </c>
      <c r="H27" s="451" t="s">
        <v>132</v>
      </c>
      <c r="I27" s="437">
        <v>1.25</v>
      </c>
      <c r="J27" s="455">
        <v>110116.66666666667</v>
      </c>
      <c r="K27" s="442">
        <f t="shared" si="0"/>
        <v>137645.83333333334</v>
      </c>
      <c r="L27" s="10"/>
      <c r="M27" s="5"/>
    </row>
    <row r="28" spans="1:13" ht="30" customHeight="1">
      <c r="A28" s="5"/>
      <c r="B28" s="9"/>
      <c r="C28" s="440">
        <v>3.5</v>
      </c>
      <c r="D28" s="440">
        <v>3.5</v>
      </c>
      <c r="E28" s="441"/>
      <c r="F28" s="441" t="s">
        <v>152</v>
      </c>
      <c r="G28" s="435" t="s">
        <v>109</v>
      </c>
      <c r="H28" s="451" t="s">
        <v>133</v>
      </c>
      <c r="I28" s="437">
        <v>1</v>
      </c>
      <c r="J28" s="455">
        <v>293371.33333333331</v>
      </c>
      <c r="K28" s="442">
        <f t="shared" si="0"/>
        <v>293371.33333333331</v>
      </c>
      <c r="L28" s="10"/>
      <c r="M28" s="5"/>
    </row>
    <row r="29" spans="1:13" ht="30" customHeight="1" thickBot="1">
      <c r="A29" s="5"/>
      <c r="B29" s="9"/>
      <c r="C29" s="443" t="s">
        <v>18</v>
      </c>
      <c r="D29" s="444"/>
      <c r="E29" s="445"/>
      <c r="F29" s="444"/>
      <c r="G29" s="444"/>
      <c r="H29" s="444"/>
      <c r="I29" s="446"/>
      <c r="J29" s="447"/>
      <c r="K29" s="448">
        <f>+SUM(K24:K28)</f>
        <v>1106495.5</v>
      </c>
      <c r="L29" s="10"/>
      <c r="M29" s="5"/>
    </row>
    <row r="30" spans="1:13" ht="30" customHeight="1" thickBot="1">
      <c r="A30" s="5"/>
      <c r="B30" s="9"/>
      <c r="C30" s="228">
        <v>4</v>
      </c>
      <c r="D30" s="132"/>
      <c r="E30" s="132"/>
      <c r="F30" s="132"/>
      <c r="G30" s="132" t="s">
        <v>148</v>
      </c>
      <c r="H30" s="132"/>
      <c r="I30" s="132"/>
      <c r="J30" s="404"/>
      <c r="K30" s="405"/>
      <c r="L30" s="10"/>
      <c r="M30" s="5"/>
    </row>
    <row r="31" spans="1:13" s="5" customFormat="1" ht="30" customHeight="1">
      <c r="B31" s="9"/>
      <c r="C31" s="229">
        <v>4.0999999999999996</v>
      </c>
      <c r="D31" s="229">
        <v>4.0999999999999996</v>
      </c>
      <c r="E31" s="230"/>
      <c r="F31" s="230" t="s">
        <v>152</v>
      </c>
      <c r="G31" s="237" t="s">
        <v>110</v>
      </c>
      <c r="H31" s="227" t="s">
        <v>135</v>
      </c>
      <c r="I31" s="227">
        <v>3</v>
      </c>
      <c r="J31" s="407">
        <v>544444.4444444445</v>
      </c>
      <c r="K31" s="400">
        <f>+I31*J31</f>
        <v>1633333.3333333335</v>
      </c>
      <c r="L31" s="10"/>
    </row>
    <row r="32" spans="1:13" ht="30" customHeight="1" thickBot="1">
      <c r="A32" s="5"/>
      <c r="B32" s="9"/>
      <c r="C32" s="140" t="s">
        <v>18</v>
      </c>
      <c r="D32" s="149"/>
      <c r="E32" s="150"/>
      <c r="F32" s="149"/>
      <c r="G32" s="149"/>
      <c r="H32" s="149"/>
      <c r="I32" s="232"/>
      <c r="J32" s="402"/>
      <c r="K32" s="403">
        <f>+K31</f>
        <v>1633333.3333333335</v>
      </c>
      <c r="L32" s="10"/>
      <c r="M32" s="5"/>
    </row>
    <row r="33" spans="1:13" ht="30" customHeight="1" thickBot="1">
      <c r="A33" s="5"/>
      <c r="B33" s="9"/>
      <c r="C33" s="233"/>
      <c r="D33" s="234"/>
      <c r="E33" s="235"/>
      <c r="F33" s="235"/>
      <c r="G33" s="234" t="s">
        <v>99</v>
      </c>
      <c r="H33" s="234"/>
      <c r="I33" s="234"/>
      <c r="J33" s="409"/>
      <c r="K33" s="410"/>
      <c r="L33" s="10"/>
      <c r="M33" s="5"/>
    </row>
    <row r="34" spans="1:13" s="5" customFormat="1" ht="30" customHeight="1" thickBot="1">
      <c r="B34" s="9"/>
      <c r="C34" s="228">
        <v>5</v>
      </c>
      <c r="D34" s="132"/>
      <c r="E34" s="132"/>
      <c r="F34" s="132"/>
      <c r="G34" s="132" t="s">
        <v>147</v>
      </c>
      <c r="H34" s="132"/>
      <c r="I34" s="132"/>
      <c r="J34" s="404"/>
      <c r="K34" s="405"/>
      <c r="L34" s="10"/>
    </row>
    <row r="35" spans="1:13" ht="30" customHeight="1">
      <c r="A35" s="5"/>
      <c r="B35" s="9"/>
      <c r="C35" s="229">
        <v>5.0999999999999996</v>
      </c>
      <c r="D35" s="229">
        <v>5.0999999999999996</v>
      </c>
      <c r="E35" s="230" t="s">
        <v>152</v>
      </c>
      <c r="F35" s="230"/>
      <c r="G35" s="236" t="s">
        <v>111</v>
      </c>
      <c r="H35" s="239" t="s">
        <v>134</v>
      </c>
      <c r="I35" s="238">
        <v>6.5</v>
      </c>
      <c r="J35" s="406">
        <v>65091.333333333336</v>
      </c>
      <c r="K35" s="400">
        <f>+J35*I35</f>
        <v>423093.66666666669</v>
      </c>
      <c r="L35" s="10"/>
      <c r="M35" s="5"/>
    </row>
    <row r="36" spans="1:13" ht="30" customHeight="1">
      <c r="A36" s="5"/>
      <c r="B36" s="9"/>
      <c r="C36" s="231">
        <v>5.2</v>
      </c>
      <c r="D36" s="231">
        <v>5.2</v>
      </c>
      <c r="E36" s="135"/>
      <c r="F36" s="135" t="s">
        <v>152</v>
      </c>
      <c r="G36" s="236" t="s">
        <v>112</v>
      </c>
      <c r="H36" s="239" t="s">
        <v>132</v>
      </c>
      <c r="I36" s="238">
        <v>1</v>
      </c>
      <c r="J36" s="406">
        <v>38511.666666666664</v>
      </c>
      <c r="K36" s="401">
        <f>+J36*I36</f>
        <v>38511.666666666664</v>
      </c>
      <c r="L36" s="10"/>
      <c r="M36" s="5"/>
    </row>
    <row r="37" spans="1:13" ht="30" customHeight="1" thickBot="1">
      <c r="A37" s="5"/>
      <c r="B37" s="9"/>
      <c r="C37" s="140" t="s">
        <v>18</v>
      </c>
      <c r="D37" s="149"/>
      <c r="E37" s="150"/>
      <c r="F37" s="149"/>
      <c r="G37" s="149"/>
      <c r="H37" s="149"/>
      <c r="I37" s="232"/>
      <c r="J37" s="402"/>
      <c r="K37" s="403">
        <f>+K35+K36</f>
        <v>461605.33333333337</v>
      </c>
      <c r="L37" s="10"/>
      <c r="M37" s="5"/>
    </row>
    <row r="38" spans="1:13" ht="30" customHeight="1" thickBot="1">
      <c r="A38" s="5"/>
      <c r="B38" s="9"/>
      <c r="C38" s="228">
        <v>6</v>
      </c>
      <c r="D38" s="132"/>
      <c r="E38" s="132"/>
      <c r="F38" s="132"/>
      <c r="G38" s="132" t="s">
        <v>146</v>
      </c>
      <c r="H38" s="132"/>
      <c r="I38" s="132"/>
      <c r="J38" s="404"/>
      <c r="K38" s="405"/>
      <c r="L38" s="10"/>
      <c r="M38" s="5"/>
    </row>
    <row r="39" spans="1:13" ht="30" customHeight="1">
      <c r="A39" s="5"/>
      <c r="B39" s="9"/>
      <c r="C39" s="229">
        <v>6.1</v>
      </c>
      <c r="D39" s="229">
        <v>6.1</v>
      </c>
      <c r="E39" s="230" t="s">
        <v>152</v>
      </c>
      <c r="F39" s="230"/>
      <c r="G39" s="236" t="s">
        <v>113</v>
      </c>
      <c r="H39" s="239" t="s">
        <v>134</v>
      </c>
      <c r="I39" s="238">
        <v>6.5</v>
      </c>
      <c r="J39" s="407">
        <v>63198</v>
      </c>
      <c r="K39" s="400">
        <f>+J39*I39</f>
        <v>410787</v>
      </c>
      <c r="L39" s="10"/>
      <c r="M39" s="5"/>
    </row>
    <row r="40" spans="1:13" ht="30" customHeight="1" thickBot="1">
      <c r="A40" s="5"/>
      <c r="B40" s="9"/>
      <c r="C40" s="140" t="s">
        <v>18</v>
      </c>
      <c r="D40" s="149"/>
      <c r="E40" s="150"/>
      <c r="F40" s="149"/>
      <c r="G40" s="149"/>
      <c r="H40" s="149"/>
      <c r="I40" s="232"/>
      <c r="J40" s="402"/>
      <c r="K40" s="403">
        <f>+K39</f>
        <v>410787</v>
      </c>
      <c r="L40" s="10"/>
      <c r="M40" s="5"/>
    </row>
    <row r="41" spans="1:13" ht="30" customHeight="1" thickBot="1">
      <c r="A41" s="5"/>
      <c r="B41" s="9"/>
      <c r="C41" s="228">
        <v>7</v>
      </c>
      <c r="D41" s="132"/>
      <c r="E41" s="132"/>
      <c r="F41" s="132"/>
      <c r="G41" s="132" t="s">
        <v>145</v>
      </c>
      <c r="H41" s="132"/>
      <c r="I41" s="132"/>
      <c r="J41" s="404"/>
      <c r="K41" s="405"/>
      <c r="L41" s="10"/>
      <c r="M41" s="5"/>
    </row>
    <row r="42" spans="1:13" ht="30" customHeight="1">
      <c r="A42" s="5"/>
      <c r="B42" s="9"/>
      <c r="C42" s="229">
        <v>7.1</v>
      </c>
      <c r="D42" s="229">
        <v>7.1</v>
      </c>
      <c r="E42" s="230" t="s">
        <v>152</v>
      </c>
      <c r="F42" s="230"/>
      <c r="G42" s="236" t="s">
        <v>114</v>
      </c>
      <c r="H42" s="239" t="s">
        <v>137</v>
      </c>
      <c r="I42" s="238">
        <v>30</v>
      </c>
      <c r="J42" s="407">
        <v>11915</v>
      </c>
      <c r="K42" s="400">
        <f>+J42*I42</f>
        <v>357450</v>
      </c>
      <c r="L42" s="10"/>
      <c r="M42" s="5"/>
    </row>
    <row r="43" spans="1:13" ht="30" customHeight="1" thickBot="1">
      <c r="A43" s="5"/>
      <c r="B43" s="9"/>
      <c r="C43" s="140" t="s">
        <v>18</v>
      </c>
      <c r="D43" s="149"/>
      <c r="E43" s="150"/>
      <c r="F43" s="149"/>
      <c r="G43" s="149"/>
      <c r="H43" s="149"/>
      <c r="I43" s="232"/>
      <c r="J43" s="402"/>
      <c r="K43" s="403">
        <f>+K42</f>
        <v>357450</v>
      </c>
      <c r="L43" s="10"/>
      <c r="M43" s="5"/>
    </row>
    <row r="44" spans="1:13" ht="30" customHeight="1" thickBot="1">
      <c r="A44" s="5"/>
      <c r="B44" s="9"/>
      <c r="C44" s="228">
        <v>8</v>
      </c>
      <c r="D44" s="132"/>
      <c r="E44" s="132"/>
      <c r="F44" s="132"/>
      <c r="G44" s="132" t="s">
        <v>144</v>
      </c>
      <c r="H44" s="132"/>
      <c r="I44" s="132"/>
      <c r="J44" s="404"/>
      <c r="K44" s="405"/>
      <c r="L44" s="10"/>
      <c r="M44" s="5"/>
    </row>
    <row r="45" spans="1:13" ht="30" customHeight="1">
      <c r="A45" s="5"/>
      <c r="B45" s="9"/>
      <c r="C45" s="229">
        <v>8.1</v>
      </c>
      <c r="D45" s="229">
        <v>8.1</v>
      </c>
      <c r="E45" s="230"/>
      <c r="F45" s="230" t="s">
        <v>152</v>
      </c>
      <c r="G45" s="236" t="s">
        <v>115</v>
      </c>
      <c r="H45" s="239" t="s">
        <v>136</v>
      </c>
      <c r="I45" s="238">
        <v>15.13</v>
      </c>
      <c r="J45" s="407">
        <v>37269.333333333336</v>
      </c>
      <c r="K45" s="400">
        <f>+J45*I45</f>
        <v>563885.01333333342</v>
      </c>
      <c r="L45" s="10"/>
      <c r="M45" s="5"/>
    </row>
    <row r="46" spans="1:13" ht="30" customHeight="1">
      <c r="A46" s="5"/>
      <c r="B46" s="9"/>
      <c r="C46" s="231">
        <v>8.1999999999999993</v>
      </c>
      <c r="D46" s="231">
        <v>8.1999999999999993</v>
      </c>
      <c r="E46" s="135"/>
      <c r="F46" s="135" t="s">
        <v>152</v>
      </c>
      <c r="G46" s="236" t="s">
        <v>116</v>
      </c>
      <c r="H46" s="239" t="s">
        <v>136</v>
      </c>
      <c r="I46" s="238">
        <v>15.13</v>
      </c>
      <c r="J46" s="408">
        <v>70869.333333333328</v>
      </c>
      <c r="K46" s="401">
        <f>+J46*I46</f>
        <v>1072253.0133333334</v>
      </c>
      <c r="L46" s="10"/>
      <c r="M46" s="5"/>
    </row>
    <row r="47" spans="1:13" ht="30" customHeight="1">
      <c r="A47" s="5"/>
      <c r="B47" s="9"/>
      <c r="C47" s="231">
        <v>8.3000000000000007</v>
      </c>
      <c r="D47" s="231">
        <v>8.3000000000000007</v>
      </c>
      <c r="E47" s="135"/>
      <c r="F47" s="135" t="s">
        <v>152</v>
      </c>
      <c r="G47" s="236" t="s">
        <v>117</v>
      </c>
      <c r="H47" s="239" t="s">
        <v>136</v>
      </c>
      <c r="I47" s="238">
        <v>8.5299999999999994</v>
      </c>
      <c r="J47" s="408">
        <v>36863</v>
      </c>
      <c r="K47" s="401">
        <f t="shared" ref="K47:K50" si="1">+J47*I47</f>
        <v>314441.38999999996</v>
      </c>
      <c r="L47" s="10"/>
      <c r="M47" s="5"/>
    </row>
    <row r="48" spans="1:13" ht="30" customHeight="1">
      <c r="A48" s="5"/>
      <c r="B48" s="9"/>
      <c r="C48" s="231">
        <v>8.4</v>
      </c>
      <c r="D48" s="231">
        <v>8.4</v>
      </c>
      <c r="E48" s="135"/>
      <c r="F48" s="135" t="s">
        <v>152</v>
      </c>
      <c r="G48" s="236" t="s">
        <v>118</v>
      </c>
      <c r="H48" s="239" t="s">
        <v>136</v>
      </c>
      <c r="I48" s="238">
        <v>23.67</v>
      </c>
      <c r="J48" s="408">
        <v>20868</v>
      </c>
      <c r="K48" s="401">
        <f t="shared" si="1"/>
        <v>493945.56000000006</v>
      </c>
      <c r="L48" s="10"/>
      <c r="M48" s="5"/>
    </row>
    <row r="49" spans="1:13" ht="30" customHeight="1">
      <c r="A49" s="5"/>
      <c r="B49" s="9"/>
      <c r="C49" s="231">
        <v>8.5</v>
      </c>
      <c r="D49" s="231">
        <v>8.5</v>
      </c>
      <c r="E49" s="135"/>
      <c r="F49" s="135" t="s">
        <v>152</v>
      </c>
      <c r="G49" s="236" t="s">
        <v>119</v>
      </c>
      <c r="H49" s="239" t="s">
        <v>134</v>
      </c>
      <c r="I49" s="238">
        <v>0.8</v>
      </c>
      <c r="J49" s="408">
        <v>43359.666666666664</v>
      </c>
      <c r="K49" s="401">
        <f t="shared" si="1"/>
        <v>34687.73333333333</v>
      </c>
      <c r="L49" s="10"/>
      <c r="M49" s="5"/>
    </row>
    <row r="50" spans="1:13" ht="30" customHeight="1">
      <c r="A50" s="5"/>
      <c r="B50" s="9"/>
      <c r="C50" s="231">
        <v>8.6</v>
      </c>
      <c r="D50" s="231">
        <v>8.6</v>
      </c>
      <c r="E50" s="135"/>
      <c r="F50" s="135" t="s">
        <v>152</v>
      </c>
      <c r="G50" s="236" t="s">
        <v>120</v>
      </c>
      <c r="H50" s="239" t="s">
        <v>134</v>
      </c>
      <c r="I50" s="238">
        <v>3</v>
      </c>
      <c r="J50" s="408">
        <v>22238</v>
      </c>
      <c r="K50" s="401">
        <f t="shared" si="1"/>
        <v>66714</v>
      </c>
      <c r="L50" s="10"/>
      <c r="M50" s="5"/>
    </row>
    <row r="51" spans="1:13" ht="30" customHeight="1" thickBot="1">
      <c r="A51" s="5"/>
      <c r="B51" s="9"/>
      <c r="C51" s="140" t="s">
        <v>18</v>
      </c>
      <c r="D51" s="149"/>
      <c r="E51" s="150"/>
      <c r="F51" s="149"/>
      <c r="G51" s="149"/>
      <c r="H51" s="149"/>
      <c r="I51" s="232"/>
      <c r="J51" s="402"/>
      <c r="K51" s="403">
        <f>+SUM(K45:K50)</f>
        <v>2545926.71</v>
      </c>
      <c r="L51" s="10"/>
      <c r="M51" s="5"/>
    </row>
    <row r="52" spans="1:13" ht="30" customHeight="1" thickBot="1">
      <c r="A52" s="5"/>
      <c r="B52" s="9"/>
      <c r="C52" s="228">
        <v>9</v>
      </c>
      <c r="D52" s="132"/>
      <c r="E52" s="132"/>
      <c r="F52" s="132"/>
      <c r="G52" s="132" t="s">
        <v>143</v>
      </c>
      <c r="H52" s="132"/>
      <c r="I52" s="132"/>
      <c r="J52" s="404"/>
      <c r="K52" s="405"/>
      <c r="L52" s="10"/>
      <c r="M52" s="5"/>
    </row>
    <row r="53" spans="1:13" ht="30" customHeight="1">
      <c r="A53" s="5"/>
      <c r="B53" s="9"/>
      <c r="C53" s="229">
        <v>9.1</v>
      </c>
      <c r="D53" s="229">
        <v>9.1</v>
      </c>
      <c r="E53" s="230" t="s">
        <v>152</v>
      </c>
      <c r="F53" s="230"/>
      <c r="G53" s="236" t="s">
        <v>121</v>
      </c>
      <c r="H53" s="239" t="s">
        <v>136</v>
      </c>
      <c r="I53" s="238">
        <v>3.53</v>
      </c>
      <c r="J53" s="407">
        <v>70874.333333333328</v>
      </c>
      <c r="K53" s="400">
        <f>+J53*I53</f>
        <v>250186.39666666664</v>
      </c>
      <c r="L53" s="10"/>
      <c r="M53" s="5"/>
    </row>
    <row r="54" spans="1:13" ht="30" customHeight="1" thickBot="1">
      <c r="A54" s="5"/>
      <c r="B54" s="9"/>
      <c r="C54" s="140" t="s">
        <v>18</v>
      </c>
      <c r="D54" s="149"/>
      <c r="E54" s="150"/>
      <c r="F54" s="149"/>
      <c r="G54" s="149"/>
      <c r="H54" s="149"/>
      <c r="I54" s="232"/>
      <c r="J54" s="402"/>
      <c r="K54" s="403">
        <f>+K53</f>
        <v>250186.39666666664</v>
      </c>
      <c r="L54" s="10"/>
      <c r="M54" s="5"/>
    </row>
    <row r="55" spans="1:13" ht="30" customHeight="1" thickBot="1">
      <c r="A55" s="5"/>
      <c r="B55" s="9"/>
      <c r="C55" s="228">
        <v>10</v>
      </c>
      <c r="D55" s="132"/>
      <c r="E55" s="132"/>
      <c r="F55" s="132"/>
      <c r="G55" s="132" t="s">
        <v>142</v>
      </c>
      <c r="H55" s="132"/>
      <c r="I55" s="132"/>
      <c r="J55" s="404"/>
      <c r="K55" s="405"/>
      <c r="L55" s="10"/>
      <c r="M55" s="5"/>
    </row>
    <row r="56" spans="1:13" ht="30" customHeight="1">
      <c r="A56" s="5"/>
      <c r="B56" s="9"/>
      <c r="C56" s="229">
        <v>10.1</v>
      </c>
      <c r="D56" s="229">
        <v>10.1</v>
      </c>
      <c r="E56" s="230" t="s">
        <v>152</v>
      </c>
      <c r="F56" s="230"/>
      <c r="G56" s="236" t="s">
        <v>122</v>
      </c>
      <c r="H56" s="239" t="s">
        <v>136</v>
      </c>
      <c r="I56" s="238">
        <v>2.5499999999999998</v>
      </c>
      <c r="J56" s="407">
        <v>60238.333333333336</v>
      </c>
      <c r="K56" s="400">
        <f>+J56*I56</f>
        <v>153607.75</v>
      </c>
      <c r="L56" s="10"/>
      <c r="M56" s="5"/>
    </row>
    <row r="57" spans="1:13" ht="30" customHeight="1">
      <c r="A57" s="5"/>
      <c r="B57" s="9"/>
      <c r="C57" s="231">
        <v>10.199999999999999</v>
      </c>
      <c r="D57" s="231">
        <v>10.199999999999999</v>
      </c>
      <c r="E57" s="135"/>
      <c r="F57" s="135" t="s">
        <v>152</v>
      </c>
      <c r="G57" s="236" t="s">
        <v>123</v>
      </c>
      <c r="H57" s="227" t="s">
        <v>136</v>
      </c>
      <c r="I57" s="238">
        <v>6</v>
      </c>
      <c r="J57" s="408">
        <v>77058.666666666672</v>
      </c>
      <c r="K57" s="401">
        <f>+J57*I57</f>
        <v>462352</v>
      </c>
      <c r="L57" s="10"/>
      <c r="M57" s="5"/>
    </row>
    <row r="58" spans="1:13" ht="30" customHeight="1" thickBot="1">
      <c r="A58" s="5"/>
      <c r="B58" s="9"/>
      <c r="C58" s="140" t="s">
        <v>18</v>
      </c>
      <c r="D58" s="149"/>
      <c r="E58" s="150"/>
      <c r="F58" s="149"/>
      <c r="G58" s="149"/>
      <c r="H58" s="149"/>
      <c r="I58" s="232"/>
      <c r="J58" s="402"/>
      <c r="K58" s="403">
        <f>+K57+K56</f>
        <v>615959.75</v>
      </c>
      <c r="L58" s="10"/>
      <c r="M58" s="5"/>
    </row>
    <row r="59" spans="1:13" ht="30" customHeight="1" thickBot="1">
      <c r="A59" s="5"/>
      <c r="B59" s="9"/>
      <c r="C59" s="228">
        <v>11</v>
      </c>
      <c r="D59" s="132"/>
      <c r="E59" s="132"/>
      <c r="F59" s="132"/>
      <c r="G59" s="132" t="s">
        <v>141</v>
      </c>
      <c r="H59" s="132"/>
      <c r="I59" s="132"/>
      <c r="J59" s="404"/>
      <c r="K59" s="405"/>
      <c r="L59" s="10"/>
      <c r="M59" s="5"/>
    </row>
    <row r="60" spans="1:13" ht="30" customHeight="1">
      <c r="A60" s="5"/>
      <c r="B60" s="9"/>
      <c r="C60" s="229">
        <v>11.1</v>
      </c>
      <c r="D60" s="229">
        <v>11.1</v>
      </c>
      <c r="E60" s="230" t="s">
        <v>152</v>
      </c>
      <c r="F60" s="230"/>
      <c r="G60" s="236" t="s">
        <v>124</v>
      </c>
      <c r="H60" s="227" t="s">
        <v>138</v>
      </c>
      <c r="I60" s="238">
        <v>1</v>
      </c>
      <c r="J60" s="407">
        <v>735533.33333333337</v>
      </c>
      <c r="K60" s="400">
        <f>+J60*I60</f>
        <v>735533.33333333337</v>
      </c>
      <c r="L60" s="10"/>
      <c r="M60" s="5"/>
    </row>
    <row r="61" spans="1:13" ht="30" customHeight="1" thickBot="1">
      <c r="A61" s="5"/>
      <c r="B61" s="9"/>
      <c r="C61" s="140" t="s">
        <v>18</v>
      </c>
      <c r="D61" s="149"/>
      <c r="E61" s="150"/>
      <c r="F61" s="149"/>
      <c r="G61" s="149"/>
      <c r="H61" s="149"/>
      <c r="I61" s="232"/>
      <c r="J61" s="402"/>
      <c r="K61" s="403">
        <f>+K60</f>
        <v>735533.33333333337</v>
      </c>
      <c r="L61" s="10"/>
      <c r="M61" s="5"/>
    </row>
    <row r="62" spans="1:13" ht="30" customHeight="1" thickBot="1">
      <c r="A62" s="5"/>
      <c r="B62" s="9"/>
      <c r="C62" s="228">
        <v>12</v>
      </c>
      <c r="D62" s="132"/>
      <c r="E62" s="132"/>
      <c r="F62" s="132"/>
      <c r="G62" s="132" t="s">
        <v>140</v>
      </c>
      <c r="H62" s="132"/>
      <c r="I62" s="132"/>
      <c r="J62" s="404"/>
      <c r="K62" s="405"/>
      <c r="L62" s="10"/>
      <c r="M62" s="5"/>
    </row>
    <row r="63" spans="1:13" ht="30" customHeight="1">
      <c r="A63" s="5"/>
      <c r="B63" s="9"/>
      <c r="C63" s="229">
        <v>12.1</v>
      </c>
      <c r="D63" s="229">
        <v>12.1</v>
      </c>
      <c r="E63" s="230" t="s">
        <v>152</v>
      </c>
      <c r="F63" s="230"/>
      <c r="G63" s="236" t="s">
        <v>125</v>
      </c>
      <c r="H63" s="227" t="s">
        <v>139</v>
      </c>
      <c r="I63" s="238">
        <v>2</v>
      </c>
      <c r="J63" s="407">
        <v>60116.333333333336</v>
      </c>
      <c r="K63" s="400">
        <f>+J63*I63</f>
        <v>120232.66666666667</v>
      </c>
      <c r="L63" s="10"/>
      <c r="M63" s="5"/>
    </row>
    <row r="64" spans="1:13" ht="30" customHeight="1">
      <c r="A64" s="5"/>
      <c r="B64" s="9"/>
      <c r="C64" s="231">
        <v>12.2</v>
      </c>
      <c r="D64" s="231">
        <v>12.2</v>
      </c>
      <c r="E64" s="135" t="s">
        <v>152</v>
      </c>
      <c r="F64" s="135"/>
      <c r="G64" s="236" t="s">
        <v>126</v>
      </c>
      <c r="H64" s="227" t="s">
        <v>139</v>
      </c>
      <c r="I64" s="238">
        <v>1</v>
      </c>
      <c r="J64" s="408">
        <v>123708.33333333333</v>
      </c>
      <c r="K64" s="401">
        <f>+J64*I64</f>
        <v>123708.33333333333</v>
      </c>
      <c r="L64" s="5"/>
      <c r="M64" s="9"/>
    </row>
    <row r="65" spans="1:13" ht="30" customHeight="1">
      <c r="A65" s="5"/>
      <c r="B65" s="9"/>
      <c r="C65" s="231">
        <v>12.3</v>
      </c>
      <c r="D65" s="231">
        <v>12.3</v>
      </c>
      <c r="E65" s="135" t="s">
        <v>152</v>
      </c>
      <c r="F65" s="135"/>
      <c r="G65" s="236" t="s">
        <v>127</v>
      </c>
      <c r="H65" s="227" t="s">
        <v>139</v>
      </c>
      <c r="I65" s="238">
        <v>2</v>
      </c>
      <c r="J65" s="408">
        <v>91918</v>
      </c>
      <c r="K65" s="401">
        <f t="shared" ref="K65:K68" si="2">+J65*I65</f>
        <v>183836</v>
      </c>
      <c r="L65" s="5"/>
      <c r="M65" s="9"/>
    </row>
    <row r="66" spans="1:13" ht="30" customHeight="1">
      <c r="A66" s="5"/>
      <c r="B66" s="9"/>
      <c r="C66" s="231">
        <v>12.4</v>
      </c>
      <c r="D66" s="231">
        <v>12.4</v>
      </c>
      <c r="E66" s="135" t="s">
        <v>152</v>
      </c>
      <c r="F66" s="135"/>
      <c r="G66" s="236" t="s">
        <v>128</v>
      </c>
      <c r="H66" s="227" t="s">
        <v>139</v>
      </c>
      <c r="I66" s="238">
        <v>1</v>
      </c>
      <c r="J66" s="408">
        <v>412612.66666666669</v>
      </c>
      <c r="K66" s="401">
        <f t="shared" si="2"/>
        <v>412612.66666666669</v>
      </c>
      <c r="L66" s="5"/>
      <c r="M66" s="9"/>
    </row>
    <row r="67" spans="1:13" ht="30" customHeight="1">
      <c r="A67" s="5"/>
      <c r="B67" s="9"/>
      <c r="C67" s="231">
        <v>12.5</v>
      </c>
      <c r="D67" s="231">
        <v>12.5</v>
      </c>
      <c r="E67" s="135" t="s">
        <v>152</v>
      </c>
      <c r="F67" s="135"/>
      <c r="G67" s="236" t="s">
        <v>129</v>
      </c>
      <c r="H67" s="227" t="s">
        <v>139</v>
      </c>
      <c r="I67" s="238">
        <v>1</v>
      </c>
      <c r="J67" s="408">
        <v>229255.66666666666</v>
      </c>
      <c r="K67" s="401">
        <f t="shared" si="2"/>
        <v>229255.66666666666</v>
      </c>
      <c r="L67" s="5"/>
      <c r="M67" s="9"/>
    </row>
    <row r="68" spans="1:13" ht="30" customHeight="1">
      <c r="A68" s="5"/>
      <c r="B68" s="9"/>
      <c r="C68" s="231">
        <v>12.6</v>
      </c>
      <c r="D68" s="231">
        <v>12.6</v>
      </c>
      <c r="E68" s="135" t="s">
        <v>152</v>
      </c>
      <c r="F68" s="135"/>
      <c r="G68" s="236" t="s">
        <v>130</v>
      </c>
      <c r="H68" s="227" t="s">
        <v>139</v>
      </c>
      <c r="I68" s="238">
        <v>1</v>
      </c>
      <c r="J68" s="408">
        <v>32485</v>
      </c>
      <c r="K68" s="401">
        <f t="shared" si="2"/>
        <v>32485</v>
      </c>
      <c r="L68" s="5"/>
      <c r="M68" s="9"/>
    </row>
    <row r="69" spans="1:13" ht="30" customHeight="1" thickBot="1">
      <c r="A69" s="5"/>
      <c r="B69" s="9"/>
      <c r="C69" s="140" t="s">
        <v>18</v>
      </c>
      <c r="D69" s="149"/>
      <c r="E69" s="150"/>
      <c r="F69" s="149"/>
      <c r="G69" s="149"/>
      <c r="H69" s="149"/>
      <c r="I69" s="232"/>
      <c r="J69" s="402"/>
      <c r="K69" s="403">
        <f>+SUM(K63:K68)</f>
        <v>1102130.3333333335</v>
      </c>
      <c r="L69" s="5"/>
      <c r="M69" s="9"/>
    </row>
    <row r="70" spans="1:13" s="3" customFormat="1" ht="30" customHeight="1" thickBot="1">
      <c r="A70" s="5"/>
      <c r="B70" s="9"/>
      <c r="C70" s="250" t="s">
        <v>19</v>
      </c>
      <c r="D70" s="251"/>
      <c r="E70" s="251"/>
      <c r="F70" s="251"/>
      <c r="G70" s="251"/>
      <c r="H70" s="251"/>
      <c r="I70" s="251"/>
      <c r="J70" s="252"/>
      <c r="K70" s="405">
        <f>+K69+K61+K58+K54+K51+K43+K40+K37+K32+K29+K22+K17</f>
        <v>13550905.34</v>
      </c>
      <c r="L70" s="13"/>
      <c r="M70" s="11"/>
    </row>
    <row r="71" spans="1:13" s="3" customFormat="1" thickBot="1">
      <c r="A71" s="11"/>
      <c r="B71" s="12"/>
      <c r="C71" s="169"/>
      <c r="D71" s="169"/>
      <c r="E71" s="169"/>
      <c r="F71" s="169"/>
      <c r="G71" s="169"/>
      <c r="H71" s="169"/>
      <c r="I71" s="169"/>
      <c r="J71" s="169"/>
      <c r="K71" s="411"/>
      <c r="L71" s="13"/>
      <c r="M71" s="11"/>
    </row>
    <row r="72" spans="1:13" s="3" customFormat="1" ht="30" customHeight="1">
      <c r="A72" s="11"/>
      <c r="B72" s="12"/>
      <c r="C72" s="171"/>
      <c r="D72" s="172"/>
      <c r="E72" s="171"/>
      <c r="F72" s="171"/>
      <c r="G72" s="266" t="s">
        <v>150</v>
      </c>
      <c r="H72" s="267"/>
      <c r="I72" s="268"/>
      <c r="J72" s="173"/>
      <c r="K72" s="412">
        <f>+K70</f>
        <v>13550905.34</v>
      </c>
      <c r="L72" s="13"/>
      <c r="M72" s="11"/>
    </row>
    <row r="73" spans="1:13" s="3" customFormat="1" ht="30" customHeight="1">
      <c r="A73" s="11"/>
      <c r="B73" s="12"/>
      <c r="C73" s="171"/>
      <c r="D73" s="172"/>
      <c r="E73" s="171"/>
      <c r="F73" s="171"/>
      <c r="G73" s="184" t="s">
        <v>13</v>
      </c>
      <c r="H73" s="241"/>
      <c r="I73" s="177"/>
      <c r="J73" s="178"/>
      <c r="K73" s="413">
        <v>15</v>
      </c>
      <c r="L73" s="13"/>
      <c r="M73" s="11"/>
    </row>
    <row r="74" spans="1:13" s="3" customFormat="1" ht="30" customHeight="1">
      <c r="A74" s="11"/>
      <c r="B74" s="12"/>
      <c r="C74" s="171"/>
      <c r="D74" s="180"/>
      <c r="E74" s="180"/>
      <c r="F74" s="180"/>
      <c r="G74" s="184" t="s">
        <v>20</v>
      </c>
      <c r="H74" s="242"/>
      <c r="I74" s="243"/>
      <c r="J74" s="183"/>
      <c r="K74" s="414">
        <f>+K72*K73</f>
        <v>203263580.09999999</v>
      </c>
      <c r="L74" s="13"/>
      <c r="M74" s="11"/>
    </row>
    <row r="75" spans="1:13" s="3" customFormat="1" ht="30" customHeight="1" thickBot="1">
      <c r="A75" s="11"/>
      <c r="B75" s="12"/>
      <c r="C75" s="171"/>
      <c r="D75" s="172"/>
      <c r="E75" s="171"/>
      <c r="F75" s="171"/>
      <c r="G75" s="184" t="s">
        <v>151</v>
      </c>
      <c r="H75" s="184"/>
      <c r="I75" s="244">
        <f>+K83</f>
        <v>0.38817567874400855</v>
      </c>
      <c r="J75" s="175"/>
      <c r="K75" s="413">
        <f>+K74*I75</f>
        <v>78901978.169254646</v>
      </c>
      <c r="L75" s="13"/>
      <c r="M75" s="11"/>
    </row>
    <row r="76" spans="1:13" s="3" customFormat="1" ht="30" customHeight="1" thickBot="1">
      <c r="A76" s="11"/>
      <c r="B76" s="12"/>
      <c r="C76" s="171"/>
      <c r="D76" s="172"/>
      <c r="E76" s="171"/>
      <c r="F76" s="171"/>
      <c r="G76" s="188" t="s">
        <v>21</v>
      </c>
      <c r="H76" s="189"/>
      <c r="I76" s="190"/>
      <c r="J76" s="191"/>
      <c r="K76" s="405">
        <f>+K74+K75</f>
        <v>282165558.26925462</v>
      </c>
      <c r="L76" s="13"/>
      <c r="M76" s="11"/>
    </row>
    <row r="77" spans="1:13" s="3" customFormat="1" thickBot="1">
      <c r="A77" s="11"/>
      <c r="B77" s="12"/>
      <c r="C77" s="171"/>
      <c r="D77" s="172"/>
      <c r="E77" s="172"/>
      <c r="F77" s="172"/>
      <c r="G77" s="171"/>
      <c r="H77" s="171"/>
      <c r="I77" s="192"/>
      <c r="J77" s="193"/>
      <c r="K77" s="194"/>
      <c r="L77" s="13"/>
      <c r="M77" s="11"/>
    </row>
    <row r="78" spans="1:13" s="3" customFormat="1" ht="15.75">
      <c r="A78" s="11"/>
      <c r="B78" s="12"/>
      <c r="C78" s="195"/>
      <c r="D78" s="260"/>
      <c r="E78" s="260"/>
      <c r="F78" s="260"/>
      <c r="G78" s="260"/>
      <c r="H78" s="260"/>
      <c r="I78" s="260"/>
      <c r="J78" s="260"/>
      <c r="K78" s="261"/>
      <c r="L78" s="14"/>
      <c r="M78" s="11"/>
    </row>
    <row r="79" spans="1:13" s="3" customFormat="1" ht="46.5" customHeight="1">
      <c r="A79" s="11"/>
      <c r="B79" s="12"/>
      <c r="C79" s="245" t="s">
        <v>22</v>
      </c>
      <c r="D79" s="246"/>
      <c r="E79" s="246"/>
      <c r="F79" s="246"/>
      <c r="G79" s="246"/>
      <c r="H79" s="259" t="s">
        <v>23</v>
      </c>
      <c r="I79" s="259"/>
      <c r="J79" s="259"/>
      <c r="K79" s="196" t="s">
        <v>24</v>
      </c>
      <c r="L79" s="15"/>
      <c r="M79" s="11"/>
    </row>
    <row r="80" spans="1:13" s="3" customFormat="1" ht="32.25" customHeight="1">
      <c r="A80" s="11"/>
      <c r="B80" s="12"/>
      <c r="C80" s="245" t="s">
        <v>25</v>
      </c>
      <c r="D80" s="246"/>
      <c r="E80" s="246"/>
      <c r="F80" s="246"/>
      <c r="G80" s="246"/>
      <c r="H80" s="258" t="s">
        <v>26</v>
      </c>
      <c r="I80" s="258"/>
      <c r="J80" s="197" t="s">
        <v>27</v>
      </c>
      <c r="K80" s="240">
        <f>+K83-K82</f>
        <v>0.33817567874400856</v>
      </c>
      <c r="L80" s="15"/>
      <c r="M80" s="11"/>
    </row>
    <row r="81" spans="1:13" s="3" customFormat="1" ht="30" customHeight="1">
      <c r="A81" s="11"/>
      <c r="B81" s="12"/>
      <c r="C81" s="245" t="s">
        <v>28</v>
      </c>
      <c r="D81" s="246"/>
      <c r="E81" s="246"/>
      <c r="F81" s="246"/>
      <c r="G81" s="246"/>
      <c r="H81" s="255" t="s">
        <v>29</v>
      </c>
      <c r="I81" s="256"/>
      <c r="J81" s="197" t="s">
        <v>30</v>
      </c>
      <c r="K81" s="198">
        <v>0</v>
      </c>
      <c r="L81" s="15"/>
      <c r="M81" s="11"/>
    </row>
    <row r="82" spans="1:13" s="4" customFormat="1" ht="58.5" customHeight="1">
      <c r="A82" s="11"/>
      <c r="B82" s="12"/>
      <c r="C82" s="202"/>
      <c r="D82" s="203"/>
      <c r="E82" s="203"/>
      <c r="F82" s="203"/>
      <c r="G82" s="204"/>
      <c r="H82" s="257" t="s">
        <v>31</v>
      </c>
      <c r="I82" s="258"/>
      <c r="J82" s="197" t="s">
        <v>32</v>
      </c>
      <c r="K82" s="198">
        <v>0.05</v>
      </c>
      <c r="L82" s="13"/>
      <c r="M82" s="11"/>
    </row>
    <row r="83" spans="1:13" ht="57" customHeight="1">
      <c r="A83" s="5"/>
      <c r="B83" s="9"/>
      <c r="C83" s="205"/>
      <c r="D83" s="206"/>
      <c r="E83" s="206"/>
      <c r="F83" s="206"/>
      <c r="G83" s="207"/>
      <c r="H83" s="258" t="s">
        <v>33</v>
      </c>
      <c r="I83" s="258"/>
      <c r="J83" s="197" t="s">
        <v>34</v>
      </c>
      <c r="K83" s="240">
        <v>0.38817567874400855</v>
      </c>
      <c r="L83" s="10"/>
      <c r="M83" s="5"/>
    </row>
    <row r="84" spans="1:13">
      <c r="A84" s="5"/>
      <c r="B84" s="9"/>
      <c r="C84" s="208"/>
      <c r="D84" s="209"/>
      <c r="E84" s="209"/>
      <c r="F84" s="209"/>
      <c r="G84" s="210"/>
      <c r="H84" s="253"/>
      <c r="I84" s="253"/>
      <c r="J84" s="253"/>
      <c r="K84" s="254"/>
      <c r="L84" s="10"/>
      <c r="M84" s="5"/>
    </row>
    <row r="85" spans="1:13" ht="17.25" thickBot="1">
      <c r="A85" s="5"/>
      <c r="B85" s="221"/>
      <c r="C85" s="222"/>
      <c r="D85" s="222"/>
      <c r="E85" s="223"/>
      <c r="F85" s="222"/>
      <c r="G85" s="224"/>
      <c r="H85" s="222"/>
      <c r="I85" s="222"/>
      <c r="J85" s="222"/>
      <c r="K85" s="222"/>
      <c r="L85" s="225"/>
      <c r="M85" s="5"/>
    </row>
    <row r="86" spans="1:13" ht="17.25" thickTop="1">
      <c r="A86" s="5"/>
      <c r="B86" s="5"/>
      <c r="C86" s="5"/>
      <c r="D86" s="5"/>
      <c r="E86" s="6"/>
      <c r="F86" s="5"/>
      <c r="G86" s="5"/>
      <c r="H86" s="5"/>
      <c r="I86" s="5"/>
      <c r="J86" s="5"/>
      <c r="K86" s="5"/>
      <c r="L86" s="5"/>
      <c r="M86" s="5"/>
    </row>
  </sheetData>
  <mergeCells count="26">
    <mergeCell ref="C3:F3"/>
    <mergeCell ref="C6:K6"/>
    <mergeCell ref="G72:I72"/>
    <mergeCell ref="I11:I12"/>
    <mergeCell ref="C5:K5"/>
    <mergeCell ref="J11:J12"/>
    <mergeCell ref="K11:K12"/>
    <mergeCell ref="C11:C12"/>
    <mergeCell ref="D11:D12"/>
    <mergeCell ref="G11:G12"/>
    <mergeCell ref="H11:H12"/>
    <mergeCell ref="E11:F11"/>
    <mergeCell ref="C7:K8"/>
    <mergeCell ref="C9:K9"/>
    <mergeCell ref="C80:G80"/>
    <mergeCell ref="C10:K10"/>
    <mergeCell ref="C70:J70"/>
    <mergeCell ref="H84:K84"/>
    <mergeCell ref="C81:G81"/>
    <mergeCell ref="H81:I81"/>
    <mergeCell ref="H82:I82"/>
    <mergeCell ref="H83:I83"/>
    <mergeCell ref="C79:G79"/>
    <mergeCell ref="H79:J79"/>
    <mergeCell ref="H80:I80"/>
    <mergeCell ref="D78:K7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48" zoomScaleNormal="100" zoomScaleSheetLayoutView="48" zoomScalePageLayoutView="95" workbookViewId="0">
      <selection activeCell="C21" sqref="C21:K21"/>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288" t="s">
        <v>0</v>
      </c>
      <c r="D3" s="288"/>
      <c r="E3" s="288"/>
      <c r="F3" s="288"/>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289" t="s">
        <v>4</v>
      </c>
      <c r="D5" s="290"/>
      <c r="E5" s="290"/>
      <c r="F5" s="290"/>
      <c r="G5" s="290"/>
      <c r="H5" s="290"/>
      <c r="I5" s="290"/>
      <c r="J5" s="290"/>
      <c r="K5" s="291"/>
      <c r="L5" s="10"/>
      <c r="M5" s="5"/>
    </row>
    <row r="6" spans="1:13">
      <c r="A6" s="5"/>
      <c r="B6" s="9"/>
      <c r="C6" s="263" t="s">
        <v>35</v>
      </c>
      <c r="D6" s="264"/>
      <c r="E6" s="264"/>
      <c r="F6" s="264"/>
      <c r="G6" s="264"/>
      <c r="H6" s="264"/>
      <c r="I6" s="264"/>
      <c r="J6" s="264"/>
      <c r="K6" s="265"/>
      <c r="L6" s="10"/>
      <c r="M6" s="5"/>
    </row>
    <row r="7" spans="1:13" s="21" customFormat="1" ht="33" customHeight="1">
      <c r="A7" s="19"/>
      <c r="B7" s="20"/>
      <c r="C7" s="292" t="s">
        <v>36</v>
      </c>
      <c r="D7" s="292"/>
      <c r="E7" s="292"/>
      <c r="F7" s="292"/>
      <c r="G7" s="292"/>
      <c r="H7" s="292"/>
      <c r="I7" s="292"/>
      <c r="J7" s="292"/>
      <c r="K7" s="292"/>
      <c r="L7" s="22"/>
      <c r="M7" s="19"/>
    </row>
    <row r="8" spans="1:13" ht="33.75" customHeight="1">
      <c r="A8" s="5"/>
      <c r="B8" s="9"/>
      <c r="C8" s="292"/>
      <c r="D8" s="292"/>
      <c r="E8" s="292"/>
      <c r="F8" s="292"/>
      <c r="G8" s="292"/>
      <c r="H8" s="292"/>
      <c r="I8" s="292"/>
      <c r="J8" s="292"/>
      <c r="K8" s="292"/>
      <c r="L8" s="10"/>
      <c r="M8" s="5"/>
    </row>
    <row r="9" spans="1:13" ht="34.5" customHeight="1">
      <c r="A9" s="5"/>
      <c r="B9" s="9"/>
      <c r="C9" s="293" t="s">
        <v>37</v>
      </c>
      <c r="D9" s="294"/>
      <c r="E9" s="294"/>
      <c r="F9" s="294"/>
      <c r="G9" s="294"/>
      <c r="H9" s="294"/>
      <c r="I9" s="294"/>
      <c r="J9" s="294"/>
      <c r="K9" s="295"/>
      <c r="L9" s="10"/>
      <c r="M9" s="5"/>
    </row>
    <row r="10" spans="1:13" ht="30" customHeight="1" thickBot="1">
      <c r="A10" s="5"/>
      <c r="B10" s="9"/>
      <c r="C10" s="247"/>
      <c r="D10" s="248"/>
      <c r="E10" s="248"/>
      <c r="F10" s="248"/>
      <c r="G10" s="248"/>
      <c r="H10" s="248"/>
      <c r="I10" s="248"/>
      <c r="J10" s="248"/>
      <c r="K10" s="249"/>
      <c r="L10" s="10"/>
      <c r="M10" s="5"/>
    </row>
    <row r="11" spans="1:13" ht="30" customHeight="1">
      <c r="A11" s="5"/>
      <c r="B11" s="9"/>
      <c r="C11" s="278" t="s">
        <v>8</v>
      </c>
      <c r="D11" s="269" t="s">
        <v>9</v>
      </c>
      <c r="E11" s="280" t="s">
        <v>10</v>
      </c>
      <c r="F11" s="280"/>
      <c r="G11" s="278" t="s">
        <v>11</v>
      </c>
      <c r="H11" s="269" t="s">
        <v>12</v>
      </c>
      <c r="I11" s="269" t="s">
        <v>13</v>
      </c>
      <c r="J11" s="274" t="s">
        <v>14</v>
      </c>
      <c r="K11" s="276" t="s">
        <v>15</v>
      </c>
      <c r="L11" s="10"/>
      <c r="M11" s="5"/>
    </row>
    <row r="12" spans="1:13" ht="30" customHeight="1" thickBot="1">
      <c r="A12" s="5"/>
      <c r="B12" s="9"/>
      <c r="C12" s="279"/>
      <c r="D12" s="270"/>
      <c r="E12" s="130" t="s">
        <v>16</v>
      </c>
      <c r="F12" s="130" t="s">
        <v>17</v>
      </c>
      <c r="G12" s="279"/>
      <c r="H12" s="270"/>
      <c r="I12" s="270"/>
      <c r="J12" s="275"/>
      <c r="K12" s="277"/>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50" t="s">
        <v>19</v>
      </c>
      <c r="D40" s="251"/>
      <c r="E40" s="251"/>
      <c r="F40" s="251"/>
      <c r="G40" s="251"/>
      <c r="H40" s="251"/>
      <c r="I40" s="251"/>
      <c r="J40" s="252"/>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85"/>
      <c r="H42" s="286"/>
      <c r="I42" s="287"/>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21</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260"/>
      <c r="E51" s="260"/>
      <c r="F51" s="260"/>
      <c r="G51" s="260"/>
      <c r="H51" s="260"/>
      <c r="I51" s="260"/>
      <c r="J51" s="260"/>
      <c r="K51" s="261"/>
      <c r="L51" s="14"/>
      <c r="M51" s="11"/>
    </row>
    <row r="52" spans="1:13" s="3" customFormat="1" ht="46.5" customHeight="1">
      <c r="A52" s="11"/>
      <c r="B52" s="12"/>
      <c r="C52" s="245" t="s">
        <v>22</v>
      </c>
      <c r="D52" s="246"/>
      <c r="E52" s="246"/>
      <c r="F52" s="246"/>
      <c r="G52" s="246"/>
      <c r="H52" s="259" t="s">
        <v>11</v>
      </c>
      <c r="I52" s="259"/>
      <c r="J52" s="259"/>
      <c r="K52" s="196" t="s">
        <v>24</v>
      </c>
      <c r="L52" s="15"/>
      <c r="M52" s="11"/>
    </row>
    <row r="53" spans="1:13" s="3" customFormat="1" ht="32.25" customHeight="1">
      <c r="A53" s="11"/>
      <c r="B53" s="12"/>
      <c r="C53" s="245" t="s">
        <v>38</v>
      </c>
      <c r="D53" s="246"/>
      <c r="E53" s="246"/>
      <c r="F53" s="246"/>
      <c r="G53" s="246"/>
      <c r="H53" s="258" t="s">
        <v>26</v>
      </c>
      <c r="I53" s="258"/>
      <c r="J53" s="197" t="s">
        <v>27</v>
      </c>
      <c r="K53" s="198" t="s">
        <v>39</v>
      </c>
      <c r="L53" s="15"/>
      <c r="M53" s="11"/>
    </row>
    <row r="54" spans="1:13" s="3" customFormat="1" ht="30" customHeight="1">
      <c r="A54" s="11"/>
      <c r="B54" s="12"/>
      <c r="C54" s="245" t="s">
        <v>28</v>
      </c>
      <c r="D54" s="246"/>
      <c r="E54" s="246"/>
      <c r="F54" s="246"/>
      <c r="G54" s="246"/>
      <c r="H54" s="255" t="s">
        <v>29</v>
      </c>
      <c r="I54" s="256"/>
      <c r="J54" s="197" t="s">
        <v>30</v>
      </c>
      <c r="K54" s="198" t="s">
        <v>39</v>
      </c>
      <c r="L54" s="15"/>
      <c r="M54" s="11"/>
    </row>
    <row r="55" spans="1:13" s="4" customFormat="1" ht="58.5" customHeight="1">
      <c r="A55" s="11"/>
      <c r="B55" s="12"/>
      <c r="C55" s="202"/>
      <c r="D55" s="203"/>
      <c r="E55" s="203"/>
      <c r="F55" s="203"/>
      <c r="G55" s="204"/>
      <c r="H55" s="257" t="s">
        <v>31</v>
      </c>
      <c r="I55" s="258"/>
      <c r="J55" s="197" t="s">
        <v>32</v>
      </c>
      <c r="K55" s="198" t="s">
        <v>39</v>
      </c>
      <c r="L55" s="13"/>
      <c r="M55" s="11"/>
    </row>
    <row r="56" spans="1:13" ht="57.75" customHeight="1">
      <c r="A56" s="5"/>
      <c r="B56" s="9"/>
      <c r="C56" s="205"/>
      <c r="D56" s="206"/>
      <c r="E56" s="206"/>
      <c r="F56" s="206"/>
      <c r="G56" s="207"/>
      <c r="H56" s="258" t="s">
        <v>33</v>
      </c>
      <c r="I56" s="258"/>
      <c r="J56" s="197" t="s">
        <v>34</v>
      </c>
      <c r="K56" s="198" t="s">
        <v>39</v>
      </c>
      <c r="L56" s="10"/>
      <c r="M56" s="5"/>
    </row>
    <row r="57" spans="1:13">
      <c r="A57" s="5"/>
      <c r="B57" s="9"/>
      <c r="C57" s="208"/>
      <c r="D57" s="209"/>
      <c r="E57" s="209"/>
      <c r="F57" s="209"/>
      <c r="G57" s="210"/>
      <c r="H57" s="253"/>
      <c r="I57" s="253"/>
      <c r="J57" s="253"/>
      <c r="K57" s="254"/>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40</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381" t="s">
        <v>0</v>
      </c>
      <c r="D3" s="381"/>
      <c r="E3" s="381"/>
      <c r="F3" s="381"/>
      <c r="P3" s="27"/>
    </row>
    <row r="4" spans="2:16">
      <c r="B4" s="26"/>
      <c r="C4" s="212" t="s">
        <v>1</v>
      </c>
      <c r="D4" s="211" t="s">
        <v>2</v>
      </c>
      <c r="E4" s="212" t="s">
        <v>3</v>
      </c>
      <c r="F4" s="211">
        <v>1</v>
      </c>
      <c r="P4" s="27"/>
    </row>
    <row r="5" spans="2:16">
      <c r="B5" s="26"/>
      <c r="C5" s="128"/>
      <c r="D5" s="129"/>
      <c r="E5" s="128"/>
      <c r="F5" s="129"/>
      <c r="P5" s="27"/>
    </row>
    <row r="6" spans="2:16" ht="48" customHeight="1">
      <c r="B6" s="26"/>
      <c r="C6" s="296" t="s">
        <v>41</v>
      </c>
      <c r="D6" s="296"/>
      <c r="E6" s="296"/>
      <c r="F6" s="296"/>
      <c r="G6" s="296"/>
      <c r="H6" s="296"/>
      <c r="I6" s="296"/>
      <c r="J6" s="296"/>
      <c r="K6" s="296"/>
      <c r="L6" s="296"/>
      <c r="M6" s="296"/>
      <c r="N6" s="296"/>
      <c r="O6" s="296"/>
      <c r="P6" s="28"/>
    </row>
    <row r="7" spans="2:16" ht="15" thickBot="1">
      <c r="B7" s="26"/>
      <c r="C7" s="53"/>
      <c r="D7" s="53"/>
      <c r="E7" s="53"/>
      <c r="F7" s="53"/>
      <c r="G7" s="53"/>
      <c r="H7" s="53"/>
      <c r="I7" s="53"/>
      <c r="J7" s="53"/>
      <c r="K7" s="53"/>
      <c r="L7" s="53"/>
      <c r="M7" s="53"/>
      <c r="N7" s="53"/>
      <c r="O7" s="53"/>
      <c r="P7" s="27"/>
    </row>
    <row r="8" spans="2:16" ht="15">
      <c r="B8" s="26"/>
      <c r="C8" s="331"/>
      <c r="D8" s="333"/>
      <c r="E8" s="334"/>
      <c r="F8" s="334"/>
      <c r="G8" s="334"/>
      <c r="H8" s="334"/>
      <c r="I8" s="334"/>
      <c r="J8" s="334"/>
      <c r="K8" s="335"/>
      <c r="L8" s="342"/>
      <c r="M8" s="343"/>
      <c r="N8" s="343"/>
      <c r="O8" s="344"/>
      <c r="P8" s="29"/>
    </row>
    <row r="9" spans="2:16" ht="15">
      <c r="B9" s="26"/>
      <c r="C9" s="332"/>
      <c r="D9" s="299" t="s">
        <v>42</v>
      </c>
      <c r="E9" s="300"/>
      <c r="F9" s="300"/>
      <c r="G9" s="300"/>
      <c r="H9" s="300"/>
      <c r="I9" s="300"/>
      <c r="J9" s="300"/>
      <c r="K9" s="301"/>
      <c r="L9" s="345"/>
      <c r="M9" s="346"/>
      <c r="N9" s="346"/>
      <c r="O9" s="347"/>
      <c r="P9" s="29"/>
    </row>
    <row r="10" spans="2:16" ht="15">
      <c r="B10" s="26"/>
      <c r="C10" s="332"/>
      <c r="D10" s="299"/>
      <c r="E10" s="300"/>
      <c r="F10" s="300"/>
      <c r="G10" s="300"/>
      <c r="H10" s="300"/>
      <c r="I10" s="300"/>
      <c r="J10" s="300"/>
      <c r="K10" s="301"/>
      <c r="L10" s="297" t="s">
        <v>43</v>
      </c>
      <c r="M10" s="348"/>
      <c r="N10" s="349"/>
      <c r="O10" s="350"/>
      <c r="P10" s="29"/>
    </row>
    <row r="11" spans="2:16" ht="15">
      <c r="B11" s="26"/>
      <c r="C11" s="332"/>
      <c r="D11" s="299" t="s">
        <v>44</v>
      </c>
      <c r="E11" s="300"/>
      <c r="F11" s="300"/>
      <c r="G11" s="300"/>
      <c r="H11" s="300"/>
      <c r="I11" s="300"/>
      <c r="J11" s="300"/>
      <c r="K11" s="301"/>
      <c r="L11" s="336"/>
      <c r="M11" s="351"/>
      <c r="N11" s="352"/>
      <c r="O11" s="353"/>
      <c r="P11" s="30"/>
    </row>
    <row r="12" spans="2:16" ht="12.75" customHeight="1">
      <c r="B12" s="26"/>
      <c r="C12" s="332"/>
      <c r="D12" s="302"/>
      <c r="E12" s="303"/>
      <c r="F12" s="303"/>
      <c r="G12" s="303"/>
      <c r="H12" s="303"/>
      <c r="I12" s="303"/>
      <c r="J12" s="303"/>
      <c r="K12" s="304"/>
      <c r="L12" s="297" t="s">
        <v>45</v>
      </c>
      <c r="M12" s="297">
        <v>1</v>
      </c>
      <c r="N12" s="297" t="s">
        <v>46</v>
      </c>
      <c r="O12" s="340">
        <v>1</v>
      </c>
      <c r="P12" s="29"/>
    </row>
    <row r="13" spans="2:16" ht="13.5">
      <c r="B13" s="26"/>
      <c r="C13" s="332"/>
      <c r="D13" s="302"/>
      <c r="E13" s="303"/>
      <c r="F13" s="303"/>
      <c r="G13" s="303"/>
      <c r="H13" s="303"/>
      <c r="I13" s="303"/>
      <c r="J13" s="303"/>
      <c r="K13" s="304"/>
      <c r="L13" s="298"/>
      <c r="M13" s="298"/>
      <c r="N13" s="298"/>
      <c r="O13" s="341"/>
      <c r="P13" s="29"/>
    </row>
    <row r="14" spans="2:16" ht="15">
      <c r="B14" s="26"/>
      <c r="C14" s="332"/>
      <c r="D14" s="299" t="s">
        <v>47</v>
      </c>
      <c r="E14" s="300"/>
      <c r="F14" s="300"/>
      <c r="G14" s="300"/>
      <c r="H14" s="300"/>
      <c r="I14" s="300"/>
      <c r="J14" s="300"/>
      <c r="K14" s="301"/>
      <c r="L14" s="298"/>
      <c r="M14" s="298"/>
      <c r="N14" s="298"/>
      <c r="O14" s="341"/>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48</v>
      </c>
      <c r="M16" s="60" t="s">
        <v>49</v>
      </c>
      <c r="N16" s="60" t="s">
        <v>50</v>
      </c>
      <c r="O16" s="61" t="s">
        <v>51</v>
      </c>
      <c r="P16" s="30"/>
    </row>
    <row r="17" spans="2:16" ht="15">
      <c r="B17" s="26"/>
      <c r="C17" s="62"/>
      <c r="D17" s="218"/>
      <c r="E17" s="218"/>
      <c r="F17" s="218"/>
      <c r="G17" s="218"/>
      <c r="H17" s="218"/>
      <c r="I17" s="218"/>
      <c r="J17" s="218"/>
      <c r="K17" s="218"/>
      <c r="L17" s="63"/>
      <c r="M17" s="64"/>
      <c r="N17" s="64"/>
      <c r="O17" s="65"/>
      <c r="P17" s="32"/>
    </row>
    <row r="18" spans="2:16" ht="18" customHeight="1">
      <c r="B18" s="26"/>
      <c r="C18" s="388" t="s">
        <v>52</v>
      </c>
      <c r="D18" s="389"/>
      <c r="E18" s="389"/>
      <c r="F18" s="389"/>
      <c r="G18" s="218"/>
      <c r="H18" s="218"/>
      <c r="I18" s="218" t="s">
        <v>53</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307" t="s">
        <v>54</v>
      </c>
      <c r="D22" s="308"/>
      <c r="E22" s="308"/>
      <c r="F22" s="308"/>
      <c r="G22" s="308"/>
      <c r="H22" s="308"/>
      <c r="I22" s="308"/>
      <c r="J22" s="308"/>
      <c r="K22" s="308"/>
      <c r="L22" s="308"/>
      <c r="M22" s="308"/>
      <c r="N22" s="308"/>
      <c r="O22" s="309"/>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37" t="s">
        <v>11</v>
      </c>
      <c r="E24" s="338"/>
      <c r="F24" s="338"/>
      <c r="G24" s="338"/>
      <c r="H24" s="338"/>
      <c r="I24" s="338"/>
      <c r="J24" s="338"/>
      <c r="K24" s="338"/>
      <c r="L24" s="339"/>
      <c r="M24" s="305" t="s">
        <v>56</v>
      </c>
      <c r="N24" s="306"/>
      <c r="O24" s="78" t="s">
        <v>13</v>
      </c>
      <c r="P24" s="35"/>
    </row>
    <row r="25" spans="2:16" ht="15" thickBot="1">
      <c r="B25" s="26"/>
      <c r="C25" s="79"/>
      <c r="D25" s="316"/>
      <c r="E25" s="363"/>
      <c r="F25" s="363"/>
      <c r="G25" s="363"/>
      <c r="H25" s="363"/>
      <c r="I25" s="363"/>
      <c r="J25" s="363"/>
      <c r="K25" s="363"/>
      <c r="L25" s="317"/>
      <c r="M25" s="316"/>
      <c r="N25" s="317"/>
      <c r="O25" s="80"/>
      <c r="P25" s="36"/>
    </row>
    <row r="26" spans="2:16">
      <c r="B26" s="26"/>
      <c r="C26" s="322" t="s">
        <v>57</v>
      </c>
      <c r="D26" s="323"/>
      <c r="E26" s="323"/>
      <c r="F26" s="323"/>
      <c r="G26" s="323"/>
      <c r="H26" s="323"/>
      <c r="I26" s="323"/>
      <c r="J26" s="323"/>
      <c r="K26" s="323"/>
      <c r="L26" s="323"/>
      <c r="M26" s="323"/>
      <c r="N26" s="323"/>
      <c r="O26" s="324"/>
      <c r="P26" s="37"/>
    </row>
    <row r="27" spans="2:16">
      <c r="B27" s="26"/>
      <c r="C27" s="325"/>
      <c r="D27" s="326"/>
      <c r="E27" s="326"/>
      <c r="F27" s="326"/>
      <c r="G27" s="326"/>
      <c r="H27" s="326"/>
      <c r="I27" s="326"/>
      <c r="J27" s="326"/>
      <c r="K27" s="326"/>
      <c r="L27" s="326"/>
      <c r="M27" s="326"/>
      <c r="N27" s="326"/>
      <c r="O27" s="327"/>
      <c r="P27" s="37"/>
    </row>
    <row r="28" spans="2:16" ht="13.5" thickBot="1">
      <c r="B28" s="26"/>
      <c r="C28" s="328"/>
      <c r="D28" s="329"/>
      <c r="E28" s="329"/>
      <c r="F28" s="329"/>
      <c r="G28" s="329"/>
      <c r="H28" s="329"/>
      <c r="I28" s="329"/>
      <c r="J28" s="329"/>
      <c r="K28" s="329"/>
      <c r="L28" s="329"/>
      <c r="M28" s="329"/>
      <c r="N28" s="329"/>
      <c r="O28" s="330"/>
      <c r="P28" s="37"/>
    </row>
    <row r="29" spans="2:16" ht="15">
      <c r="B29" s="26"/>
      <c r="C29" s="318" t="s">
        <v>11</v>
      </c>
      <c r="D29" s="319"/>
      <c r="E29" s="319"/>
      <c r="F29" s="319"/>
      <c r="G29" s="320"/>
      <c r="H29" s="321" t="s">
        <v>58</v>
      </c>
      <c r="I29" s="319"/>
      <c r="J29" s="361" t="s">
        <v>59</v>
      </c>
      <c r="K29" s="362"/>
      <c r="L29" s="81" t="s">
        <v>60</v>
      </c>
      <c r="M29" s="321" t="s">
        <v>61</v>
      </c>
      <c r="N29" s="355"/>
      <c r="O29" s="82" t="s">
        <v>62</v>
      </c>
      <c r="P29" s="38"/>
    </row>
    <row r="30" spans="2:16" ht="14.25">
      <c r="B30" s="26"/>
      <c r="C30" s="310"/>
      <c r="D30" s="311"/>
      <c r="E30" s="311"/>
      <c r="F30" s="311"/>
      <c r="G30" s="312"/>
      <c r="H30" s="313"/>
      <c r="I30" s="312"/>
      <c r="J30" s="313"/>
      <c r="K30" s="312"/>
      <c r="L30" s="83"/>
      <c r="M30" s="314"/>
      <c r="N30" s="315"/>
      <c r="O30" s="84"/>
      <c r="P30" s="39"/>
    </row>
    <row r="31" spans="2:16" ht="14.25">
      <c r="B31" s="26"/>
      <c r="C31" s="85"/>
      <c r="D31" s="86"/>
      <c r="E31" s="86"/>
      <c r="F31" s="86"/>
      <c r="G31" s="87"/>
      <c r="H31" s="88"/>
      <c r="I31" s="87"/>
      <c r="J31" s="88"/>
      <c r="K31" s="87"/>
      <c r="L31" s="83"/>
      <c r="M31" s="314"/>
      <c r="N31" s="315"/>
      <c r="O31" s="84"/>
      <c r="P31" s="39"/>
    </row>
    <row r="32" spans="2:16" ht="15" thickBot="1">
      <c r="B32" s="26"/>
      <c r="C32" s="364"/>
      <c r="D32" s="365"/>
      <c r="E32" s="365"/>
      <c r="F32" s="365"/>
      <c r="G32" s="366"/>
      <c r="H32" s="367"/>
      <c r="I32" s="366"/>
      <c r="J32" s="367"/>
      <c r="K32" s="366"/>
      <c r="L32" s="89"/>
      <c r="M32" s="368"/>
      <c r="N32" s="369"/>
      <c r="O32" s="84"/>
      <c r="P32" s="39"/>
    </row>
    <row r="33" spans="2:16" ht="15.75" thickBot="1">
      <c r="B33" s="26"/>
      <c r="C33" s="356" t="s">
        <v>63</v>
      </c>
      <c r="D33" s="357"/>
      <c r="E33" s="357"/>
      <c r="F33" s="357"/>
      <c r="G33" s="357"/>
      <c r="H33" s="357"/>
      <c r="I33" s="357"/>
      <c r="J33" s="357"/>
      <c r="K33" s="357"/>
      <c r="L33" s="357"/>
      <c r="M33" s="357"/>
      <c r="N33" s="358"/>
      <c r="O33" s="90"/>
      <c r="P33" s="40"/>
    </row>
    <row r="34" spans="2:16" ht="13.5" customHeight="1">
      <c r="B34" s="26"/>
      <c r="C34" s="322" t="s">
        <v>64</v>
      </c>
      <c r="D34" s="323"/>
      <c r="E34" s="323"/>
      <c r="F34" s="323"/>
      <c r="G34" s="323"/>
      <c r="H34" s="323"/>
      <c r="I34" s="323"/>
      <c r="J34" s="323"/>
      <c r="K34" s="323"/>
      <c r="L34" s="323"/>
      <c r="M34" s="323"/>
      <c r="N34" s="323"/>
      <c r="O34" s="324"/>
      <c r="P34" s="37"/>
    </row>
    <row r="35" spans="2:16">
      <c r="B35" s="26"/>
      <c r="C35" s="325"/>
      <c r="D35" s="326"/>
      <c r="E35" s="326"/>
      <c r="F35" s="326"/>
      <c r="G35" s="326"/>
      <c r="H35" s="326"/>
      <c r="I35" s="326"/>
      <c r="J35" s="326"/>
      <c r="K35" s="326"/>
      <c r="L35" s="326"/>
      <c r="M35" s="326"/>
      <c r="N35" s="326"/>
      <c r="O35" s="327"/>
      <c r="P35" s="37"/>
    </row>
    <row r="36" spans="2:16" ht="13.5" thickBot="1">
      <c r="B36" s="26"/>
      <c r="C36" s="328"/>
      <c r="D36" s="329"/>
      <c r="E36" s="329"/>
      <c r="F36" s="329"/>
      <c r="G36" s="329"/>
      <c r="H36" s="329"/>
      <c r="I36" s="329"/>
      <c r="J36" s="329"/>
      <c r="K36" s="329"/>
      <c r="L36" s="329"/>
      <c r="M36" s="329"/>
      <c r="N36" s="329"/>
      <c r="O36" s="330"/>
      <c r="P36" s="37"/>
    </row>
    <row r="37" spans="2:16" ht="15">
      <c r="B37" s="26"/>
      <c r="C37" s="318" t="s">
        <v>11</v>
      </c>
      <c r="D37" s="354"/>
      <c r="E37" s="354"/>
      <c r="F37" s="354"/>
      <c r="G37" s="354"/>
      <c r="H37" s="354"/>
      <c r="I37" s="354"/>
      <c r="J37" s="355"/>
      <c r="K37" s="216" t="s">
        <v>56</v>
      </c>
      <c r="L37" s="81" t="s">
        <v>13</v>
      </c>
      <c r="M37" s="321" t="s">
        <v>65</v>
      </c>
      <c r="N37" s="355"/>
      <c r="O37" s="82" t="s">
        <v>62</v>
      </c>
      <c r="P37" s="38"/>
    </row>
    <row r="38" spans="2:16" ht="14.25">
      <c r="B38" s="26"/>
      <c r="C38" s="310"/>
      <c r="D38" s="311"/>
      <c r="E38" s="311"/>
      <c r="F38" s="311"/>
      <c r="G38" s="311"/>
      <c r="H38" s="311"/>
      <c r="I38" s="311"/>
      <c r="J38" s="312"/>
      <c r="K38" s="213"/>
      <c r="L38" s="91"/>
      <c r="M38" s="372"/>
      <c r="N38" s="373"/>
      <c r="O38" s="84"/>
      <c r="P38" s="39"/>
    </row>
    <row r="39" spans="2:16" ht="15" thickBot="1">
      <c r="B39" s="26"/>
      <c r="C39" s="364"/>
      <c r="D39" s="365"/>
      <c r="E39" s="365"/>
      <c r="F39" s="365"/>
      <c r="G39" s="365"/>
      <c r="H39" s="365"/>
      <c r="I39" s="365"/>
      <c r="J39" s="366"/>
      <c r="K39" s="86"/>
      <c r="L39" s="92"/>
      <c r="M39" s="370"/>
      <c r="N39" s="371"/>
      <c r="O39" s="93"/>
      <c r="P39" s="39"/>
    </row>
    <row r="40" spans="2:16" ht="15.75" thickBot="1">
      <c r="B40" s="26"/>
      <c r="C40" s="356" t="s">
        <v>63</v>
      </c>
      <c r="D40" s="357"/>
      <c r="E40" s="357"/>
      <c r="F40" s="357"/>
      <c r="G40" s="357"/>
      <c r="H40" s="357"/>
      <c r="I40" s="357"/>
      <c r="J40" s="357"/>
      <c r="K40" s="357"/>
      <c r="L40" s="357"/>
      <c r="M40" s="357"/>
      <c r="N40" s="358"/>
      <c r="O40" s="94">
        <v>0</v>
      </c>
      <c r="P40" s="39"/>
    </row>
    <row r="41" spans="2:16">
      <c r="B41" s="26"/>
      <c r="C41" s="322" t="s">
        <v>66</v>
      </c>
      <c r="D41" s="323"/>
      <c r="E41" s="323"/>
      <c r="F41" s="323"/>
      <c r="G41" s="323"/>
      <c r="H41" s="323"/>
      <c r="I41" s="323"/>
      <c r="J41" s="323"/>
      <c r="K41" s="323"/>
      <c r="L41" s="323"/>
      <c r="M41" s="323"/>
      <c r="N41" s="323"/>
      <c r="O41" s="324"/>
      <c r="P41" s="37"/>
    </row>
    <row r="42" spans="2:16">
      <c r="B42" s="26"/>
      <c r="C42" s="325"/>
      <c r="D42" s="326"/>
      <c r="E42" s="326"/>
      <c r="F42" s="326"/>
      <c r="G42" s="326"/>
      <c r="H42" s="326"/>
      <c r="I42" s="326"/>
      <c r="J42" s="326"/>
      <c r="K42" s="326"/>
      <c r="L42" s="326"/>
      <c r="M42" s="326"/>
      <c r="N42" s="326"/>
      <c r="O42" s="327"/>
      <c r="P42" s="37"/>
    </row>
    <row r="43" spans="2:16" ht="13.5" thickBot="1">
      <c r="B43" s="26"/>
      <c r="C43" s="328"/>
      <c r="D43" s="329"/>
      <c r="E43" s="329"/>
      <c r="F43" s="329"/>
      <c r="G43" s="329"/>
      <c r="H43" s="329"/>
      <c r="I43" s="329"/>
      <c r="J43" s="329"/>
      <c r="K43" s="329"/>
      <c r="L43" s="329"/>
      <c r="M43" s="329"/>
      <c r="N43" s="329"/>
      <c r="O43" s="330"/>
      <c r="P43" s="37"/>
    </row>
    <row r="44" spans="2:16" ht="17.25">
      <c r="B44" s="26"/>
      <c r="C44" s="318" t="s">
        <v>67</v>
      </c>
      <c r="D44" s="354"/>
      <c r="E44" s="354"/>
      <c r="F44" s="354"/>
      <c r="G44" s="354"/>
      <c r="H44" s="354"/>
      <c r="I44" s="354"/>
      <c r="J44" s="81" t="s">
        <v>68</v>
      </c>
      <c r="K44" s="214" t="s">
        <v>69</v>
      </c>
      <c r="L44" s="95" t="s">
        <v>70</v>
      </c>
      <c r="M44" s="321" t="s">
        <v>71</v>
      </c>
      <c r="N44" s="355"/>
      <c r="O44" s="82" t="s">
        <v>62</v>
      </c>
      <c r="P44" s="38"/>
    </row>
    <row r="45" spans="2:16" ht="14.25">
      <c r="B45" s="26"/>
      <c r="C45" s="310"/>
      <c r="D45" s="311"/>
      <c r="E45" s="311"/>
      <c r="F45" s="311"/>
      <c r="G45" s="311"/>
      <c r="H45" s="311"/>
      <c r="I45" s="311"/>
      <c r="J45" s="96"/>
      <c r="K45" s="97"/>
      <c r="L45" s="96"/>
      <c r="M45" s="379"/>
      <c r="N45" s="380"/>
      <c r="O45" s="84"/>
      <c r="P45" s="39"/>
    </row>
    <row r="46" spans="2:16" ht="15" thickBot="1">
      <c r="B46" s="26"/>
      <c r="C46" s="364"/>
      <c r="D46" s="365"/>
      <c r="E46" s="365"/>
      <c r="F46" s="365"/>
      <c r="G46" s="365"/>
      <c r="H46" s="365"/>
      <c r="I46" s="365"/>
      <c r="J46" s="98"/>
      <c r="K46" s="99"/>
      <c r="L46" s="98"/>
      <c r="M46" s="370"/>
      <c r="N46" s="371"/>
      <c r="O46" s="100"/>
      <c r="P46" s="39"/>
    </row>
    <row r="47" spans="2:16" ht="15.75" thickBot="1">
      <c r="B47" s="26"/>
      <c r="C47" s="356" t="s">
        <v>63</v>
      </c>
      <c r="D47" s="357"/>
      <c r="E47" s="357"/>
      <c r="F47" s="357"/>
      <c r="G47" s="357"/>
      <c r="H47" s="357"/>
      <c r="I47" s="357"/>
      <c r="J47" s="357"/>
      <c r="K47" s="357"/>
      <c r="L47" s="357"/>
      <c r="M47" s="357"/>
      <c r="N47" s="358"/>
      <c r="O47" s="90"/>
      <c r="P47" s="40"/>
    </row>
    <row r="48" spans="2:16">
      <c r="B48" s="26"/>
      <c r="C48" s="322" t="s">
        <v>72</v>
      </c>
      <c r="D48" s="323"/>
      <c r="E48" s="323"/>
      <c r="F48" s="323"/>
      <c r="G48" s="323"/>
      <c r="H48" s="323"/>
      <c r="I48" s="323"/>
      <c r="J48" s="323"/>
      <c r="K48" s="323"/>
      <c r="L48" s="323"/>
      <c r="M48" s="323"/>
      <c r="N48" s="323"/>
      <c r="O48" s="324"/>
      <c r="P48" s="37"/>
    </row>
    <row r="49" spans="2:16">
      <c r="B49" s="26"/>
      <c r="C49" s="325"/>
      <c r="D49" s="326"/>
      <c r="E49" s="326"/>
      <c r="F49" s="326"/>
      <c r="G49" s="326"/>
      <c r="H49" s="326"/>
      <c r="I49" s="326"/>
      <c r="J49" s="326"/>
      <c r="K49" s="326"/>
      <c r="L49" s="326"/>
      <c r="M49" s="326"/>
      <c r="N49" s="326"/>
      <c r="O49" s="327"/>
      <c r="P49" s="37"/>
    </row>
    <row r="50" spans="2:16" ht="13.5" thickBot="1">
      <c r="B50" s="26"/>
      <c r="C50" s="328"/>
      <c r="D50" s="329"/>
      <c r="E50" s="329"/>
      <c r="F50" s="329"/>
      <c r="G50" s="329"/>
      <c r="H50" s="329"/>
      <c r="I50" s="329"/>
      <c r="J50" s="329"/>
      <c r="K50" s="329"/>
      <c r="L50" s="329"/>
      <c r="M50" s="329"/>
      <c r="N50" s="329"/>
      <c r="O50" s="330"/>
      <c r="P50" s="37"/>
    </row>
    <row r="51" spans="2:16" ht="30">
      <c r="B51" s="26"/>
      <c r="C51" s="318" t="s">
        <v>73</v>
      </c>
      <c r="D51" s="354"/>
      <c r="E51" s="354"/>
      <c r="F51" s="354"/>
      <c r="G51" s="354"/>
      <c r="H51" s="354"/>
      <c r="I51" s="354"/>
      <c r="J51" s="81" t="s">
        <v>74</v>
      </c>
      <c r="K51" s="101" t="s">
        <v>75</v>
      </c>
      <c r="L51" s="102" t="s">
        <v>76</v>
      </c>
      <c r="M51" s="377" t="s">
        <v>61</v>
      </c>
      <c r="N51" s="378"/>
      <c r="O51" s="103" t="s">
        <v>62</v>
      </c>
      <c r="P51" s="41"/>
    </row>
    <row r="52" spans="2:16" ht="14.25">
      <c r="B52" s="26"/>
      <c r="C52" s="104"/>
      <c r="D52" s="105"/>
      <c r="E52" s="105"/>
      <c r="F52" s="105"/>
      <c r="G52" s="105"/>
      <c r="H52" s="105"/>
      <c r="I52" s="105"/>
      <c r="J52" s="106"/>
      <c r="K52" s="107"/>
      <c r="L52" s="108"/>
      <c r="M52" s="359"/>
      <c r="N52" s="360"/>
      <c r="O52" s="109"/>
      <c r="P52" s="42"/>
    </row>
    <row r="53" spans="2:16" ht="14.25">
      <c r="B53" s="26"/>
      <c r="C53" s="104"/>
      <c r="D53" s="105"/>
      <c r="E53" s="105"/>
      <c r="F53" s="105"/>
      <c r="G53" s="105"/>
      <c r="H53" s="105"/>
      <c r="I53" s="105"/>
      <c r="J53" s="106"/>
      <c r="K53" s="107"/>
      <c r="L53" s="108"/>
      <c r="M53" s="359"/>
      <c r="N53" s="360"/>
      <c r="O53" s="109"/>
      <c r="P53" s="42"/>
    </row>
    <row r="54" spans="2:16" ht="14.25">
      <c r="B54" s="26"/>
      <c r="C54" s="104"/>
      <c r="D54" s="105"/>
      <c r="E54" s="105"/>
      <c r="F54" s="105"/>
      <c r="G54" s="105"/>
      <c r="H54" s="105"/>
      <c r="I54" s="105"/>
      <c r="J54" s="106"/>
      <c r="K54" s="107"/>
      <c r="L54" s="108"/>
      <c r="M54" s="379"/>
      <c r="N54" s="380"/>
      <c r="O54" s="109"/>
      <c r="P54" s="42"/>
    </row>
    <row r="55" spans="2:16" ht="15" thickBot="1">
      <c r="B55" s="26"/>
      <c r="C55" s="364"/>
      <c r="D55" s="365"/>
      <c r="E55" s="365"/>
      <c r="F55" s="365"/>
      <c r="G55" s="365"/>
      <c r="H55" s="365"/>
      <c r="I55" s="365"/>
      <c r="J55" s="98"/>
      <c r="K55" s="99"/>
      <c r="L55" s="98"/>
      <c r="M55" s="370"/>
      <c r="N55" s="371"/>
      <c r="O55" s="100"/>
      <c r="P55" s="39"/>
    </row>
    <row r="56" spans="2:16" ht="15.75" thickBot="1">
      <c r="B56" s="26"/>
      <c r="C56" s="356" t="s">
        <v>63</v>
      </c>
      <c r="D56" s="357"/>
      <c r="E56" s="357"/>
      <c r="F56" s="357"/>
      <c r="G56" s="357"/>
      <c r="H56" s="357"/>
      <c r="I56" s="357"/>
      <c r="J56" s="357"/>
      <c r="K56" s="357"/>
      <c r="L56" s="357"/>
      <c r="M56" s="357"/>
      <c r="N56" s="358"/>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74" t="s">
        <v>77</v>
      </c>
      <c r="D58" s="375"/>
      <c r="E58" s="375"/>
      <c r="F58" s="375"/>
      <c r="G58" s="375"/>
      <c r="H58" s="375"/>
      <c r="I58" s="375"/>
      <c r="J58" s="375"/>
      <c r="K58" s="375"/>
      <c r="L58" s="375"/>
      <c r="M58" s="375"/>
      <c r="N58" s="376"/>
      <c r="O58" s="110"/>
      <c r="P58" s="43"/>
    </row>
    <row r="59" spans="2:16">
      <c r="B59" s="26"/>
      <c r="C59" s="322" t="s">
        <v>78</v>
      </c>
      <c r="D59" s="323"/>
      <c r="E59" s="323"/>
      <c r="F59" s="323"/>
      <c r="G59" s="323"/>
      <c r="H59" s="323"/>
      <c r="I59" s="323"/>
      <c r="J59" s="323"/>
      <c r="K59" s="323"/>
      <c r="L59" s="323"/>
      <c r="M59" s="323"/>
      <c r="N59" s="323"/>
      <c r="O59" s="324"/>
      <c r="P59" s="37"/>
    </row>
    <row r="60" spans="2:16">
      <c r="B60" s="26"/>
      <c r="C60" s="325"/>
      <c r="D60" s="326"/>
      <c r="E60" s="326"/>
      <c r="F60" s="326"/>
      <c r="G60" s="326"/>
      <c r="H60" s="326"/>
      <c r="I60" s="326"/>
      <c r="J60" s="326"/>
      <c r="K60" s="326"/>
      <c r="L60" s="326"/>
      <c r="M60" s="326"/>
      <c r="N60" s="326"/>
      <c r="O60" s="327"/>
      <c r="P60" s="37"/>
    </row>
    <row r="61" spans="2:16" ht="13.5" thickBot="1">
      <c r="B61" s="26"/>
      <c r="C61" s="328"/>
      <c r="D61" s="329"/>
      <c r="E61" s="329"/>
      <c r="F61" s="329"/>
      <c r="G61" s="329"/>
      <c r="H61" s="329"/>
      <c r="I61" s="329"/>
      <c r="J61" s="329"/>
      <c r="K61" s="329"/>
      <c r="L61" s="329"/>
      <c r="M61" s="329"/>
      <c r="N61" s="329"/>
      <c r="O61" s="330"/>
      <c r="P61" s="37"/>
    </row>
    <row r="62" spans="2:16" ht="15">
      <c r="B62" s="26"/>
      <c r="C62" s="318" t="s">
        <v>79</v>
      </c>
      <c r="D62" s="354"/>
      <c r="E62" s="354"/>
      <c r="F62" s="354"/>
      <c r="G62" s="354"/>
      <c r="H62" s="354"/>
      <c r="I62" s="354"/>
      <c r="J62" s="214"/>
      <c r="K62" s="215"/>
      <c r="L62" s="102" t="s">
        <v>80</v>
      </c>
      <c r="M62" s="377" t="s">
        <v>81</v>
      </c>
      <c r="N62" s="378"/>
      <c r="O62" s="103"/>
      <c r="P62" s="41"/>
    </row>
    <row r="63" spans="2:16" ht="14.25">
      <c r="B63" s="26"/>
      <c r="C63" s="310" t="s">
        <v>82</v>
      </c>
      <c r="D63" s="311"/>
      <c r="E63" s="311"/>
      <c r="F63" s="311"/>
      <c r="G63" s="311"/>
      <c r="H63" s="311"/>
      <c r="I63" s="311"/>
      <c r="J63" s="111"/>
      <c r="K63" s="112"/>
      <c r="L63" s="113"/>
      <c r="M63" s="396"/>
      <c r="N63" s="397"/>
      <c r="O63" s="114"/>
      <c r="P63" s="44"/>
    </row>
    <row r="64" spans="2:16" ht="14.25">
      <c r="B64" s="26"/>
      <c r="C64" s="85" t="s">
        <v>83</v>
      </c>
      <c r="D64" s="86"/>
      <c r="E64" s="86"/>
      <c r="F64" s="86"/>
      <c r="G64" s="86"/>
      <c r="H64" s="86"/>
      <c r="I64" s="86"/>
      <c r="J64" s="111"/>
      <c r="K64" s="112"/>
      <c r="L64" s="113"/>
      <c r="M64" s="396"/>
      <c r="N64" s="397"/>
      <c r="O64" s="114"/>
      <c r="P64" s="44"/>
    </row>
    <row r="65" spans="2:16" ht="15" thickBot="1">
      <c r="B65" s="26"/>
      <c r="C65" s="70" t="s">
        <v>84</v>
      </c>
      <c r="D65" s="71"/>
      <c r="E65" s="71"/>
      <c r="F65" s="71"/>
      <c r="G65" s="71"/>
      <c r="H65" s="71"/>
      <c r="I65" s="71"/>
      <c r="J65" s="115"/>
      <c r="K65" s="116"/>
      <c r="L65" s="113"/>
      <c r="M65" s="398"/>
      <c r="N65" s="399"/>
      <c r="O65" s="114"/>
      <c r="P65" s="44"/>
    </row>
    <row r="66" spans="2:16" ht="15.75" thickBot="1">
      <c r="B66" s="26"/>
      <c r="C66" s="356" t="s">
        <v>63</v>
      </c>
      <c r="D66" s="357"/>
      <c r="E66" s="357"/>
      <c r="F66" s="357"/>
      <c r="G66" s="357"/>
      <c r="H66" s="357"/>
      <c r="I66" s="357"/>
      <c r="J66" s="357"/>
      <c r="K66" s="357"/>
      <c r="L66" s="357"/>
      <c r="M66" s="357"/>
      <c r="N66" s="358"/>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74" t="s">
        <v>85</v>
      </c>
      <c r="D68" s="375"/>
      <c r="E68" s="375"/>
      <c r="F68" s="375"/>
      <c r="G68" s="375"/>
      <c r="H68" s="375"/>
      <c r="I68" s="375"/>
      <c r="J68" s="375"/>
      <c r="K68" s="375"/>
      <c r="L68" s="375"/>
      <c r="M68" s="375"/>
      <c r="N68" s="376"/>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93"/>
      <c r="D78" s="394"/>
      <c r="E78" s="394"/>
      <c r="F78" s="394"/>
      <c r="G78" s="394"/>
      <c r="H78" s="394"/>
      <c r="I78" s="394"/>
      <c r="J78" s="394"/>
      <c r="K78" s="394"/>
      <c r="L78" s="394"/>
      <c r="M78" s="394"/>
      <c r="N78" s="394"/>
      <c r="O78" s="395"/>
      <c r="P78" s="47"/>
    </row>
    <row r="79" spans="2:16" ht="14.25">
      <c r="B79" s="26"/>
      <c r="C79" s="393"/>
      <c r="D79" s="394"/>
      <c r="E79" s="394"/>
      <c r="F79" s="394"/>
      <c r="G79" s="394"/>
      <c r="H79" s="394"/>
      <c r="I79" s="394"/>
      <c r="J79" s="394"/>
      <c r="K79" s="394"/>
      <c r="L79" s="394"/>
      <c r="M79" s="394"/>
      <c r="N79" s="394"/>
      <c r="O79" s="395"/>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90" t="s">
        <v>93</v>
      </c>
      <c r="D82" s="391"/>
      <c r="E82" s="391"/>
      <c r="F82" s="391"/>
      <c r="G82" s="391"/>
      <c r="H82" s="391"/>
      <c r="I82" s="391"/>
      <c r="J82" s="391"/>
      <c r="K82" s="391"/>
      <c r="L82" s="391"/>
      <c r="M82" s="391"/>
      <c r="N82" s="391"/>
      <c r="O82" s="392"/>
      <c r="P82" s="48"/>
    </row>
    <row r="83" spans="2:16" ht="24" customHeight="1">
      <c r="B83" s="26"/>
      <c r="C83" s="390"/>
      <c r="D83" s="391"/>
      <c r="E83" s="391"/>
      <c r="F83" s="391"/>
      <c r="G83" s="391"/>
      <c r="H83" s="391"/>
      <c r="I83" s="391"/>
      <c r="J83" s="391"/>
      <c r="K83" s="391"/>
      <c r="L83" s="391"/>
      <c r="M83" s="391"/>
      <c r="N83" s="391"/>
      <c r="O83" s="392"/>
      <c r="P83" s="48"/>
    </row>
    <row r="84" spans="2:16" ht="12.95" customHeight="1">
      <c r="B84" s="26"/>
      <c r="C84" s="390" t="s">
        <v>94</v>
      </c>
      <c r="D84" s="391"/>
      <c r="E84" s="391"/>
      <c r="F84" s="391"/>
      <c r="G84" s="391"/>
      <c r="H84" s="391"/>
      <c r="I84" s="391"/>
      <c r="J84" s="391"/>
      <c r="K84" s="391"/>
      <c r="L84" s="391"/>
      <c r="M84" s="391"/>
      <c r="N84" s="391"/>
      <c r="O84" s="392"/>
      <c r="P84" s="48"/>
    </row>
    <row r="85" spans="2:16" ht="32.25" customHeight="1">
      <c r="B85" s="26"/>
      <c r="C85" s="390"/>
      <c r="D85" s="391"/>
      <c r="E85" s="391"/>
      <c r="F85" s="391"/>
      <c r="G85" s="391"/>
      <c r="H85" s="391"/>
      <c r="I85" s="391"/>
      <c r="J85" s="391"/>
      <c r="K85" s="391"/>
      <c r="L85" s="391"/>
      <c r="M85" s="391"/>
      <c r="N85" s="391"/>
      <c r="O85" s="392"/>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82"/>
      <c r="L91" s="382"/>
      <c r="M91" s="382"/>
      <c r="N91" s="382"/>
      <c r="O91" s="383"/>
      <c r="P91" s="49"/>
    </row>
    <row r="92" spans="2:16" ht="18.75" customHeight="1" thickBot="1">
      <c r="B92" s="26"/>
      <c r="C92" s="386"/>
      <c r="D92" s="387"/>
      <c r="E92" s="387"/>
      <c r="F92" s="99"/>
      <c r="G92" s="99"/>
      <c r="H92" s="99"/>
      <c r="I92" s="99"/>
      <c r="J92" s="99"/>
      <c r="K92" s="384"/>
      <c r="L92" s="384"/>
      <c r="M92" s="384"/>
      <c r="N92" s="384"/>
      <c r="O92" s="385"/>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HENRY DAVID POSSO</cp:lastModifiedBy>
  <cp:revision/>
  <dcterms:created xsi:type="dcterms:W3CDTF">2006-06-27T16:47:25Z</dcterms:created>
  <dcterms:modified xsi:type="dcterms:W3CDTF">2026-07-10T22:00:06Z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