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MUNICIPIO DE ENVIGADO\Escritorio\copa\ANALISIS DEL SECTOR\MINIMA\CDA\"/>
    </mc:Choice>
  </mc:AlternateContent>
  <bookViews>
    <workbookView xWindow="-105" yWindow="-105" windowWidth="19425" windowHeight="10305" tabRatio="780"/>
  </bookViews>
  <sheets>
    <sheet name="invitacion" sheetId="16" r:id="rId1"/>
  </sheets>
  <definedNames>
    <definedName name="_xlnm.Print_Titles" localSheetId="0">invitacion!$1:$8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6" l="1"/>
  <c r="I9" i="16"/>
  <c r="M9" i="16" l="1"/>
  <c r="N9" i="16" s="1"/>
  <c r="I25" i="16"/>
  <c r="I19" i="16"/>
  <c r="I10" i="16"/>
  <c r="I11" i="16"/>
  <c r="I12" i="16"/>
  <c r="I13" i="16"/>
  <c r="I14" i="16"/>
  <c r="I15" i="16"/>
  <c r="I16" i="16"/>
  <c r="I17" i="16"/>
  <c r="I18" i="16"/>
  <c r="I20" i="16"/>
  <c r="I21" i="16"/>
  <c r="I22" i="16"/>
  <c r="I23" i="16"/>
  <c r="I24" i="16"/>
  <c r="I26" i="16"/>
  <c r="I27" i="16"/>
  <c r="I28" i="16"/>
  <c r="O29" i="16"/>
  <c r="P29" i="16"/>
  <c r="L21" i="16"/>
  <c r="M21" i="16"/>
  <c r="L10" i="16"/>
  <c r="M10" i="16" s="1"/>
  <c r="L11" i="16"/>
  <c r="M11" i="16" s="1"/>
  <c r="L12" i="16"/>
  <c r="L13" i="16"/>
  <c r="M13" i="16" s="1"/>
  <c r="L14" i="16"/>
  <c r="M14" i="16" s="1"/>
  <c r="L15" i="16"/>
  <c r="M15" i="16" s="1"/>
  <c r="L16" i="16"/>
  <c r="L17" i="16"/>
  <c r="M17" i="16" s="1"/>
  <c r="L18" i="16"/>
  <c r="M18" i="16" s="1"/>
  <c r="L19" i="16"/>
  <c r="M19" i="16" s="1"/>
  <c r="L20" i="16"/>
  <c r="L22" i="16"/>
  <c r="M22" i="16" s="1"/>
  <c r="L23" i="16"/>
  <c r="M23" i="16" s="1"/>
  <c r="L24" i="16"/>
  <c r="M24" i="16" s="1"/>
  <c r="L25" i="16"/>
  <c r="M25" i="16" s="1"/>
  <c r="L26" i="16"/>
  <c r="M26" i="16" s="1"/>
  <c r="L27" i="16"/>
  <c r="M27" i="16" s="1"/>
  <c r="L28" i="16"/>
  <c r="M28" i="16" s="1"/>
  <c r="M20" i="16"/>
  <c r="M16" i="16"/>
  <c r="M12" i="16"/>
  <c r="L29" i="16" l="1"/>
  <c r="N24" i="16"/>
  <c r="N20" i="16"/>
  <c r="N11" i="16"/>
  <c r="N17" i="16"/>
  <c r="M29" i="16"/>
  <c r="N23" i="16"/>
  <c r="N18" i="16"/>
  <c r="N10" i="16"/>
  <c r="N27" i="16"/>
  <c r="N22" i="16"/>
  <c r="N13" i="16"/>
  <c r="N19" i="16"/>
  <c r="N28" i="16"/>
  <c r="N14" i="16"/>
  <c r="N26" i="16"/>
  <c r="N21" i="16"/>
  <c r="N16" i="16"/>
  <c r="N12" i="16"/>
  <c r="N25" i="16"/>
  <c r="N15" i="16"/>
  <c r="N29" i="16" l="1"/>
</calcChain>
</file>

<file path=xl/sharedStrings.xml><?xml version="1.0" encoding="utf-8"?>
<sst xmlns="http://schemas.openxmlformats.org/spreadsheetml/2006/main" count="79" uniqueCount="60">
  <si>
    <t>PROVEEDOR:</t>
  </si>
  <si>
    <t>NIT:</t>
  </si>
  <si>
    <t>CONTACTO:</t>
  </si>
  <si>
    <t>%IVA</t>
  </si>
  <si>
    <t>TOTALES</t>
  </si>
  <si>
    <t>_________________________________________________________</t>
  </si>
  <si>
    <t>Observaciones:</t>
  </si>
  <si>
    <t>OBJETO:</t>
  </si>
  <si>
    <t>C.C.</t>
  </si>
  <si>
    <t>NOMBRE REPRESENTATE LEGAL:</t>
  </si>
  <si>
    <t>UNIDAD DE MANEJO</t>
  </si>
  <si>
    <t>PROPUESTA ECONÓMICA</t>
  </si>
  <si>
    <t>CANTIDAD</t>
  </si>
  <si>
    <t>ÍTEM</t>
  </si>
  <si>
    <t>REGIMEN AL CUAL PERTENECE</t>
  </si>
  <si>
    <t xml:space="preserve">  RESPONSABLE DE IVA _____    |    NO RESPONSABLE DE IVA ______     |     OTRO_______ CUAL:</t>
  </si>
  <si>
    <t>TELÉFONO FIJO Y/O CELULAR:</t>
  </si>
  <si>
    <t>SERVICIO</t>
  </si>
  <si>
    <t>REVISIÓN TECNICOMECÁNICA LIVIANO COMBUSTIÓN 0-2 AÑOS</t>
  </si>
  <si>
    <t>REVISIÓN TECNICOMECÁNICA LIVIANO COMBUSTIÓN 3-7 AÑOS</t>
  </si>
  <si>
    <t>REVISIÓN TECNICOMECÁNICA LIVIANO COMBUSTIÓN +17 AÑOS</t>
  </si>
  <si>
    <t>REVISIÓN TECNICOMECÁNICA MOTOCICLETA 4T  0-2 AÑOS</t>
  </si>
  <si>
    <t>REVISIÓN TECNICOMECÁNICA MOTOCICLETA 4T  3-7 AÑOS</t>
  </si>
  <si>
    <t>REVISIÓN TECNICOMECÁNICA MOTOCICLETA 4T  +17 AÑOS</t>
  </si>
  <si>
    <t>REVISIÓN TECNICOMECÁNICA PESADO COMBUSTIÓN 0-2 AÑOS</t>
  </si>
  <si>
    <t>REVISIÓN TECNICOMECÁNICA PESADO COMBUSTIÓN 3-7 AÑOS</t>
  </si>
  <si>
    <t>REVISIÓN TECNICOMECÁNICA PESADO COMBUSTIÓN +17 AÑOS</t>
  </si>
  <si>
    <t>REVISIÓN TECNICOMECÁNICA MOTOCARRO 4T 0-2 AÑOS</t>
  </si>
  <si>
    <t>REVISIÓN TECNICOMECÁNICA MOTOCARRO 4T 3-7 AÑOS</t>
  </si>
  <si>
    <t>REVISIÓN TECNICOMECÁNICA MOTOCARRO 4T +17 AÑOS</t>
  </si>
  <si>
    <t>REVISIÓN TECNICOMECÁNICA LIVIANO ELECTRICO 0-2 AÑOS</t>
  </si>
  <si>
    <t>REVISIÓN TECNICOMECÁNICA LIVIANO ELECTRICO 3-7 AÑOS</t>
  </si>
  <si>
    <t>REVISIÓN TECNICOMECÁNICA LIVIANO ELECTRICO +17 AÑOS</t>
  </si>
  <si>
    <t>REVISIÓN TECNICOMECÁNICA LIVIANO COMBUSTIÓN 8-17 AÑOS</t>
  </si>
  <si>
    <t>REVISIÓN TECNICOMECÁNICA MOTOCICLETA 4T  8-17 AÑOS</t>
  </si>
  <si>
    <t>REVISIÓN TECNICOMECÁNICA PESADO COMBUSTIÓN 8-17 AÑOS</t>
  </si>
  <si>
    <t>REVISIÓN TECNICOMECÁNICA MOTOCARRO 4T 8-17 AÑOS</t>
  </si>
  <si>
    <t>REVISIÓN TECNICOMECÁNICA LIVIANO ELECTRICO 8-17 AÑOS</t>
  </si>
  <si>
    <t>RUNT</t>
  </si>
  <si>
    <t>SICOV</t>
  </si>
  <si>
    <t>RECAUDO</t>
  </si>
  <si>
    <t>TOTAL (FANSV+RECAUDO+SICOV+RUNT)</t>
  </si>
  <si>
    <t>VALOR IVA
TARIFA BASE</t>
  </si>
  <si>
    <t xml:space="preserve">VALOR UNITARIO 
TARIFA BASE
IVA INCLUIDO </t>
  </si>
  <si>
    <t xml:space="preserve">E-MAIL: </t>
  </si>
  <si>
    <t>Firma del Representante Legal de la Empresa</t>
  </si>
  <si>
    <t>Todos los requerimientos para dicho proceso se deberan verificar en el pliego de condiciones el cual esta publicado en la página web del SECOP II</t>
  </si>
  <si>
    <t xml:space="preserve">VALOR TOTAL 
TARIFA BASE IVA INCLUÍDO +
(RUNT+SICOV+RECAUDO+FANSV)
</t>
  </si>
  <si>
    <r>
      <t xml:space="preserve">DESCRIPCIÓN
</t>
    </r>
    <r>
      <rPr>
        <b/>
        <i/>
        <sz val="12"/>
        <rFont val="Arial Narrow"/>
        <family val="2"/>
      </rPr>
      <t>(Ver detalle en ficha técnica publicada por la entidad)</t>
    </r>
  </si>
  <si>
    <r>
      <t xml:space="preserve">VALOR UNITARIO TARIFA BASE ANTES DE IVA 
</t>
    </r>
    <r>
      <rPr>
        <b/>
        <i/>
        <sz val="12"/>
        <rFont val="Arial Narrow"/>
        <family val="2"/>
      </rPr>
      <t>(digite los valores sin puntos ni comas)</t>
    </r>
  </si>
  <si>
    <t>FANSV</t>
  </si>
  <si>
    <t>Los campos que deben ser diligenciados por el oferente (celdas color anaranjado) son: TARIFA BASE, IVA DE TARIFA BASE, SICOV Y RECAUDO (Tener en cuenta porcentaje del IVA según el artículo y/o servicio a cotizar).</t>
  </si>
  <si>
    <t>Será seleccionada la oferta de menor valor TOTAL (TARIFA BASE+IVA, RUNT, SICOV, RECAUDO, ANSV) y demás componentes que haya lugar.</t>
  </si>
  <si>
    <t>TARIFA BASE VALOR PISO UNITARIO IVA INCLUÍDO</t>
  </si>
  <si>
    <t>TARIFA BASE VALOR TECHO UNITARIO IVA INCLUÍDO</t>
  </si>
  <si>
    <t>Los precios unitarios a ofertar en la propuesta económica para el ítem "TARIFA BASE" no podrán estár por debajo ni por encima de los valores piso y techo establecidos por la entidad, en conformidad a la Resolución 202403040003125 del 31 de enero de 2024</t>
  </si>
  <si>
    <t>El valor de la tarifa RUNT ($ 5.600) se establece conforme a la Resolución N° 20253040051705 del 17 de diciembre de 2025</t>
  </si>
  <si>
    <t>Tener en cuenta que algunas tarifas reguladas (RUNT, VALOR BASE, ANSV) pueden ser modificadas por el Ministerio de Transporte durante la ejecución del contrato, siendo así, conforme a la ley, se modificará en la tarifa de revisiones técnicomecánicas,</t>
  </si>
  <si>
    <t>PRESUPUESTO OFICIAL
$ 23,500,000
IVA INCLUÍDO</t>
  </si>
  <si>
    <t>Prestar el servicio de revisión técnico-mecánica y de emisiones contaminantes, con la expedición de los certificados correspondientes, para el parque automotor (motos, livianos y pesados) y los vehículos a cargo del Municipio de Copacabana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</si>
</sst>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\ #,##0_);[Red]\(&quot;$&quot;\ #,##0\)"/>
    <numFmt numFmtId="165" formatCode="&quot;$&quot;\ #,##0.00"/>
    <numFmt numFmtId="166" formatCode="&quot;$&quot;\ #,##0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sz val="13"/>
      <color theme="1"/>
      <name val="Arial Narrow"/>
      <family val="2"/>
    </font>
    <font>
      <b/>
      <i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thin">
        <color theme="4"/>
      </top>
      <bottom style="double">
        <color indexed="64"/>
      </bottom>
      <diagonal/>
    </border>
    <border>
      <left style="thin">
        <color indexed="64"/>
      </left>
      <right/>
      <top style="double">
        <color theme="4"/>
      </top>
      <bottom style="double">
        <color indexed="64"/>
      </bottom>
      <diagonal/>
    </border>
    <border>
      <left style="thin">
        <color theme="4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 style="double">
        <color theme="4"/>
      </top>
      <bottom style="thin">
        <color indexed="64"/>
      </bottom>
      <diagonal/>
    </border>
    <border>
      <left/>
      <right/>
      <top style="double">
        <color theme="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theme="3"/>
      </right>
      <top/>
      <bottom style="double">
        <color indexed="64"/>
      </bottom>
      <diagonal/>
    </border>
    <border>
      <left/>
      <right/>
      <top style="medium">
        <color theme="4" tint="0.39997558519241921"/>
      </top>
      <bottom/>
      <diagonal/>
    </border>
    <border>
      <left/>
      <right style="medium">
        <color theme="3"/>
      </right>
      <top style="medium">
        <color theme="4" tint="0.39997558519241921"/>
      </top>
      <bottom/>
      <diagonal/>
    </border>
    <border>
      <left/>
      <right/>
      <top style="medium">
        <color indexed="64"/>
      </top>
      <bottom style="double">
        <color theme="4"/>
      </bottom>
      <diagonal/>
    </border>
    <border>
      <left/>
      <right style="thin">
        <color indexed="64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theme="4"/>
      </top>
      <bottom style="double">
        <color indexed="64"/>
      </bottom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medium">
        <color theme="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theme="3"/>
      </right>
      <top style="thin">
        <color indexed="64"/>
      </top>
      <bottom/>
      <diagonal/>
    </border>
    <border>
      <left style="medium">
        <color theme="4" tint="-0.249977111117893"/>
      </left>
      <right/>
      <top style="medium">
        <color theme="4" tint="-0.249977111117893"/>
      </top>
      <bottom style="double">
        <color indexed="64"/>
      </bottom>
      <diagonal/>
    </border>
    <border>
      <left/>
      <right/>
      <top style="medium">
        <color theme="4" tint="-0.249977111117893"/>
      </top>
      <bottom style="double">
        <color indexed="64"/>
      </bottom>
      <diagonal/>
    </border>
    <border>
      <left style="thin">
        <color indexed="64"/>
      </left>
      <right/>
      <top style="medium">
        <color theme="4" tint="-0.249977111117893"/>
      </top>
      <bottom style="double">
        <color indexed="64"/>
      </bottom>
      <diagonal/>
    </border>
    <border>
      <left/>
      <right style="medium">
        <color theme="3"/>
      </right>
      <top style="medium">
        <color theme="4" tint="-0.249977111117893"/>
      </top>
      <bottom style="double">
        <color indexed="64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double">
        <color indexed="64"/>
      </bottom>
      <diagonal/>
    </border>
    <border>
      <left style="medium">
        <color theme="4" tint="-0.249977111117893"/>
      </left>
      <right/>
      <top style="thin">
        <color theme="4"/>
      </top>
      <bottom style="double">
        <color indexed="64"/>
      </bottom>
      <diagonal/>
    </border>
    <border>
      <left/>
      <right style="medium">
        <color theme="4" tint="-0.249977111117893"/>
      </right>
      <top style="thin">
        <color theme="4"/>
      </top>
      <bottom style="double">
        <color indexed="64"/>
      </bottom>
      <diagonal/>
    </border>
    <border>
      <left style="medium">
        <color theme="4" tint="-0.249977111117893"/>
      </left>
      <right/>
      <top style="double">
        <color indexed="64"/>
      </top>
      <bottom style="medium">
        <color theme="4" tint="-0.249977111117893"/>
      </bottom>
      <diagonal/>
    </border>
    <border>
      <left/>
      <right/>
      <top style="double">
        <color indexed="64"/>
      </top>
      <bottom style="medium">
        <color theme="4" tint="-0.249977111117893"/>
      </bottom>
      <diagonal/>
    </border>
    <border>
      <left style="thin">
        <color indexed="64"/>
      </left>
      <right/>
      <top style="double">
        <color indexed="64"/>
      </top>
      <bottom style="medium">
        <color theme="4" tint="-0.249977111117893"/>
      </bottom>
      <diagonal/>
    </border>
    <border>
      <left/>
      <right style="medium">
        <color theme="3"/>
      </right>
      <top style="double">
        <color indexed="64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double">
        <color indexed="64"/>
      </top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/>
      <top style="thin">
        <color theme="4"/>
      </top>
      <bottom style="medium">
        <color theme="4" tint="-0.249977111117893"/>
      </bottom>
      <diagonal/>
    </border>
    <border>
      <left style="thin">
        <color indexed="64"/>
      </left>
      <right/>
      <top style="thin">
        <color theme="4"/>
      </top>
      <bottom style="medium">
        <color theme="4" tint="-0.249977111117893"/>
      </bottom>
      <diagonal/>
    </border>
    <border>
      <left style="thin">
        <color indexed="64"/>
      </left>
      <right/>
      <top style="medium">
        <color indexed="64"/>
      </top>
      <bottom style="medium">
        <color theme="4" tint="-0.249977111117893"/>
      </bottom>
      <diagonal/>
    </border>
    <border>
      <left/>
      <right style="medium">
        <color theme="3"/>
      </right>
      <top/>
      <bottom style="medium">
        <color theme="4" tint="-0.249977111117893"/>
      </bottom>
      <diagonal/>
    </border>
    <border>
      <left style="medium">
        <color theme="3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medium">
        <color theme="3"/>
      </right>
      <top style="double">
        <color theme="4"/>
      </top>
      <bottom/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</cellStyleXfs>
  <cellXfs count="121">
    <xf numFmtId="0" fontId="0" fillId="0" borderId="0" xfId="0"/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5" fontId="6" fillId="6" borderId="1" xfId="6" applyNumberFormat="1" applyFont="1" applyFill="1" applyAlignment="1">
      <alignment horizontal="center" vertical="center"/>
    </xf>
    <xf numFmtId="0" fontId="8" fillId="2" borderId="18" xfId="7" applyFont="1" applyFill="1" applyBorder="1" applyAlignment="1">
      <alignment horizontal="center" vertical="center" wrapText="1"/>
    </xf>
    <xf numFmtId="0" fontId="8" fillId="2" borderId="18" xfId="7" applyNumberFormat="1" applyFont="1" applyFill="1" applyBorder="1" applyAlignment="1">
      <alignment horizontal="center" vertical="center" wrapText="1"/>
    </xf>
    <xf numFmtId="165" fontId="8" fillId="3" borderId="18" xfId="7" applyNumberFormat="1" applyFont="1" applyFill="1" applyBorder="1" applyAlignment="1" applyProtection="1">
      <alignment horizontal="center" vertical="center" wrapText="1"/>
      <protection locked="0"/>
    </xf>
    <xf numFmtId="9" fontId="8" fillId="3" borderId="19" xfId="2" applyFont="1" applyFill="1" applyBorder="1" applyAlignment="1" applyProtection="1">
      <alignment horizontal="center" vertical="center"/>
      <protection locked="0"/>
    </xf>
    <xf numFmtId="0" fontId="8" fillId="0" borderId="23" xfId="7" applyFont="1" applyBorder="1" applyAlignment="1">
      <alignment horizontal="left" vertical="center" wrapText="1"/>
    </xf>
    <xf numFmtId="165" fontId="8" fillId="3" borderId="23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5" fontId="8" fillId="8" borderId="23" xfId="7" applyNumberFormat="1" applyFont="1" applyFill="1" applyBorder="1" applyAlignment="1" applyProtection="1">
      <alignment horizontal="center" vertical="center" wrapText="1"/>
    </xf>
    <xf numFmtId="166" fontId="7" fillId="0" borderId="0" xfId="0" applyNumberFormat="1" applyFont="1" applyAlignment="1">
      <alignment vertical="center"/>
    </xf>
    <xf numFmtId="166" fontId="8" fillId="9" borderId="24" xfId="7" applyNumberFormat="1" applyFont="1" applyFill="1" applyBorder="1" applyAlignment="1">
      <alignment horizontal="center" vertical="center" wrapText="1"/>
    </xf>
    <xf numFmtId="165" fontId="8" fillId="5" borderId="24" xfId="7" applyNumberFormat="1" applyFont="1" applyFill="1" applyBorder="1" applyAlignment="1">
      <alignment horizontal="center" vertical="center" wrapText="1"/>
    </xf>
    <xf numFmtId="165" fontId="13" fillId="0" borderId="23" xfId="7" applyNumberFormat="1" applyFont="1" applyBorder="1" applyAlignment="1" applyProtection="1">
      <alignment horizontal="center" vertical="center" wrapText="1"/>
    </xf>
    <xf numFmtId="165" fontId="13" fillId="3" borderId="18" xfId="7" applyNumberFormat="1" applyFont="1" applyFill="1" applyBorder="1" applyAlignment="1" applyProtection="1">
      <alignment horizontal="center" vertical="center" wrapText="1"/>
      <protection locked="0"/>
    </xf>
    <xf numFmtId="165" fontId="13" fillId="3" borderId="31" xfId="7" applyNumberFormat="1" applyFont="1" applyFill="1" applyBorder="1" applyAlignment="1" applyProtection="1">
      <alignment horizontal="center" vertical="center" wrapText="1"/>
      <protection locked="0"/>
    </xf>
    <xf numFmtId="165" fontId="8" fillId="10" borderId="23" xfId="7" applyNumberFormat="1" applyFont="1" applyFill="1" applyBorder="1" applyAlignment="1" applyProtection="1">
      <alignment horizontal="center" vertical="center" wrapText="1"/>
    </xf>
    <xf numFmtId="165" fontId="6" fillId="10" borderId="1" xfId="6" applyNumberFormat="1" applyFont="1" applyFill="1" applyAlignment="1">
      <alignment horizontal="center" vertical="center"/>
    </xf>
    <xf numFmtId="0" fontId="4" fillId="7" borderId="33" xfId="6" applyFont="1" applyFill="1" applyBorder="1" applyAlignment="1">
      <alignment horizontal="center" vertical="center" wrapText="1"/>
    </xf>
    <xf numFmtId="0" fontId="4" fillId="7" borderId="34" xfId="6" applyFont="1" applyFill="1" applyBorder="1" applyAlignment="1">
      <alignment horizontal="center" vertical="center" wrapText="1"/>
    </xf>
    <xf numFmtId="0" fontId="4" fillId="7" borderId="35" xfId="6" applyFont="1" applyFill="1" applyBorder="1" applyAlignment="1">
      <alignment horizontal="center" vertical="center" wrapText="1"/>
    </xf>
    <xf numFmtId="0" fontId="8" fillId="0" borderId="36" xfId="7" applyFont="1" applyBorder="1" applyAlignment="1">
      <alignment horizontal="center" vertical="center"/>
    </xf>
    <xf numFmtId="0" fontId="8" fillId="0" borderId="37" xfId="7" applyFont="1" applyBorder="1" applyAlignment="1">
      <alignment horizontal="left" vertical="center" wrapText="1"/>
    </xf>
    <xf numFmtId="0" fontId="8" fillId="2" borderId="37" xfId="7" applyFont="1" applyFill="1" applyBorder="1" applyAlignment="1">
      <alignment horizontal="center" vertical="center" wrapText="1"/>
    </xf>
    <xf numFmtId="0" fontId="8" fillId="2" borderId="37" xfId="7" applyNumberFormat="1" applyFont="1" applyFill="1" applyBorder="1" applyAlignment="1">
      <alignment horizontal="center" vertical="center" wrapText="1"/>
    </xf>
    <xf numFmtId="165" fontId="13" fillId="0" borderId="37" xfId="7" applyNumberFormat="1" applyFont="1" applyBorder="1" applyAlignment="1" applyProtection="1">
      <alignment horizontal="center" vertical="center" wrapText="1"/>
    </xf>
    <xf numFmtId="165" fontId="13" fillId="3" borderId="37" xfId="7" applyNumberFormat="1" applyFont="1" applyFill="1" applyBorder="1" applyAlignment="1" applyProtection="1">
      <alignment horizontal="center" vertical="center" wrapText="1"/>
      <protection locked="0"/>
    </xf>
    <xf numFmtId="165" fontId="13" fillId="3" borderId="38" xfId="7" applyNumberFormat="1" applyFont="1" applyFill="1" applyBorder="1" applyAlignment="1" applyProtection="1">
      <alignment horizontal="center" vertical="center" wrapText="1"/>
      <protection locked="0"/>
    </xf>
    <xf numFmtId="165" fontId="8" fillId="8" borderId="37" xfId="7" applyNumberFormat="1" applyFont="1" applyFill="1" applyBorder="1" applyAlignment="1" applyProtection="1">
      <alignment horizontal="center" vertical="center" wrapText="1"/>
    </xf>
    <xf numFmtId="165" fontId="8" fillId="3" borderId="37" xfId="7" applyNumberFormat="1" applyFont="1" applyFill="1" applyBorder="1" applyAlignment="1" applyProtection="1">
      <alignment horizontal="center" vertical="center" wrapText="1"/>
      <protection locked="0"/>
    </xf>
    <xf numFmtId="9" fontId="8" fillId="3" borderId="38" xfId="2" applyFont="1" applyFill="1" applyBorder="1" applyAlignment="1" applyProtection="1">
      <alignment horizontal="center" vertical="center"/>
      <protection locked="0"/>
    </xf>
    <xf numFmtId="165" fontId="8" fillId="10" borderId="37" xfId="7" applyNumberFormat="1" applyFont="1" applyFill="1" applyBorder="1" applyAlignment="1" applyProtection="1">
      <alignment horizontal="center" vertical="center" wrapText="1"/>
    </xf>
    <xf numFmtId="165" fontId="8" fillId="5" borderId="39" xfId="7" applyNumberFormat="1" applyFont="1" applyFill="1" applyBorder="1" applyAlignment="1">
      <alignment horizontal="center" vertical="center" wrapText="1"/>
    </xf>
    <xf numFmtId="165" fontId="8" fillId="5" borderId="40" xfId="7" applyNumberFormat="1" applyFont="1" applyFill="1" applyBorder="1" applyAlignment="1">
      <alignment horizontal="center" vertical="center" wrapText="1"/>
    </xf>
    <xf numFmtId="0" fontId="8" fillId="0" borderId="41" xfId="7" applyFont="1" applyBorder="1" applyAlignment="1">
      <alignment horizontal="center" vertical="center"/>
    </xf>
    <xf numFmtId="165" fontId="8" fillId="5" borderId="42" xfId="7" applyNumberFormat="1" applyFont="1" applyFill="1" applyBorder="1" applyAlignment="1">
      <alignment horizontal="center" vertical="center" wrapText="1"/>
    </xf>
    <xf numFmtId="0" fontId="8" fillId="0" borderId="43" xfId="7" applyFont="1" applyBorder="1" applyAlignment="1">
      <alignment horizontal="center" vertical="center"/>
    </xf>
    <xf numFmtId="0" fontId="8" fillId="0" borderId="44" xfId="7" applyFont="1" applyBorder="1" applyAlignment="1">
      <alignment horizontal="left" vertical="center" wrapText="1"/>
    </xf>
    <xf numFmtId="0" fontId="8" fillId="2" borderId="44" xfId="7" applyFont="1" applyFill="1" applyBorder="1" applyAlignment="1">
      <alignment horizontal="center" vertical="center" wrapText="1"/>
    </xf>
    <xf numFmtId="0" fontId="8" fillId="2" borderId="44" xfId="7" applyNumberFormat="1" applyFont="1" applyFill="1" applyBorder="1" applyAlignment="1">
      <alignment horizontal="center" vertical="center" wrapText="1"/>
    </xf>
    <xf numFmtId="165" fontId="13" fillId="0" borderId="44" xfId="7" applyNumberFormat="1" applyFont="1" applyBorder="1" applyAlignment="1" applyProtection="1">
      <alignment horizontal="center" vertical="center" wrapText="1"/>
    </xf>
    <xf numFmtId="165" fontId="13" fillId="3" borderId="44" xfId="7" applyNumberFormat="1" applyFont="1" applyFill="1" applyBorder="1" applyAlignment="1" applyProtection="1">
      <alignment horizontal="center" vertical="center" wrapText="1"/>
      <protection locked="0"/>
    </xf>
    <xf numFmtId="165" fontId="13" fillId="3" borderId="45" xfId="7" applyNumberFormat="1" applyFont="1" applyFill="1" applyBorder="1" applyAlignment="1" applyProtection="1">
      <alignment horizontal="center" vertical="center" wrapText="1"/>
      <protection locked="0"/>
    </xf>
    <xf numFmtId="165" fontId="8" fillId="8" borderId="44" xfId="7" applyNumberFormat="1" applyFont="1" applyFill="1" applyBorder="1" applyAlignment="1" applyProtection="1">
      <alignment horizontal="center" vertical="center" wrapText="1"/>
    </xf>
    <xf numFmtId="165" fontId="8" fillId="3" borderId="44" xfId="7" applyNumberFormat="1" applyFont="1" applyFill="1" applyBorder="1" applyAlignment="1" applyProtection="1">
      <alignment horizontal="center" vertical="center" wrapText="1"/>
      <protection locked="0"/>
    </xf>
    <xf numFmtId="9" fontId="8" fillId="3" borderId="45" xfId="2" applyFont="1" applyFill="1" applyBorder="1" applyAlignment="1" applyProtection="1">
      <alignment horizontal="center" vertical="center"/>
      <protection locked="0"/>
    </xf>
    <xf numFmtId="165" fontId="8" fillId="10" borderId="44" xfId="7" applyNumberFormat="1" applyFont="1" applyFill="1" applyBorder="1" applyAlignment="1" applyProtection="1">
      <alignment horizontal="center" vertical="center" wrapText="1"/>
    </xf>
    <xf numFmtId="165" fontId="8" fillId="5" borderId="46" xfId="7" applyNumberFormat="1" applyFont="1" applyFill="1" applyBorder="1" applyAlignment="1">
      <alignment horizontal="center" vertical="center" wrapText="1"/>
    </xf>
    <xf numFmtId="165" fontId="8" fillId="5" borderId="47" xfId="7" applyNumberFormat="1" applyFont="1" applyFill="1" applyBorder="1" applyAlignment="1">
      <alignment horizontal="center" vertical="center" wrapText="1"/>
    </xf>
    <xf numFmtId="0" fontId="8" fillId="0" borderId="32" xfId="7" applyFont="1" applyBorder="1" applyAlignment="1">
      <alignment horizontal="left" vertical="center" wrapText="1"/>
    </xf>
    <xf numFmtId="165" fontId="13" fillId="0" borderId="48" xfId="7" applyNumberFormat="1" applyFont="1" applyBorder="1" applyAlignment="1" applyProtection="1">
      <alignment horizontal="center" vertical="center" wrapText="1"/>
    </xf>
    <xf numFmtId="165" fontId="13" fillId="3" borderId="49" xfId="7" applyNumberFormat="1" applyFont="1" applyFill="1" applyBorder="1" applyAlignment="1" applyProtection="1">
      <alignment horizontal="center" vertical="center" wrapText="1"/>
      <protection locked="0"/>
    </xf>
    <xf numFmtId="165" fontId="13" fillId="3" borderId="50" xfId="7" applyNumberFormat="1" applyFont="1" applyFill="1" applyBorder="1" applyAlignment="1" applyProtection="1">
      <alignment horizontal="center" vertical="center" wrapText="1"/>
      <protection locked="0"/>
    </xf>
    <xf numFmtId="165" fontId="8" fillId="8" borderId="48" xfId="7" applyNumberFormat="1" applyFont="1" applyFill="1" applyBorder="1" applyAlignment="1" applyProtection="1">
      <alignment horizontal="center" vertical="center" wrapText="1"/>
    </xf>
    <xf numFmtId="165" fontId="8" fillId="10" borderId="48" xfId="7" applyNumberFormat="1" applyFont="1" applyFill="1" applyBorder="1" applyAlignment="1" applyProtection="1">
      <alignment horizontal="center" vertical="center" wrapText="1"/>
    </xf>
    <xf numFmtId="165" fontId="8" fillId="5" borderId="52" xfId="7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165" fontId="13" fillId="0" borderId="38" xfId="7" applyNumberFormat="1" applyFont="1" applyFill="1" applyBorder="1" applyAlignment="1" applyProtection="1">
      <alignment horizontal="center" vertical="center" wrapText="1"/>
    </xf>
    <xf numFmtId="165" fontId="13" fillId="0" borderId="30" xfId="7" applyNumberFormat="1" applyFont="1" applyFill="1" applyBorder="1" applyAlignment="1" applyProtection="1">
      <alignment horizontal="center" vertical="center" wrapText="1"/>
    </xf>
    <xf numFmtId="165" fontId="13" fillId="0" borderId="45" xfId="7" applyNumberFormat="1" applyFont="1" applyFill="1" applyBorder="1" applyAlignment="1" applyProtection="1">
      <alignment horizontal="center" vertical="center" wrapText="1"/>
    </xf>
    <xf numFmtId="165" fontId="13" fillId="0" borderId="51" xfId="7" applyNumberFormat="1" applyFont="1" applyFill="1" applyBorder="1" applyAlignment="1" applyProtection="1">
      <alignment horizontal="center" vertical="center" wrapText="1"/>
    </xf>
    <xf numFmtId="165" fontId="13" fillId="0" borderId="18" xfId="7" applyNumberFormat="1" applyFont="1" applyBorder="1" applyAlignment="1" applyProtection="1">
      <alignment horizontal="center" vertical="center" wrapText="1"/>
    </xf>
    <xf numFmtId="165" fontId="13" fillId="0" borderId="49" xfId="7" applyNumberFormat="1" applyFont="1" applyBorder="1" applyAlignment="1" applyProtection="1">
      <alignment horizontal="center" vertical="center" wrapText="1"/>
    </xf>
    <xf numFmtId="0" fontId="11" fillId="4" borderId="29" xfId="7" applyFont="1" applyFill="1" applyBorder="1" applyAlignment="1">
      <alignment horizontal="left" vertical="center" wrapText="1"/>
    </xf>
    <xf numFmtId="0" fontId="11" fillId="4" borderId="6" xfId="7" applyFont="1" applyFill="1" applyBorder="1" applyAlignment="1">
      <alignment horizontal="left" vertical="center" wrapText="1"/>
    </xf>
    <xf numFmtId="0" fontId="11" fillId="4" borderId="12" xfId="7" applyFont="1" applyFill="1" applyBorder="1" applyAlignment="1">
      <alignment horizontal="left" vertical="center" wrapText="1"/>
    </xf>
    <xf numFmtId="0" fontId="8" fillId="3" borderId="5" xfId="7" applyFont="1" applyFill="1" applyBorder="1" applyAlignment="1" applyProtection="1">
      <alignment horizontal="left" vertical="center"/>
      <protection locked="0"/>
    </xf>
    <xf numFmtId="0" fontId="8" fillId="3" borderId="6" xfId="7" applyFont="1" applyFill="1" applyBorder="1" applyAlignment="1" applyProtection="1">
      <alignment horizontal="left" vertical="center"/>
      <protection locked="0"/>
    </xf>
    <xf numFmtId="0" fontId="8" fillId="3" borderId="12" xfId="7" applyFont="1" applyFill="1" applyBorder="1" applyAlignment="1" applyProtection="1">
      <alignment horizontal="left" vertical="center"/>
      <protection locked="0"/>
    </xf>
    <xf numFmtId="0" fontId="8" fillId="3" borderId="28" xfId="7" applyFont="1" applyFill="1" applyBorder="1" applyAlignment="1" applyProtection="1">
      <alignment horizontal="left" vertical="center"/>
      <protection locked="0"/>
    </xf>
    <xf numFmtId="0" fontId="11" fillId="0" borderId="9" xfId="7" applyFont="1" applyFill="1" applyBorder="1" applyAlignment="1" applyProtection="1">
      <alignment horizontal="left" vertical="center"/>
      <protection locked="0"/>
    </xf>
    <xf numFmtId="0" fontId="11" fillId="0" borderId="2" xfId="7" applyFont="1" applyFill="1" applyAlignment="1" applyProtection="1">
      <alignment horizontal="left" vertical="center"/>
      <protection locked="0"/>
    </xf>
    <xf numFmtId="0" fontId="11" fillId="0" borderId="10" xfId="7" applyFont="1" applyFill="1" applyBorder="1" applyAlignment="1" applyProtection="1">
      <alignment horizontal="left" vertical="center"/>
      <protection locked="0"/>
    </xf>
    <xf numFmtId="0" fontId="11" fillId="4" borderId="56" xfId="7" applyFont="1" applyFill="1" applyBorder="1" applyAlignment="1">
      <alignment horizontal="justify" vertical="center" wrapText="1"/>
    </xf>
    <xf numFmtId="0" fontId="11" fillId="4" borderId="57" xfId="7" applyFont="1" applyFill="1" applyBorder="1" applyAlignment="1">
      <alignment horizontal="justify" vertical="center" wrapText="1"/>
    </xf>
    <xf numFmtId="0" fontId="11" fillId="4" borderId="58" xfId="7" applyFont="1" applyFill="1" applyBorder="1" applyAlignment="1">
      <alignment horizontal="justify" vertical="center" wrapText="1"/>
    </xf>
    <xf numFmtId="0" fontId="4" fillId="7" borderId="22" xfId="6" applyFont="1" applyFill="1" applyBorder="1" applyAlignment="1">
      <alignment horizontal="center" vertical="center"/>
    </xf>
    <xf numFmtId="0" fontId="4" fillId="7" borderId="21" xfId="6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 wrapText="1"/>
    </xf>
    <xf numFmtId="0" fontId="6" fillId="0" borderId="26" xfId="6" applyFont="1" applyFill="1" applyBorder="1" applyAlignment="1">
      <alignment horizontal="center" vertical="center" wrapText="1"/>
    </xf>
    <xf numFmtId="0" fontId="11" fillId="5" borderId="53" xfId="7" applyFont="1" applyFill="1" applyBorder="1" applyAlignment="1">
      <alignment horizontal="left" vertical="center" wrapText="1"/>
    </xf>
    <xf numFmtId="0" fontId="11" fillId="5" borderId="54" xfId="7" applyFont="1" applyFill="1" applyBorder="1" applyAlignment="1">
      <alignment horizontal="left" vertical="center" wrapText="1"/>
    </xf>
    <xf numFmtId="0" fontId="11" fillId="5" borderId="55" xfId="7" applyFont="1" applyFill="1" applyBorder="1" applyAlignment="1">
      <alignment horizontal="left" vertical="center" wrapText="1"/>
    </xf>
    <xf numFmtId="0" fontId="8" fillId="3" borderId="9" xfId="7" applyFont="1" applyFill="1" applyBorder="1" applyAlignment="1">
      <alignment horizontal="left" vertical="center"/>
    </xf>
    <xf numFmtId="0" fontId="8" fillId="3" borderId="2" xfId="7" applyFont="1" applyFill="1" applyAlignment="1">
      <alignment horizontal="left" vertical="center"/>
    </xf>
    <xf numFmtId="0" fontId="12" fillId="3" borderId="59" xfId="7" applyFont="1" applyFill="1" applyBorder="1" applyAlignment="1">
      <alignment horizontal="left" vertical="center"/>
    </xf>
    <xf numFmtId="0" fontId="12" fillId="3" borderId="60" xfId="7" applyFont="1" applyFill="1" applyBorder="1" applyAlignment="1">
      <alignment horizontal="left" vertical="center"/>
    </xf>
    <xf numFmtId="0" fontId="12" fillId="3" borderId="61" xfId="7" applyFont="1" applyFill="1" applyBorder="1" applyAlignment="1">
      <alignment horizontal="left" vertical="center"/>
    </xf>
    <xf numFmtId="0" fontId="6" fillId="6" borderId="20" xfId="6" applyFont="1" applyFill="1" applyBorder="1" applyAlignment="1">
      <alignment horizontal="right" vertical="center" wrapText="1"/>
    </xf>
    <xf numFmtId="0" fontId="6" fillId="6" borderId="1" xfId="6" applyFont="1" applyFill="1" applyBorder="1" applyAlignment="1">
      <alignment horizontal="right" vertical="center" wrapText="1"/>
    </xf>
    <xf numFmtId="0" fontId="8" fillId="3" borderId="8" xfId="7" applyFont="1" applyFill="1" applyBorder="1" applyAlignment="1" applyProtection="1">
      <alignment horizontal="left" vertical="center"/>
      <protection locked="0"/>
    </xf>
    <xf numFmtId="0" fontId="8" fillId="3" borderId="2" xfId="7" applyFont="1" applyFill="1" applyAlignment="1" applyProtection="1">
      <alignment horizontal="left" vertical="center"/>
      <protection locked="0"/>
    </xf>
    <xf numFmtId="0" fontId="11" fillId="5" borderId="9" xfId="7" applyFont="1" applyFill="1" applyBorder="1" applyAlignment="1">
      <alignment horizontal="left" vertical="center" wrapText="1"/>
    </xf>
    <xf numFmtId="0" fontId="11" fillId="5" borderId="2" xfId="7" applyFont="1" applyFill="1" applyAlignment="1">
      <alignment horizontal="left" vertical="center" wrapText="1"/>
    </xf>
    <xf numFmtId="0" fontId="11" fillId="5" borderId="10" xfId="7" applyFont="1" applyFill="1" applyBorder="1" applyAlignment="1">
      <alignment horizontal="left" vertical="center" wrapText="1"/>
    </xf>
    <xf numFmtId="0" fontId="11" fillId="10" borderId="29" xfId="7" applyFont="1" applyFill="1" applyBorder="1" applyAlignment="1">
      <alignment horizontal="left" vertical="center" wrapText="1"/>
    </xf>
    <xf numFmtId="0" fontId="11" fillId="10" borderId="6" xfId="7" applyFont="1" applyFill="1" applyBorder="1" applyAlignment="1">
      <alignment horizontal="left" vertical="center" wrapText="1"/>
    </xf>
    <xf numFmtId="0" fontId="11" fillId="10" borderId="12" xfId="7" applyFont="1" applyFill="1" applyBorder="1" applyAlignment="1">
      <alignment horizontal="left" vertical="center" wrapText="1"/>
    </xf>
    <xf numFmtId="0" fontId="8" fillId="3" borderId="10" xfId="7" applyFont="1" applyFill="1" applyBorder="1" applyAlignment="1" applyProtection="1">
      <alignment horizontal="left" vertical="center"/>
      <protection locked="0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5" fillId="0" borderId="1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14" xfId="0" applyFont="1" applyBorder="1" applyAlignment="1" applyProtection="1">
      <alignment horizontal="left"/>
      <protection locked="0"/>
    </xf>
    <xf numFmtId="0" fontId="8" fillId="11" borderId="9" xfId="7" applyFont="1" applyFill="1" applyBorder="1" applyAlignment="1">
      <alignment horizontal="left" vertical="center"/>
    </xf>
    <xf numFmtId="0" fontId="8" fillId="11" borderId="2" xfId="7" applyFont="1" applyFill="1" applyAlignment="1">
      <alignment horizontal="left" vertical="center"/>
    </xf>
    <xf numFmtId="0" fontId="8" fillId="11" borderId="3" xfId="7" applyFont="1" applyFill="1" applyBorder="1" applyAlignment="1">
      <alignment horizontal="center" vertical="center" wrapText="1"/>
    </xf>
    <xf numFmtId="0" fontId="8" fillId="11" borderId="4" xfId="7" applyFont="1" applyFill="1" applyBorder="1" applyAlignment="1">
      <alignment horizontal="center" vertical="center" wrapText="1"/>
    </xf>
    <xf numFmtId="164" fontId="8" fillId="11" borderId="7" xfId="7" applyNumberFormat="1" applyFont="1" applyFill="1" applyBorder="1" applyAlignment="1">
      <alignment horizontal="center" vertical="center" wrapText="1"/>
    </xf>
    <xf numFmtId="164" fontId="8" fillId="11" borderId="27" xfId="7" applyNumberFormat="1" applyFont="1" applyFill="1" applyBorder="1" applyAlignment="1">
      <alignment horizontal="center" vertical="center" wrapText="1"/>
    </xf>
    <xf numFmtId="164" fontId="8" fillId="11" borderId="11" xfId="7" applyNumberFormat="1" applyFont="1" applyFill="1" applyBorder="1" applyAlignment="1">
      <alignment horizontal="center" vertical="center" wrapText="1"/>
    </xf>
  </cellXfs>
  <cellStyles count="8">
    <cellStyle name="Millares 2" xfId="1"/>
    <cellStyle name="Millares 2 2" xfId="4"/>
    <cellStyle name="Normal" xfId="0" builtinId="0"/>
    <cellStyle name="Normal 2" xfId="3"/>
    <cellStyle name="Porcentaje" xfId="2" builtinId="5"/>
    <cellStyle name="Porcentaje 2" xfId="5"/>
    <cellStyle name="Título 3" xfId="6" builtinId="18"/>
    <cellStyle name="Total" xfId="7" builtinId="25"/>
  </cellStyles>
  <dxfs count="5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CC99"/>
      <color rgb="FFFFB3B3"/>
      <color rgb="FFFF7979"/>
      <color rgb="FFFF0000"/>
      <color rgb="FF8AE893"/>
      <color rgb="FFECCECC"/>
      <color rgb="FFAFDBBD"/>
      <color rgb="FFCCFFCC"/>
      <color rgb="FF6893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0</xdr:rowOff>
    </xdr:from>
    <xdr:to>
      <xdr:col>1</xdr:col>
      <xdr:colOff>762000</xdr:colOff>
      <xdr:row>0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0</xdr:rowOff>
    </xdr:from>
    <xdr:to>
      <xdr:col>1</xdr:col>
      <xdr:colOff>1495425</xdr:colOff>
      <xdr:row>0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1205753</xdr:colOff>
      <xdr:row>0</xdr:row>
      <xdr:rowOff>168088</xdr:rowOff>
    </xdr:from>
    <xdr:to>
      <xdr:col>9</xdr:col>
      <xdr:colOff>1205753</xdr:colOff>
      <xdr:row>0</xdr:row>
      <xdr:rowOff>490161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344400" y="168088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GridLines="0" tabSelected="1" defaultGridColor="0" topLeftCell="A14" colorId="44" zoomScale="85" zoomScaleNormal="85" zoomScaleSheetLayoutView="85" workbookViewId="0">
      <selection activeCell="A29" activeCellId="5" sqref="A1:P1 A7:P8 A9:E28 H9:I28 L9:P28 A29:P37"/>
    </sheetView>
  </sheetViews>
  <sheetFormatPr baseColWidth="10" defaultColWidth="11.42578125" defaultRowHeight="15.75" x14ac:dyDescent="0.2"/>
  <cols>
    <col min="1" max="1" width="5.5703125" style="1" customWidth="1"/>
    <col min="2" max="2" width="70" style="1" bestFit="1" customWidth="1"/>
    <col min="3" max="3" width="19.140625" style="1" bestFit="1" customWidth="1"/>
    <col min="4" max="4" width="11.85546875" style="1" customWidth="1"/>
    <col min="5" max="5" width="10.7109375" style="1" bestFit="1" customWidth="1"/>
    <col min="6" max="6" width="12.140625" style="1" customWidth="1"/>
    <col min="7" max="7" width="12.140625" style="1" bestFit="1" customWidth="1"/>
    <col min="8" max="8" width="10.7109375" style="1" bestFit="1" customWidth="1"/>
    <col min="9" max="9" width="14.5703125" style="1" customWidth="1"/>
    <col min="10" max="10" width="23.140625" style="1" customWidth="1"/>
    <col min="11" max="11" width="8.42578125" style="2" customWidth="1"/>
    <col min="12" max="12" width="21.140625" style="2" customWidth="1"/>
    <col min="13" max="13" width="21.42578125" style="2" customWidth="1"/>
    <col min="14" max="14" width="21.42578125" style="1" customWidth="1"/>
    <col min="15" max="15" width="21.42578125" style="1" bestFit="1" customWidth="1"/>
    <col min="16" max="16" width="23.42578125" style="1" bestFit="1" customWidth="1"/>
    <col min="17" max="16384" width="11.42578125" style="1"/>
  </cols>
  <sheetData>
    <row r="1" spans="1:18" ht="62.25" customHeight="1" thickBot="1" x14ac:dyDescent="0.25">
      <c r="A1" s="114" t="s">
        <v>7</v>
      </c>
      <c r="B1" s="115"/>
      <c r="C1" s="116" t="s">
        <v>59</v>
      </c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8" t="s">
        <v>58</v>
      </c>
      <c r="O1" s="119"/>
      <c r="P1" s="120"/>
    </row>
    <row r="2" spans="1:18" ht="21.2" customHeight="1" thickTop="1" thickBot="1" x14ac:dyDescent="0.25">
      <c r="A2" s="87" t="s">
        <v>0</v>
      </c>
      <c r="B2" s="88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0" t="s">
        <v>1</v>
      </c>
      <c r="O2" s="71"/>
      <c r="P2" s="72"/>
    </row>
    <row r="3" spans="1:18" ht="21.2" customHeight="1" thickTop="1" thickBot="1" x14ac:dyDescent="0.25">
      <c r="A3" s="87" t="s">
        <v>9</v>
      </c>
      <c r="B3" s="88"/>
      <c r="C3" s="94"/>
      <c r="D3" s="95"/>
      <c r="E3" s="95"/>
      <c r="F3" s="95"/>
      <c r="G3" s="95"/>
      <c r="H3" s="95"/>
      <c r="I3" s="95"/>
      <c r="J3" s="95"/>
      <c r="K3" s="95"/>
      <c r="L3" s="95"/>
      <c r="M3" s="95"/>
      <c r="N3" s="70" t="s">
        <v>8</v>
      </c>
      <c r="O3" s="71"/>
      <c r="P3" s="72"/>
    </row>
    <row r="4" spans="1:18" ht="21.2" customHeight="1" thickTop="1" thickBot="1" x14ac:dyDescent="0.25">
      <c r="A4" s="87" t="s">
        <v>2</v>
      </c>
      <c r="B4" s="88"/>
      <c r="C4" s="94"/>
      <c r="D4" s="95"/>
      <c r="E4" s="95"/>
      <c r="F4" s="95"/>
      <c r="G4" s="95"/>
      <c r="H4" s="95"/>
      <c r="I4" s="95"/>
      <c r="J4" s="95"/>
      <c r="K4" s="95"/>
      <c r="L4" s="95"/>
      <c r="M4" s="95"/>
      <c r="N4" s="70" t="s">
        <v>44</v>
      </c>
      <c r="O4" s="71"/>
      <c r="P4" s="72"/>
    </row>
    <row r="5" spans="1:18" ht="21.2" customHeight="1" thickTop="1" thickBot="1" x14ac:dyDescent="0.25">
      <c r="A5" s="87" t="s">
        <v>16</v>
      </c>
      <c r="B5" s="88"/>
      <c r="C5" s="70"/>
      <c r="D5" s="71"/>
      <c r="E5" s="71"/>
      <c r="F5" s="71"/>
      <c r="G5" s="71"/>
      <c r="H5" s="71"/>
      <c r="I5" s="71"/>
      <c r="J5" s="71"/>
      <c r="K5" s="71"/>
      <c r="L5" s="71"/>
      <c r="M5" s="73"/>
      <c r="N5" s="70"/>
      <c r="O5" s="71"/>
      <c r="P5" s="72"/>
    </row>
    <row r="6" spans="1:18" ht="21.2" customHeight="1" thickTop="1" thickBot="1" x14ac:dyDescent="0.25">
      <c r="A6" s="87" t="s">
        <v>14</v>
      </c>
      <c r="B6" s="88"/>
      <c r="C6" s="95" t="s">
        <v>15</v>
      </c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102"/>
    </row>
    <row r="7" spans="1:18" ht="21.2" customHeight="1" thickTop="1" x14ac:dyDescent="0.2">
      <c r="A7" s="80" t="s">
        <v>11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1"/>
    </row>
    <row r="8" spans="1:18" s="11" customFormat="1" ht="110.25" customHeight="1" thickBot="1" x14ac:dyDescent="0.25">
      <c r="A8" s="21" t="s">
        <v>13</v>
      </c>
      <c r="B8" s="22" t="s">
        <v>48</v>
      </c>
      <c r="C8" s="22" t="s">
        <v>10</v>
      </c>
      <c r="D8" s="22" t="s">
        <v>12</v>
      </c>
      <c r="E8" s="22" t="s">
        <v>50</v>
      </c>
      <c r="F8" s="22" t="s">
        <v>40</v>
      </c>
      <c r="G8" s="22" t="s">
        <v>39</v>
      </c>
      <c r="H8" s="22" t="s">
        <v>38</v>
      </c>
      <c r="I8" s="22" t="s">
        <v>41</v>
      </c>
      <c r="J8" s="22" t="s">
        <v>49</v>
      </c>
      <c r="K8" s="22" t="s">
        <v>3</v>
      </c>
      <c r="L8" s="22" t="s">
        <v>42</v>
      </c>
      <c r="M8" s="22" t="s">
        <v>43</v>
      </c>
      <c r="N8" s="22" t="s">
        <v>47</v>
      </c>
      <c r="O8" s="22" t="s">
        <v>53</v>
      </c>
      <c r="P8" s="23" t="s">
        <v>54</v>
      </c>
    </row>
    <row r="9" spans="1:18" s="3" customFormat="1" ht="18" thickBot="1" x14ac:dyDescent="0.25">
      <c r="A9" s="24">
        <v>1</v>
      </c>
      <c r="B9" s="25" t="s">
        <v>18</v>
      </c>
      <c r="C9" s="26" t="s">
        <v>17</v>
      </c>
      <c r="D9" s="27">
        <v>1</v>
      </c>
      <c r="E9" s="28">
        <v>9000</v>
      </c>
      <c r="F9" s="29"/>
      <c r="G9" s="30"/>
      <c r="H9" s="61">
        <v>5600</v>
      </c>
      <c r="I9" s="31">
        <f>+SUM(E9:H9)</f>
        <v>14600</v>
      </c>
      <c r="J9" s="32"/>
      <c r="K9" s="33"/>
      <c r="L9" s="28">
        <f>SUM(J9*K9)</f>
        <v>0</v>
      </c>
      <c r="M9" s="28">
        <f>SUM(J9+L9)</f>
        <v>0</v>
      </c>
      <c r="N9" s="34">
        <f>+I9+M9</f>
        <v>14600</v>
      </c>
      <c r="O9" s="35">
        <v>257090.45599999998</v>
      </c>
      <c r="P9" s="36">
        <v>307816.82399999996</v>
      </c>
      <c r="Q9" s="13"/>
      <c r="R9" s="13"/>
    </row>
    <row r="10" spans="1:18" s="3" customFormat="1" ht="18.75" thickTop="1" thickBot="1" x14ac:dyDescent="0.25">
      <c r="A10" s="37">
        <v>2</v>
      </c>
      <c r="B10" s="9" t="s">
        <v>19</v>
      </c>
      <c r="C10" s="5" t="s">
        <v>17</v>
      </c>
      <c r="D10" s="6">
        <v>1</v>
      </c>
      <c r="E10" s="16">
        <v>9300</v>
      </c>
      <c r="F10" s="17"/>
      <c r="G10" s="18"/>
      <c r="H10" s="62">
        <v>5600</v>
      </c>
      <c r="I10" s="12">
        <f t="shared" ref="I10:I28" si="0">+SUM(E10:H10)</f>
        <v>14900</v>
      </c>
      <c r="J10" s="10"/>
      <c r="K10" s="8"/>
      <c r="L10" s="65">
        <f t="shared" ref="L10:L28" si="1">SUM(J10*K10)</f>
        <v>0</v>
      </c>
      <c r="M10" s="65">
        <f t="shared" ref="M10:M28" si="2">SUM(J10+L10)</f>
        <v>0</v>
      </c>
      <c r="N10" s="19">
        <f t="shared" ref="N10:N28" si="3">+I10+M10</f>
        <v>14900</v>
      </c>
      <c r="O10" s="15">
        <v>257090.45599999998</v>
      </c>
      <c r="P10" s="38">
        <v>307816.82399999996</v>
      </c>
      <c r="Q10" s="13"/>
      <c r="R10" s="13"/>
    </row>
    <row r="11" spans="1:18" s="3" customFormat="1" ht="18.75" thickTop="1" thickBot="1" x14ac:dyDescent="0.25">
      <c r="A11" s="37">
        <v>3</v>
      </c>
      <c r="B11" s="9" t="s">
        <v>33</v>
      </c>
      <c r="C11" s="5" t="s">
        <v>17</v>
      </c>
      <c r="D11" s="6">
        <v>1</v>
      </c>
      <c r="E11" s="16">
        <v>9700</v>
      </c>
      <c r="F11" s="17"/>
      <c r="G11" s="18"/>
      <c r="H11" s="62">
        <v>5600</v>
      </c>
      <c r="I11" s="12">
        <f t="shared" si="0"/>
        <v>15300</v>
      </c>
      <c r="J11" s="10"/>
      <c r="K11" s="8"/>
      <c r="L11" s="65">
        <f t="shared" si="1"/>
        <v>0</v>
      </c>
      <c r="M11" s="65">
        <f t="shared" si="2"/>
        <v>0</v>
      </c>
      <c r="N11" s="19">
        <f t="shared" si="3"/>
        <v>15300</v>
      </c>
      <c r="O11" s="15">
        <v>257090.45599999998</v>
      </c>
      <c r="P11" s="38">
        <v>307816.82399999996</v>
      </c>
      <c r="Q11" s="13"/>
      <c r="R11" s="13"/>
    </row>
    <row r="12" spans="1:18" s="3" customFormat="1" ht="18.75" thickTop="1" thickBot="1" x14ac:dyDescent="0.25">
      <c r="A12" s="39">
        <v>4</v>
      </c>
      <c r="B12" s="40" t="s">
        <v>20</v>
      </c>
      <c r="C12" s="41" t="s">
        <v>17</v>
      </c>
      <c r="D12" s="42">
        <v>1</v>
      </c>
      <c r="E12" s="43">
        <v>9300</v>
      </c>
      <c r="F12" s="44"/>
      <c r="G12" s="45"/>
      <c r="H12" s="63">
        <v>5600</v>
      </c>
      <c r="I12" s="46">
        <f t="shared" si="0"/>
        <v>14900</v>
      </c>
      <c r="J12" s="47"/>
      <c r="K12" s="48"/>
      <c r="L12" s="43">
        <f t="shared" si="1"/>
        <v>0</v>
      </c>
      <c r="M12" s="43">
        <f t="shared" si="2"/>
        <v>0</v>
      </c>
      <c r="N12" s="49">
        <f t="shared" si="3"/>
        <v>14900</v>
      </c>
      <c r="O12" s="50">
        <v>257090.45599999998</v>
      </c>
      <c r="P12" s="51">
        <v>307816.82399999996</v>
      </c>
      <c r="Q12" s="13"/>
      <c r="R12" s="13"/>
    </row>
    <row r="13" spans="1:18" s="3" customFormat="1" ht="18" thickBot="1" x14ac:dyDescent="0.25">
      <c r="A13" s="24">
        <v>5</v>
      </c>
      <c r="B13" s="25" t="s">
        <v>21</v>
      </c>
      <c r="C13" s="26" t="s">
        <v>17</v>
      </c>
      <c r="D13" s="27">
        <v>1</v>
      </c>
      <c r="E13" s="28">
        <v>8500</v>
      </c>
      <c r="F13" s="29"/>
      <c r="G13" s="30"/>
      <c r="H13" s="61">
        <v>5600</v>
      </c>
      <c r="I13" s="31">
        <f t="shared" si="0"/>
        <v>14100</v>
      </c>
      <c r="J13" s="32"/>
      <c r="K13" s="33"/>
      <c r="L13" s="28">
        <f t="shared" si="1"/>
        <v>0</v>
      </c>
      <c r="M13" s="28">
        <f t="shared" si="2"/>
        <v>0</v>
      </c>
      <c r="N13" s="34">
        <f t="shared" si="3"/>
        <v>14100</v>
      </c>
      <c r="O13" s="35">
        <v>157943.46400000001</v>
      </c>
      <c r="P13" s="36">
        <v>187053.48200000002</v>
      </c>
      <c r="Q13" s="13"/>
      <c r="R13" s="13"/>
    </row>
    <row r="14" spans="1:18" s="3" customFormat="1" ht="18.75" thickTop="1" thickBot="1" x14ac:dyDescent="0.25">
      <c r="A14" s="37">
        <v>6</v>
      </c>
      <c r="B14" s="9" t="s">
        <v>22</v>
      </c>
      <c r="C14" s="5" t="s">
        <v>17</v>
      </c>
      <c r="D14" s="6">
        <v>1</v>
      </c>
      <c r="E14" s="16">
        <v>8800</v>
      </c>
      <c r="F14" s="17"/>
      <c r="G14" s="18"/>
      <c r="H14" s="62">
        <v>5600</v>
      </c>
      <c r="I14" s="12">
        <f t="shared" si="0"/>
        <v>14400</v>
      </c>
      <c r="J14" s="7"/>
      <c r="K14" s="8"/>
      <c r="L14" s="65">
        <f t="shared" si="1"/>
        <v>0</v>
      </c>
      <c r="M14" s="65">
        <f t="shared" si="2"/>
        <v>0</v>
      </c>
      <c r="N14" s="19">
        <f t="shared" si="3"/>
        <v>14400</v>
      </c>
      <c r="O14" s="15">
        <v>157943.46400000001</v>
      </c>
      <c r="P14" s="38">
        <v>187053.48200000002</v>
      </c>
      <c r="Q14" s="13"/>
      <c r="R14" s="13"/>
    </row>
    <row r="15" spans="1:18" s="3" customFormat="1" ht="18.75" thickTop="1" thickBot="1" x14ac:dyDescent="0.25">
      <c r="A15" s="37">
        <v>7</v>
      </c>
      <c r="B15" s="9" t="s">
        <v>34</v>
      </c>
      <c r="C15" s="5" t="s">
        <v>17</v>
      </c>
      <c r="D15" s="6">
        <v>1</v>
      </c>
      <c r="E15" s="16">
        <v>9100</v>
      </c>
      <c r="F15" s="17"/>
      <c r="G15" s="18"/>
      <c r="H15" s="62">
        <v>5600</v>
      </c>
      <c r="I15" s="12">
        <f t="shared" si="0"/>
        <v>14700</v>
      </c>
      <c r="J15" s="7"/>
      <c r="K15" s="8"/>
      <c r="L15" s="65">
        <f t="shared" si="1"/>
        <v>0</v>
      </c>
      <c r="M15" s="65">
        <f t="shared" si="2"/>
        <v>0</v>
      </c>
      <c r="N15" s="19">
        <f t="shared" si="3"/>
        <v>14700</v>
      </c>
      <c r="O15" s="15">
        <v>157943.46400000001</v>
      </c>
      <c r="P15" s="38">
        <v>187053.48200000002</v>
      </c>
      <c r="Q15" s="13"/>
      <c r="R15" s="13"/>
    </row>
    <row r="16" spans="1:18" s="3" customFormat="1" ht="18.75" thickTop="1" thickBot="1" x14ac:dyDescent="0.25">
      <c r="A16" s="39">
        <v>8</v>
      </c>
      <c r="B16" s="40" t="s">
        <v>23</v>
      </c>
      <c r="C16" s="41" t="s">
        <v>17</v>
      </c>
      <c r="D16" s="42">
        <v>1</v>
      </c>
      <c r="E16" s="43">
        <v>8800</v>
      </c>
      <c r="F16" s="44"/>
      <c r="G16" s="45"/>
      <c r="H16" s="63">
        <v>5600</v>
      </c>
      <c r="I16" s="46">
        <f t="shared" si="0"/>
        <v>14400</v>
      </c>
      <c r="J16" s="47"/>
      <c r="K16" s="48"/>
      <c r="L16" s="43">
        <f t="shared" si="1"/>
        <v>0</v>
      </c>
      <c r="M16" s="43">
        <f t="shared" si="2"/>
        <v>0</v>
      </c>
      <c r="N16" s="49">
        <f t="shared" si="3"/>
        <v>14400</v>
      </c>
      <c r="O16" s="50">
        <v>157943.46400000001</v>
      </c>
      <c r="P16" s="51">
        <v>187053.48200000002</v>
      </c>
      <c r="Q16" s="13"/>
      <c r="R16" s="13"/>
    </row>
    <row r="17" spans="1:18" s="3" customFormat="1" ht="18" thickBot="1" x14ac:dyDescent="0.25">
      <c r="A17" s="24">
        <v>9</v>
      </c>
      <c r="B17" s="25" t="s">
        <v>24</v>
      </c>
      <c r="C17" s="26" t="s">
        <v>17</v>
      </c>
      <c r="D17" s="27">
        <v>1</v>
      </c>
      <c r="E17" s="28">
        <v>8500</v>
      </c>
      <c r="F17" s="29"/>
      <c r="G17" s="30"/>
      <c r="H17" s="61">
        <v>5600</v>
      </c>
      <c r="I17" s="31">
        <f t="shared" si="0"/>
        <v>14100</v>
      </c>
      <c r="J17" s="32"/>
      <c r="K17" s="33"/>
      <c r="L17" s="28">
        <f t="shared" si="1"/>
        <v>0</v>
      </c>
      <c r="M17" s="28">
        <f t="shared" si="2"/>
        <v>0</v>
      </c>
      <c r="N17" s="34">
        <f t="shared" si="3"/>
        <v>14100</v>
      </c>
      <c r="O17" s="35">
        <v>416763.228</v>
      </c>
      <c r="P17" s="36">
        <v>502363.97399999993</v>
      </c>
      <c r="Q17" s="13"/>
      <c r="R17" s="13"/>
    </row>
    <row r="18" spans="1:18" s="3" customFormat="1" ht="18.75" thickTop="1" thickBot="1" x14ac:dyDescent="0.25">
      <c r="A18" s="37">
        <v>10</v>
      </c>
      <c r="B18" s="9" t="s">
        <v>25</v>
      </c>
      <c r="C18" s="5" t="s">
        <v>17</v>
      </c>
      <c r="D18" s="6">
        <v>1</v>
      </c>
      <c r="E18" s="16">
        <v>8800</v>
      </c>
      <c r="F18" s="17"/>
      <c r="G18" s="18"/>
      <c r="H18" s="62">
        <v>5600</v>
      </c>
      <c r="I18" s="12">
        <f t="shared" si="0"/>
        <v>14400</v>
      </c>
      <c r="J18" s="7"/>
      <c r="K18" s="8"/>
      <c r="L18" s="65">
        <f t="shared" si="1"/>
        <v>0</v>
      </c>
      <c r="M18" s="65">
        <f t="shared" si="2"/>
        <v>0</v>
      </c>
      <c r="N18" s="19">
        <f t="shared" si="3"/>
        <v>14400</v>
      </c>
      <c r="O18" s="15">
        <v>416763.228</v>
      </c>
      <c r="P18" s="38">
        <v>502363.97399999993</v>
      </c>
      <c r="Q18" s="13"/>
      <c r="R18" s="13"/>
    </row>
    <row r="19" spans="1:18" s="3" customFormat="1" ht="18.75" thickTop="1" thickBot="1" x14ac:dyDescent="0.25">
      <c r="A19" s="37">
        <v>11</v>
      </c>
      <c r="B19" s="9" t="s">
        <v>35</v>
      </c>
      <c r="C19" s="5" t="s">
        <v>17</v>
      </c>
      <c r="D19" s="6">
        <v>1</v>
      </c>
      <c r="E19" s="16">
        <v>9100</v>
      </c>
      <c r="F19" s="17"/>
      <c r="G19" s="18"/>
      <c r="H19" s="62">
        <v>5600</v>
      </c>
      <c r="I19" s="12">
        <f>+SUM(E19:H19)</f>
        <v>14700</v>
      </c>
      <c r="J19" s="7"/>
      <c r="K19" s="8"/>
      <c r="L19" s="65">
        <f t="shared" si="1"/>
        <v>0</v>
      </c>
      <c r="M19" s="65">
        <f t="shared" si="2"/>
        <v>0</v>
      </c>
      <c r="N19" s="19">
        <f t="shared" si="3"/>
        <v>14700</v>
      </c>
      <c r="O19" s="15">
        <v>416763.228</v>
      </c>
      <c r="P19" s="38">
        <v>502363.97399999993</v>
      </c>
      <c r="Q19" s="13"/>
      <c r="R19" s="13"/>
    </row>
    <row r="20" spans="1:18" s="3" customFormat="1" ht="18.75" thickTop="1" thickBot="1" x14ac:dyDescent="0.25">
      <c r="A20" s="39">
        <v>12</v>
      </c>
      <c r="B20" s="40" t="s">
        <v>26</v>
      </c>
      <c r="C20" s="41" t="s">
        <v>17</v>
      </c>
      <c r="D20" s="42">
        <v>1</v>
      </c>
      <c r="E20" s="43">
        <v>8800</v>
      </c>
      <c r="F20" s="44"/>
      <c r="G20" s="45"/>
      <c r="H20" s="63">
        <v>5600</v>
      </c>
      <c r="I20" s="46">
        <f t="shared" si="0"/>
        <v>14400</v>
      </c>
      <c r="J20" s="47"/>
      <c r="K20" s="48"/>
      <c r="L20" s="43">
        <f t="shared" si="1"/>
        <v>0</v>
      </c>
      <c r="M20" s="43">
        <f t="shared" si="2"/>
        <v>0</v>
      </c>
      <c r="N20" s="49">
        <f t="shared" si="3"/>
        <v>14400</v>
      </c>
      <c r="O20" s="50">
        <v>416763.228</v>
      </c>
      <c r="P20" s="51">
        <v>502363.97399999993</v>
      </c>
      <c r="Q20" s="13"/>
      <c r="R20" s="13"/>
    </row>
    <row r="21" spans="1:18" s="3" customFormat="1" ht="18" thickBot="1" x14ac:dyDescent="0.25">
      <c r="A21" s="24">
        <v>13</v>
      </c>
      <c r="B21" s="52" t="s">
        <v>27</v>
      </c>
      <c r="C21" s="26" t="s">
        <v>17</v>
      </c>
      <c r="D21" s="27">
        <v>1</v>
      </c>
      <c r="E21" s="28">
        <v>9000</v>
      </c>
      <c r="F21" s="29"/>
      <c r="G21" s="30"/>
      <c r="H21" s="61">
        <v>5600</v>
      </c>
      <c r="I21" s="31">
        <f t="shared" si="0"/>
        <v>14600</v>
      </c>
      <c r="J21" s="32"/>
      <c r="K21" s="33"/>
      <c r="L21" s="28">
        <f>SUM(J21*K21)</f>
        <v>0</v>
      </c>
      <c r="M21" s="28">
        <f t="shared" si="2"/>
        <v>0</v>
      </c>
      <c r="N21" s="34">
        <f t="shared" si="3"/>
        <v>14600</v>
      </c>
      <c r="O21" s="35">
        <v>257090.45599999998</v>
      </c>
      <c r="P21" s="36">
        <v>307816.82399999996</v>
      </c>
      <c r="Q21" s="13"/>
      <c r="R21" s="13"/>
    </row>
    <row r="22" spans="1:18" s="3" customFormat="1" ht="18.75" thickTop="1" thickBot="1" x14ac:dyDescent="0.25">
      <c r="A22" s="37">
        <v>14</v>
      </c>
      <c r="B22" s="9" t="s">
        <v>28</v>
      </c>
      <c r="C22" s="5" t="s">
        <v>17</v>
      </c>
      <c r="D22" s="6">
        <v>1</v>
      </c>
      <c r="E22" s="16">
        <v>9300</v>
      </c>
      <c r="F22" s="17"/>
      <c r="G22" s="18"/>
      <c r="H22" s="62">
        <v>5600</v>
      </c>
      <c r="I22" s="12">
        <f t="shared" si="0"/>
        <v>14900</v>
      </c>
      <c r="J22" s="7"/>
      <c r="K22" s="8"/>
      <c r="L22" s="65">
        <f t="shared" si="1"/>
        <v>0</v>
      </c>
      <c r="M22" s="65">
        <f t="shared" si="2"/>
        <v>0</v>
      </c>
      <c r="N22" s="19">
        <f t="shared" si="3"/>
        <v>14900</v>
      </c>
      <c r="O22" s="15">
        <v>257090.45599999998</v>
      </c>
      <c r="P22" s="38">
        <v>307816.82399999996</v>
      </c>
      <c r="Q22" s="13"/>
      <c r="R22" s="13"/>
    </row>
    <row r="23" spans="1:18" s="3" customFormat="1" ht="18.75" thickTop="1" thickBot="1" x14ac:dyDescent="0.25">
      <c r="A23" s="37">
        <v>15</v>
      </c>
      <c r="B23" s="9" t="s">
        <v>36</v>
      </c>
      <c r="C23" s="5" t="s">
        <v>17</v>
      </c>
      <c r="D23" s="6">
        <v>1</v>
      </c>
      <c r="E23" s="16">
        <v>9700</v>
      </c>
      <c r="F23" s="17"/>
      <c r="G23" s="18"/>
      <c r="H23" s="62">
        <v>5600</v>
      </c>
      <c r="I23" s="12">
        <f t="shared" si="0"/>
        <v>15300</v>
      </c>
      <c r="J23" s="7"/>
      <c r="K23" s="8"/>
      <c r="L23" s="65">
        <f t="shared" si="1"/>
        <v>0</v>
      </c>
      <c r="M23" s="65">
        <f t="shared" si="2"/>
        <v>0</v>
      </c>
      <c r="N23" s="19">
        <f t="shared" si="3"/>
        <v>15300</v>
      </c>
      <c r="O23" s="15">
        <v>257090.45599999998</v>
      </c>
      <c r="P23" s="38">
        <v>307816.82399999996</v>
      </c>
      <c r="Q23" s="13"/>
      <c r="R23" s="13"/>
    </row>
    <row r="24" spans="1:18" s="3" customFormat="1" ht="18.75" thickTop="1" thickBot="1" x14ac:dyDescent="0.25">
      <c r="A24" s="39">
        <v>16</v>
      </c>
      <c r="B24" s="40" t="s">
        <v>29</v>
      </c>
      <c r="C24" s="41" t="s">
        <v>17</v>
      </c>
      <c r="D24" s="42">
        <v>1</v>
      </c>
      <c r="E24" s="43">
        <v>9300</v>
      </c>
      <c r="F24" s="44"/>
      <c r="G24" s="45"/>
      <c r="H24" s="63">
        <v>5600</v>
      </c>
      <c r="I24" s="46">
        <f t="shared" si="0"/>
        <v>14900</v>
      </c>
      <c r="J24" s="47"/>
      <c r="K24" s="48"/>
      <c r="L24" s="43">
        <f t="shared" si="1"/>
        <v>0</v>
      </c>
      <c r="M24" s="43">
        <f t="shared" si="2"/>
        <v>0</v>
      </c>
      <c r="N24" s="49">
        <f t="shared" si="3"/>
        <v>14900</v>
      </c>
      <c r="O24" s="50">
        <v>257090.45599999998</v>
      </c>
      <c r="P24" s="51">
        <v>307816.82399999996</v>
      </c>
      <c r="Q24" s="13"/>
      <c r="R24" s="13"/>
    </row>
    <row r="25" spans="1:18" s="3" customFormat="1" ht="18" thickBot="1" x14ac:dyDescent="0.25">
      <c r="A25" s="24">
        <v>17</v>
      </c>
      <c r="B25" s="25" t="s">
        <v>30</v>
      </c>
      <c r="C25" s="26" t="s">
        <v>17</v>
      </c>
      <c r="D25" s="27">
        <v>1</v>
      </c>
      <c r="E25" s="28">
        <v>9000</v>
      </c>
      <c r="F25" s="29"/>
      <c r="G25" s="30"/>
      <c r="H25" s="61">
        <v>5600</v>
      </c>
      <c r="I25" s="31">
        <f>+SUM(E25:H25)</f>
        <v>14600</v>
      </c>
      <c r="J25" s="32"/>
      <c r="K25" s="33"/>
      <c r="L25" s="28">
        <f t="shared" si="1"/>
        <v>0</v>
      </c>
      <c r="M25" s="28">
        <f t="shared" si="2"/>
        <v>0</v>
      </c>
      <c r="N25" s="34">
        <f t="shared" si="3"/>
        <v>14600</v>
      </c>
      <c r="O25" s="35">
        <v>179963.3192</v>
      </c>
      <c r="P25" s="36">
        <v>215471.77679999996</v>
      </c>
      <c r="Q25" s="13"/>
      <c r="R25" s="13"/>
    </row>
    <row r="26" spans="1:18" s="3" customFormat="1" ht="18.75" thickTop="1" thickBot="1" x14ac:dyDescent="0.25">
      <c r="A26" s="37">
        <v>18</v>
      </c>
      <c r="B26" s="9" t="s">
        <v>31</v>
      </c>
      <c r="C26" s="5" t="s">
        <v>17</v>
      </c>
      <c r="D26" s="6">
        <v>1</v>
      </c>
      <c r="E26" s="16">
        <v>9300</v>
      </c>
      <c r="F26" s="17"/>
      <c r="G26" s="18"/>
      <c r="H26" s="62">
        <v>5600</v>
      </c>
      <c r="I26" s="12">
        <f t="shared" si="0"/>
        <v>14900</v>
      </c>
      <c r="J26" s="7"/>
      <c r="K26" s="8"/>
      <c r="L26" s="65">
        <f t="shared" si="1"/>
        <v>0</v>
      </c>
      <c r="M26" s="65">
        <f t="shared" si="2"/>
        <v>0</v>
      </c>
      <c r="N26" s="19">
        <f t="shared" si="3"/>
        <v>14900</v>
      </c>
      <c r="O26" s="15">
        <v>179963.3192</v>
      </c>
      <c r="P26" s="38">
        <v>215471.77679999996</v>
      </c>
      <c r="Q26" s="13"/>
      <c r="R26" s="13"/>
    </row>
    <row r="27" spans="1:18" s="3" customFormat="1" ht="18.75" thickTop="1" thickBot="1" x14ac:dyDescent="0.25">
      <c r="A27" s="37">
        <v>19</v>
      </c>
      <c r="B27" s="9" t="s">
        <v>37</v>
      </c>
      <c r="C27" s="5" t="s">
        <v>17</v>
      </c>
      <c r="D27" s="6">
        <v>1</v>
      </c>
      <c r="E27" s="16">
        <v>9700</v>
      </c>
      <c r="F27" s="17"/>
      <c r="G27" s="18"/>
      <c r="H27" s="62">
        <v>5600</v>
      </c>
      <c r="I27" s="12">
        <f t="shared" si="0"/>
        <v>15300</v>
      </c>
      <c r="J27" s="7"/>
      <c r="K27" s="8"/>
      <c r="L27" s="65">
        <f t="shared" si="1"/>
        <v>0</v>
      </c>
      <c r="M27" s="65">
        <f t="shared" si="2"/>
        <v>0</v>
      </c>
      <c r="N27" s="19">
        <f t="shared" si="3"/>
        <v>15300</v>
      </c>
      <c r="O27" s="15">
        <v>179963.3192</v>
      </c>
      <c r="P27" s="38">
        <v>215471.77679999996</v>
      </c>
      <c r="Q27" s="13"/>
      <c r="R27" s="13"/>
    </row>
    <row r="28" spans="1:18" s="3" customFormat="1" ht="18.75" thickTop="1" thickBot="1" x14ac:dyDescent="0.25">
      <c r="A28" s="39">
        <v>20</v>
      </c>
      <c r="B28" s="40" t="s">
        <v>32</v>
      </c>
      <c r="C28" s="41" t="s">
        <v>17</v>
      </c>
      <c r="D28" s="42">
        <v>1</v>
      </c>
      <c r="E28" s="53">
        <v>9300</v>
      </c>
      <c r="F28" s="54"/>
      <c r="G28" s="55"/>
      <c r="H28" s="64">
        <v>5600</v>
      </c>
      <c r="I28" s="56">
        <f t="shared" si="0"/>
        <v>14900</v>
      </c>
      <c r="J28" s="47"/>
      <c r="K28" s="48"/>
      <c r="L28" s="43">
        <f t="shared" si="1"/>
        <v>0</v>
      </c>
      <c r="M28" s="66">
        <f t="shared" si="2"/>
        <v>0</v>
      </c>
      <c r="N28" s="57">
        <f t="shared" si="3"/>
        <v>14900</v>
      </c>
      <c r="O28" s="58">
        <v>179963.3192</v>
      </c>
      <c r="P28" s="51">
        <v>215471.77679999996</v>
      </c>
      <c r="Q28" s="13"/>
      <c r="R28" s="13"/>
    </row>
    <row r="29" spans="1:18" s="3" customFormat="1" ht="29.25" customHeight="1" thickBot="1" x14ac:dyDescent="0.25">
      <c r="A29" s="92" t="s">
        <v>4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4">
        <f>SUM(L9:L28)</f>
        <v>0</v>
      </c>
      <c r="M29" s="4">
        <f>SUM(M9:M28)</f>
        <v>0</v>
      </c>
      <c r="N29" s="20">
        <f>SUM(N9:N28)</f>
        <v>294300</v>
      </c>
      <c r="O29" s="14">
        <f t="shared" ref="O29:P29" si="4">SUM(O9:O28)</f>
        <v>5075403.6927999984</v>
      </c>
      <c r="P29" s="14">
        <f t="shared" si="4"/>
        <v>6082091.5231999997</v>
      </c>
    </row>
    <row r="30" spans="1:18" s="3" customFormat="1" ht="12" customHeight="1" x14ac:dyDescent="0.2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3"/>
    </row>
    <row r="31" spans="1:18" ht="24.4" customHeight="1" thickBot="1" x14ac:dyDescent="0.25">
      <c r="A31" s="74" t="s">
        <v>6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6"/>
    </row>
    <row r="32" spans="1:18" ht="38.1" customHeight="1" thickTop="1" thickBot="1" x14ac:dyDescent="0.25">
      <c r="A32" s="96" t="s">
        <v>55</v>
      </c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8"/>
    </row>
    <row r="33" spans="1:16" ht="38.1" customHeight="1" thickTop="1" thickBot="1" x14ac:dyDescent="0.25">
      <c r="A33" s="84" t="s">
        <v>56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6"/>
    </row>
    <row r="34" spans="1:16" ht="27.75" customHeight="1" thickBot="1" x14ac:dyDescent="0.25">
      <c r="A34" s="89" t="s">
        <v>51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1"/>
    </row>
    <row r="35" spans="1:16" ht="35.450000000000003" customHeight="1" thickBot="1" x14ac:dyDescent="0.25">
      <c r="A35" s="77" t="s">
        <v>46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9"/>
    </row>
    <row r="36" spans="1:16" ht="35.450000000000003" customHeight="1" thickTop="1" thickBot="1" x14ac:dyDescent="0.25">
      <c r="A36" s="99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1"/>
    </row>
    <row r="37" spans="1:16" ht="33.950000000000003" customHeight="1" thickTop="1" thickBot="1" x14ac:dyDescent="0.25">
      <c r="A37" s="67" t="s">
        <v>57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9"/>
    </row>
    <row r="38" spans="1:16" ht="16.5" thickTop="1" x14ac:dyDescent="0.2">
      <c r="A38" s="59"/>
      <c r="B38" s="60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7"/>
    </row>
    <row r="39" spans="1:16" ht="28.5" customHeight="1" x14ac:dyDescent="0.25">
      <c r="A39" s="111" t="s">
        <v>5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</row>
    <row r="40" spans="1:16" x14ac:dyDescent="0.2">
      <c r="A40" s="108" t="s">
        <v>45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10"/>
    </row>
    <row r="41" spans="1:16" ht="16.5" thickBot="1" x14ac:dyDescent="0.25">
      <c r="A41" s="103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5"/>
    </row>
  </sheetData>
  <sheetProtection algorithmName="SHA-512" hashValue="bW2yNN6keNb/xFR68Hrx54QfhSyvhx7u1YnC3jJakAq6Pj7E08WH1KJjLryaLRBhZMeLfiWYML9cihYQ+qeCsg==" saltValue="c/6nPfPJlhAIRrHH2WTBow==" spinCount="100000" sheet="1" objects="1" scenarios="1"/>
  <protectedRanges>
    <protectedRange sqref="N5:O5 C6 P2:P4 C2:M5 J9:K28" name="DATOS"/>
  </protectedRanges>
  <mergeCells count="31">
    <mergeCell ref="A41:P41"/>
    <mergeCell ref="C38:P38"/>
    <mergeCell ref="A40:P40"/>
    <mergeCell ref="A39:P39"/>
    <mergeCell ref="A2:B2"/>
    <mergeCell ref="A3:B3"/>
    <mergeCell ref="A4:B4"/>
    <mergeCell ref="A5:B5"/>
    <mergeCell ref="A34:P34"/>
    <mergeCell ref="A29:K29"/>
    <mergeCell ref="C3:M3"/>
    <mergeCell ref="C4:M4"/>
    <mergeCell ref="A32:P32"/>
    <mergeCell ref="N5:P5"/>
    <mergeCell ref="A36:P36"/>
    <mergeCell ref="A6:B6"/>
    <mergeCell ref="C6:P6"/>
    <mergeCell ref="N1:P1"/>
    <mergeCell ref="C2:M2"/>
    <mergeCell ref="A1:B1"/>
    <mergeCell ref="C1:M1"/>
    <mergeCell ref="A37:P37"/>
    <mergeCell ref="N4:P4"/>
    <mergeCell ref="N2:P2"/>
    <mergeCell ref="N3:P3"/>
    <mergeCell ref="C5:M5"/>
    <mergeCell ref="A31:P31"/>
    <mergeCell ref="A35:P35"/>
    <mergeCell ref="A7:P7"/>
    <mergeCell ref="A30:P30"/>
    <mergeCell ref="A33:P33"/>
  </mergeCells>
  <conditionalFormatting sqref="M9:M28">
    <cfRule type="cellIs" dxfId="4" priority="1" operator="equal">
      <formula>0</formula>
    </cfRule>
    <cfRule type="cellIs" dxfId="3" priority="2" operator="notBetween">
      <formula>P9</formula>
      <formula>O9</formula>
    </cfRule>
    <cfRule type="cellIs" dxfId="2" priority="3" operator="equal">
      <formula>O9</formula>
    </cfRule>
    <cfRule type="cellIs" dxfId="1" priority="4" operator="between">
      <formula>O9</formula>
      <formula>P9</formula>
    </cfRule>
    <cfRule type="cellIs" dxfId="0" priority="5" operator="equal">
      <formula>P9</formula>
    </cfRule>
  </conditionalFormatting>
  <printOptions horizontalCentered="1" verticalCentered="1"/>
  <pageMargins left="0.7" right="0.7" top="0.75" bottom="0.75" header="0.3" footer="0.3"/>
  <pageSetup paperSize="5" scale="75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Juan Manuel Echavarria Calle - CT Compras</cp:lastModifiedBy>
  <cp:lastPrinted>2020-05-29T18:26:33Z</cp:lastPrinted>
  <dcterms:created xsi:type="dcterms:W3CDTF">2006-11-20T19:37:40Z</dcterms:created>
  <dcterms:modified xsi:type="dcterms:W3CDTF">2026-08-11T20:07:48Z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