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FACTURACION\2026\INFORMES DE SUPERVISION\1. RED EXTERNA\VIGENCIAS FUTURAS 2025\CTO 222 SERVICIOS EN SALUD RENACER SAS VF\"/>
    </mc:Choice>
  </mc:AlternateContent>
  <bookViews>
    <workbookView xWindow="0" yWindow="0" windowWidth="24000" windowHeight="9300" activeTab="2"/>
  </bookViews>
  <sheets>
    <sheet name="INF 01" sheetId="1" r:id="rId1"/>
    <sheet name="INF 02" sheetId="2" r:id="rId2"/>
    <sheet name="INF 03" sheetId="3" r:id="rId3"/>
    <sheet name="INF 04" sheetId="4" r:id="rId4"/>
    <sheet name="INF 05" sheetId="5" r:id="rId5"/>
    <sheet name="INF 06" sheetId="6" r:id="rId6"/>
    <sheet name="INF 07" sheetId="7" r:id="rId7"/>
    <sheet name="INF 08" sheetId="8" r:id="rId8"/>
    <sheet name="INF 09" sheetId="9" r:id="rId9"/>
    <sheet name="INF 10" sheetId="10" r:id="rId10"/>
    <sheet name="INF 11" sheetId="11" state="hidden" r:id="rId11"/>
  </sheets>
  <definedNames>
    <definedName name="_xlnm.Print_Area" localSheetId="0">'INF 01'!$A$1:$G$93</definedName>
    <definedName name="_xlnm.Print_Area" localSheetId="3">'INF 04'!$A$1:$G$129</definedName>
    <definedName name="_xlnm.Print_Area" localSheetId="4">'INF 05'!$A$1:$G$97</definedName>
    <definedName name="_xlnm.Print_Area" localSheetId="5">'INF 06'!$A$1:$G$94</definedName>
    <definedName name="_xlnm.Print_Area" localSheetId="6">'INF 07'!$A$1:$G$153</definedName>
    <definedName name="_xlnm.Print_Area" localSheetId="7">'INF 08'!$A$1:$G$103</definedName>
    <definedName name="_xlnm.Print_Area" localSheetId="8">'INF 09'!$A$1:$G$126</definedName>
    <definedName name="_xlnm.Print_Area" localSheetId="9">'INF 10'!$A$1:$H$106</definedName>
    <definedName name="_xlnm.Print_Area" localSheetId="10">'INF 11'!$A$1:$H$105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8" i="11" l="1"/>
  <c r="F69" i="11"/>
  <c r="F68" i="11"/>
  <c r="F67" i="11"/>
  <c r="C60" i="11"/>
  <c r="H53" i="11"/>
  <c r="F53" i="11"/>
  <c r="E53" i="11"/>
  <c r="E93" i="11" s="1"/>
  <c r="D53" i="11"/>
  <c r="C54" i="11" s="1"/>
  <c r="C53" i="11"/>
  <c r="C58" i="11" s="1"/>
  <c r="H26" i="11"/>
  <c r="C62" i="11" s="1"/>
  <c r="G26" i="11"/>
  <c r="F26" i="11"/>
  <c r="E26" i="11"/>
  <c r="D26" i="11"/>
  <c r="H19" i="11"/>
  <c r="C59" i="11" l="1"/>
  <c r="C61" i="11" s="1"/>
  <c r="C63" i="11" s="1"/>
  <c r="F78" i="11" s="1"/>
  <c r="H54" i="11"/>
  <c r="F56" i="11"/>
  <c r="B93" i="11"/>
  <c r="G28" i="10"/>
  <c r="F71" i="10"/>
  <c r="F70" i="10"/>
  <c r="F69" i="10"/>
  <c r="C62" i="10"/>
  <c r="H55" i="10"/>
  <c r="F55" i="10"/>
  <c r="E55" i="10"/>
  <c r="D55" i="10"/>
  <c r="C55" i="10"/>
  <c r="C60" i="10" s="1"/>
  <c r="H28" i="10"/>
  <c r="C64" i="10" s="1"/>
  <c r="F28" i="10"/>
  <c r="E28" i="10"/>
  <c r="D28" i="10"/>
  <c r="H19" i="10"/>
  <c r="G79" i="10" l="1"/>
  <c r="E94" i="10"/>
  <c r="B94" i="10"/>
  <c r="C56" i="10"/>
  <c r="C61" i="10"/>
  <c r="C63" i="10" s="1"/>
  <c r="C65" i="10" s="1"/>
  <c r="H56" i="10"/>
  <c r="F58" i="10"/>
  <c r="E50" i="9"/>
  <c r="F50" i="9"/>
  <c r="G50" i="9"/>
  <c r="C85" i="9" s="1"/>
  <c r="D50" i="9"/>
  <c r="F92" i="9"/>
  <c r="F91" i="9"/>
  <c r="F90" i="9"/>
  <c r="C83" i="9"/>
  <c r="G76" i="9"/>
  <c r="F76" i="9"/>
  <c r="E76" i="9"/>
  <c r="D76" i="9"/>
  <c r="C76" i="9"/>
  <c r="C81" i="9" s="1"/>
  <c r="G19" i="9"/>
  <c r="F79" i="10" l="1"/>
  <c r="E114" i="9"/>
  <c r="G99" i="9"/>
  <c r="B114" i="9"/>
  <c r="G77" i="9"/>
  <c r="C77" i="9"/>
  <c r="C82" i="9"/>
  <c r="C84" i="9" s="1"/>
  <c r="C86" i="9" s="1"/>
  <c r="F79" i="9"/>
  <c r="F70" i="8"/>
  <c r="F69" i="8"/>
  <c r="F68" i="8"/>
  <c r="C61" i="8"/>
  <c r="G54" i="8"/>
  <c r="F54" i="8"/>
  <c r="E54" i="8"/>
  <c r="D54" i="8"/>
  <c r="C54" i="8"/>
  <c r="C59" i="8" s="1"/>
  <c r="G29" i="8"/>
  <c r="C63" i="8" s="1"/>
  <c r="F29" i="8"/>
  <c r="E29" i="8"/>
  <c r="D29" i="8"/>
  <c r="G19" i="8"/>
  <c r="F99" i="9" l="1"/>
  <c r="G76" i="8"/>
  <c r="B91" i="8"/>
  <c r="E91" i="8"/>
  <c r="C60" i="8"/>
  <c r="C62" i="8" s="1"/>
  <c r="C64" i="8" s="1"/>
  <c r="G55" i="8"/>
  <c r="C55" i="8"/>
  <c r="F57" i="8"/>
  <c r="C105" i="7"/>
  <c r="C110" i="7" s="1"/>
  <c r="G19" i="7"/>
  <c r="E81" i="7"/>
  <c r="F81" i="7"/>
  <c r="G81" i="7"/>
  <c r="C114" i="7" s="1"/>
  <c r="D81" i="7"/>
  <c r="F121" i="7"/>
  <c r="F120" i="7"/>
  <c r="F119" i="7"/>
  <c r="C112" i="7"/>
  <c r="G105" i="7"/>
  <c r="F105" i="7"/>
  <c r="E105" i="7"/>
  <c r="E141" i="7" s="1"/>
  <c r="D105" i="7"/>
  <c r="G126" i="7" l="1"/>
  <c r="F76" i="8"/>
  <c r="C106" i="7"/>
  <c r="C111" i="7"/>
  <c r="C113" i="7" s="1"/>
  <c r="C115" i="7" s="1"/>
  <c r="G106" i="7"/>
  <c r="B141" i="7"/>
  <c r="F108" i="7"/>
  <c r="F63" i="6"/>
  <c r="F62" i="6"/>
  <c r="F61" i="6"/>
  <c r="C54" i="6"/>
  <c r="G47" i="6"/>
  <c r="F47" i="6"/>
  <c r="E47" i="6"/>
  <c r="D47" i="6"/>
  <c r="C47" i="6"/>
  <c r="G25" i="6"/>
  <c r="C56" i="6" s="1"/>
  <c r="F25" i="6"/>
  <c r="E25" i="6"/>
  <c r="D25" i="6"/>
  <c r="F126" i="7" l="1"/>
  <c r="E82" i="6"/>
  <c r="G67" i="6"/>
  <c r="B82" i="6"/>
  <c r="C53" i="6"/>
  <c r="C55" i="6" s="1"/>
  <c r="C57" i="6" s="1"/>
  <c r="F50" i="6"/>
  <c r="C48" i="6"/>
  <c r="G48" i="6"/>
  <c r="F67" i="6" l="1"/>
  <c r="E51" i="5"/>
  <c r="F51" i="5"/>
  <c r="G51" i="5"/>
  <c r="D51" i="5"/>
  <c r="F67" i="5"/>
  <c r="F66" i="5"/>
  <c r="F65" i="5"/>
  <c r="C58" i="5"/>
  <c r="C51" i="5"/>
  <c r="F30" i="5"/>
  <c r="E30" i="5"/>
  <c r="D30" i="5"/>
  <c r="G30" i="5"/>
  <c r="B85" i="5" l="1"/>
  <c r="G70" i="5"/>
  <c r="E85" i="5"/>
  <c r="C57" i="5"/>
  <c r="C60" i="5"/>
  <c r="F54" i="5"/>
  <c r="C52" i="5"/>
  <c r="G52" i="5"/>
  <c r="E84" i="4"/>
  <c r="E65" i="4"/>
  <c r="F65" i="4"/>
  <c r="D65" i="4"/>
  <c r="F84" i="4"/>
  <c r="G84" i="4"/>
  <c r="C59" i="5" l="1"/>
  <c r="C61" i="5" s="1"/>
  <c r="F70" i="5" s="1"/>
  <c r="G22" i="4"/>
  <c r="G24" i="4"/>
  <c r="G25" i="4"/>
  <c r="C84" i="4"/>
  <c r="E117" i="4" s="1"/>
  <c r="D84" i="4"/>
  <c r="C90" i="4" s="1"/>
  <c r="C91" i="4"/>
  <c r="F98" i="4"/>
  <c r="F99" i="4"/>
  <c r="F100" i="4"/>
  <c r="G65" i="4" l="1"/>
  <c r="C93" i="4" s="1"/>
  <c r="C92" i="4" s="1"/>
  <c r="C94" i="4" s="1"/>
  <c r="G102" i="4"/>
  <c r="C85" i="4"/>
  <c r="B117" i="4"/>
  <c r="G85" i="4"/>
  <c r="F102" i="4" l="1"/>
  <c r="F87" i="4"/>
  <c r="E82" i="3"/>
  <c r="F82" i="3"/>
  <c r="D82" i="3"/>
  <c r="F98" i="3" l="1"/>
  <c r="F97" i="3"/>
  <c r="F96" i="3"/>
  <c r="C88" i="3"/>
  <c r="C82" i="3"/>
  <c r="E114" i="3" s="1"/>
  <c r="G80" i="3"/>
  <c r="G82" i="3" s="1"/>
  <c r="F63" i="3"/>
  <c r="E63" i="3"/>
  <c r="D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99" i="3" l="1"/>
  <c r="G63" i="3"/>
  <c r="C91" i="3" s="1"/>
  <c r="C90" i="3" s="1"/>
  <c r="C92" i="3" s="1"/>
  <c r="B114" i="3"/>
  <c r="C83" i="3"/>
  <c r="G83" i="3"/>
  <c r="F99" i="3" l="1"/>
  <c r="F85" i="3"/>
  <c r="F81" i="2"/>
  <c r="F67" i="2"/>
  <c r="E67" i="2"/>
  <c r="D67" i="2"/>
  <c r="C73" i="2" s="1"/>
  <c r="C67" i="2"/>
  <c r="G62" i="2"/>
  <c r="G67" i="2" s="1"/>
  <c r="E82" i="2" s="1"/>
  <c r="F82" i="2" s="1"/>
  <c r="F46" i="2"/>
  <c r="E46" i="2"/>
  <c r="D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B98" i="2" l="1"/>
  <c r="G83" i="2"/>
  <c r="C68" i="2"/>
  <c r="E98" i="2"/>
  <c r="G46" i="2"/>
  <c r="C76" i="2" s="1"/>
  <c r="C75" i="2" s="1"/>
  <c r="C77" i="2" s="1"/>
  <c r="G68" i="2"/>
  <c r="F83" i="2" s="1"/>
  <c r="F70" i="2" l="1"/>
  <c r="E47" i="1"/>
  <c r="C47" i="1"/>
  <c r="G41" i="1"/>
  <c r="G23" i="1"/>
  <c r="G26" i="1" s="1"/>
  <c r="E26" i="1"/>
  <c r="F26" i="1"/>
  <c r="D26" i="1"/>
  <c r="E77" i="1" l="1"/>
  <c r="G48" i="1"/>
  <c r="F62" i="1" s="1"/>
  <c r="G47" i="1"/>
  <c r="E61" i="1" s="1"/>
  <c r="F61" i="1" s="1"/>
  <c r="G62" i="1" s="1"/>
  <c r="C56" i="1"/>
  <c r="C55" i="1" l="1"/>
  <c r="C57" i="1" s="1"/>
  <c r="F50" i="1"/>
  <c r="F47" i="1"/>
  <c r="B77" i="1"/>
  <c r="C48" i="1"/>
</calcChain>
</file>

<file path=xl/sharedStrings.xml><?xml version="1.0" encoding="utf-8"?>
<sst xmlns="http://schemas.openxmlformats.org/spreadsheetml/2006/main" count="2128" uniqueCount="481">
  <si>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</si>
  <si>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</si>
  <si>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</si>
  <si>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 xml:space="preserve"> </t>
  </si>
  <si>
    <t>PLAZO DE EJECUCIÓN:</t>
  </si>
  <si>
    <t>LUGAR DE ENTREGA:</t>
  </si>
  <si>
    <t xml:space="preserve">VALOR DEL CONTRATO: </t>
  </si>
  <si>
    <t xml:space="preserve">FORMA DE PAGO:  La Entidad pagará el valor total del contrato, mediante actas parciales dentro de los sesenta (60) días calendario, previo cumplimiento de los siguientes requisitos administrativos: a) Recibido a satisfacción del objeto del contrato, por parte del supervisor debidamente designado, b) Situación de recursos por parte del Ministerio de Hacienda y Crédito Público Dirección del Tesoro Nacional (Asignación cupo PAC), c) Que se ejecuten los demás trámites administrativos correspondientes, y d) Verificación del cumplimiento del contratista del pago de aportes parafiscales y los propios del SENA, ICBF y cajas de compensación familiar.
</t>
  </si>
  <si>
    <t>2: RESUMEN DOCUMENTOS PRESUPUESTALES</t>
  </si>
  <si>
    <t>TOTAL</t>
  </si>
  <si>
    <t>3: MODIFICATORIOS</t>
  </si>
  <si>
    <t>TIPO</t>
  </si>
  <si>
    <t>FECHA</t>
  </si>
  <si>
    <t>OBJETO</t>
  </si>
  <si>
    <t>OMITIDO</t>
  </si>
  <si>
    <t>4: RELACION DE BIENES Y/O SERVICIOS OBJETO DEL CONTRATO</t>
  </si>
  <si>
    <t>ITEM</t>
  </si>
  <si>
    <t>NUMERO FACTURA</t>
  </si>
  <si>
    <t>FECHA EMISION FACTURA</t>
  </si>
  <si>
    <t xml:space="preserve"> VL FACTURA </t>
  </si>
  <si>
    <t>VL GLOSA INICIAL</t>
  </si>
  <si>
    <t>PRIMER PAGO</t>
  </si>
  <si>
    <t xml:space="preserve">VL A PAGAR </t>
  </si>
  <si>
    <t>5: RESUMEN DE POLIZAS</t>
  </si>
  <si>
    <t>AMPAROS CUBIERTOS</t>
  </si>
  <si>
    <t>PORCENTAJES AMPAROS CUBIERTOS</t>
  </si>
  <si>
    <t>VALOR</t>
  </si>
  <si>
    <t xml:space="preserve">DESDE </t>
  </si>
  <si>
    <t>HASTA</t>
  </si>
  <si>
    <t>RESPONSABILIDAD CIVIL</t>
  </si>
  <si>
    <t xml:space="preserve">FECHA DE APROBACION DE LAS  POLIZAS: </t>
  </si>
  <si>
    <t>6: BALANCE Y EJECUCION DEL CONTRATO</t>
  </si>
  <si>
    <t>CONCEPTO</t>
  </si>
  <si>
    <t>V/R CONTRATO</t>
  </si>
  <si>
    <t>V/R CANCELADO</t>
  </si>
  <si>
    <t>AUTORIZADO</t>
  </si>
  <si>
    <t>V/ GLOSADO</t>
  </si>
  <si>
    <t>FACTURADO</t>
  </si>
  <si>
    <t>VALOR CONTARO</t>
  </si>
  <si>
    <t>% DE EJECUCION POR PAGO CANCELADO</t>
  </si>
  <si>
    <t>% DE EJECUCION POR PAGO AUTORIZADO</t>
  </si>
  <si>
    <t>7: PAGOS EFECTUADOS</t>
  </si>
  <si>
    <t xml:space="preserve">CONCEPTO DE PAGO  Y FECHA: </t>
  </si>
  <si>
    <t>VALOR PAGADO EN EL MES:</t>
  </si>
  <si>
    <t>7.1. BALANCE GENERAL CONTRATO</t>
  </si>
  <si>
    <t xml:space="preserve">VALOR DE CONTRATO </t>
  </si>
  <si>
    <t>PAGOS ANTERIORES</t>
  </si>
  <si>
    <t xml:space="preserve">VALOR GLOSADO </t>
  </si>
  <si>
    <t>VALOR SALDO CONTRATO</t>
  </si>
  <si>
    <t>VALOR EN AUTORIZACIÓN</t>
  </si>
  <si>
    <t>SUMAS IGUALES</t>
  </si>
  <si>
    <t>7.2. ACTAS DE RECIBO A SATISFACCION</t>
  </si>
  <si>
    <t>DESCRIPCION</t>
  </si>
  <si>
    <t>ACTAS DE SATISFACION</t>
  </si>
  <si>
    <t>VALOR TOTAL FACTURADO</t>
  </si>
  <si>
    <t xml:space="preserve">VALOR ENTREGADO </t>
  </si>
  <si>
    <t>ACTA DE SATISFACCION</t>
  </si>
  <si>
    <t>PORCENTAJE EJECUCIÓN FÍSICA %</t>
  </si>
  <si>
    <t>8. TRABAJOS Y/O ACTIVIDADES REALIZADAS</t>
  </si>
  <si>
    <t>2). ELABORACION DEL  LOS DOCUMENTOS PARA VALIDACION DE LOS PAGOS SEGÚN LOS REPORTES DADOS POR LA FIRMA AUDITORA Y CENAC YOPAL</t>
  </si>
  <si>
    <t>4). ENVIO DOCUMENTOS ACTA Y RECIBIDO  PARA VALIDACION DE PAGOS</t>
  </si>
  <si>
    <t>5). ELABORACION DEL INFORME DE SUPERVISION SEGÚN LA INFORMACION ENVIADA POR LA FIRMA AUDITORA QUIEN RESPALDA EL PROCESO  DE LA FACTURACION RECIBIDA</t>
  </si>
  <si>
    <t xml:space="preserve">6). RECEPCION DE LA TRAZABILIDAD DE LA FACTURACION AUDITADA Y VERIFICADA POR LA FIRMA AUDITORA PARA SE REALICE EN RESPECTIVO TRAMITE DE PAGO. </t>
  </si>
  <si>
    <t>JUSTIFICACION SALDO PENDIENTE OBLIGAR :</t>
  </si>
  <si>
    <t xml:space="preserve">Es un contrato de prestacion de servicios que se ejecuta en la medida que se preste el servicio y/o se entreguen los bienes y esta supeditado a la entrega de trazabilidad que realice la firma auditora de los servicios prestados </t>
  </si>
  <si>
    <t>FECHA PROYECCION ACTA DE LIQUIDACION:</t>
  </si>
  <si>
    <t xml:space="preserve">8. AVANCE TOTAL DEL CONTRATO </t>
  </si>
  <si>
    <t>EJECUCIÓN FINANCIERA</t>
  </si>
  <si>
    <r>
      <rPr>
        <b/>
        <sz val="10"/>
        <color theme="1"/>
        <rFont val="Arial Narrow"/>
        <family val="2"/>
      </rPr>
      <t xml:space="preserve">EJECUCIÓN FISICA </t>
    </r>
    <r>
      <rPr>
        <sz val="10"/>
        <color theme="1"/>
        <rFont val="Arial Narrow"/>
        <family val="2"/>
      </rPr>
      <t xml:space="preserve">      </t>
    </r>
  </si>
  <si>
    <t>9. NOVEDADES Y/O INFORMACION DE IMPORTANCIA</t>
  </si>
  <si>
    <t xml:space="preserve">10. ANEXOS AL INFORME: </t>
  </si>
  <si>
    <t>INFORME DE SUPERVISION N° 01</t>
  </si>
  <si>
    <t>ESTABLECIMIENTO DE SANIDAD MILITAR BAS16</t>
  </si>
  <si>
    <t xml:space="preserve">OMITIDO </t>
  </si>
  <si>
    <t>200 SMVL</t>
  </si>
  <si>
    <t xml:space="preserve">1). RECEPCION DE LAS TRAZABILIDAD EMITIDAS Y AUDITADAS  POR LA FIRMA AUDITOTRA  CONSORCIO AUDITOOL 2025 Y REPORTADAS POR EL CENAC YOPAL DE  LO SERVICIOS PRESTADOS  </t>
  </si>
  <si>
    <t>$</t>
  </si>
  <si>
    <t xml:space="preserve">$ </t>
  </si>
  <si>
    <t xml:space="preserve">COMPAÑÍA ASEGURADORA: SEGUROS DEL ESTADO </t>
  </si>
  <si>
    <t xml:space="preserve">CONTRATO Y/O ACUERDO No. 221- SAMC- ESMBASPC16-2025
</t>
  </si>
  <si>
    <t>15/12/2025 Y/O HASTA AGOTAR PRESUPUESTO</t>
  </si>
  <si>
    <t>FECHA: 04/02/2025</t>
  </si>
  <si>
    <t>FECHA: 30/07/2025</t>
  </si>
  <si>
    <t>CUMPLIMIENTO</t>
  </si>
  <si>
    <t>PAGO DE SALARIOS, PRESTACIONES SOCIALES E IND</t>
  </si>
  <si>
    <t>CALIDAD DEL SERVICIO</t>
  </si>
  <si>
    <t>SERIEDAD DE LA OFERTA</t>
  </si>
  <si>
    <t>Se proyecta su terminacion y liquidacion  el 15 de diciembre  de 2025 Y/O hasta agotar el recurso correspondiente asignado.</t>
  </si>
  <si>
    <t>Se   recibe la informacion auditada y verificada por la firma auditora la cual da la certeza de que  los servicios reflejados en la factura y soportes, fueron realizados de acuerdo a lo establecido en la obligaciones del contratista y cumpliendo los protocolos establecidos para la misma; a la fecha se puede constatar que el contratista cumple con todos los requerimientos señalados dentro del contrato y que los servicios fueron  restados de forma oportuna, profesional  y con calidad.</t>
  </si>
  <si>
    <t>FECHA INFORME : 27-10-2025</t>
  </si>
  <si>
    <t>1: INFORMACIÓN DEL CONTRATO  : No. 222-MC-ESMBAS16-2025</t>
  </si>
  <si>
    <t xml:space="preserve">OBJETO DEL CONTRATO: PRESTACIÓN DE SERVICIOS MÉDICOS Y HOSPITALARIOS EN REHABILITACIÓN FUNCIONAL PARA LA ATENCIÓN DE LOS NIÑOS, NIÑAS Y ADOLESCENTES CON DEFICIENCIA / DISCAPACIDAD MOTORA, AUDITIVA, VOZ Y HABLA, COGNITIVA, SENSORIAL (AUDITIVA – DE VOZ Y HABLA Y CEGUERA – BAJA VISIÓN), PARA LOS USUARIOS Y BENEFICIARIOS DEL SUBSISTEMA DE SALUD DE LAS FUERZASMILITARES ADSCRITOS AL ESTABLECIMIENTO DE SANIDAD MILITAR DEL DEPARTAMENTO DE CASANARE, PARA LA VIGENCIA 2025. 
</t>
  </si>
  <si>
    <t>NOMBRE DEL CONTRATISTA: SERVICIOS EN SALUD RENACER SAS</t>
  </si>
  <si>
    <t>NIT o CC: 901637292-7</t>
  </si>
  <si>
    <t xml:space="preserve">CIUDAD DE YOPAL DEPARTAMENTO CASANARE </t>
  </si>
  <si>
    <t>EN LETRAS: OCHENTA MILLONES DE PESOS MCTE</t>
  </si>
  <si>
    <t xml:space="preserve"> 08-10-2025</t>
  </si>
  <si>
    <t>FVE7367</t>
  </si>
  <si>
    <t>MES OCTUBRE ACTA 01</t>
  </si>
  <si>
    <t>FACTURAS  OCTUBRE 2025</t>
  </si>
  <si>
    <t>REGISTRO PRESUPUESTAL  No 22425</t>
  </si>
  <si>
    <t>DISPONIBILIDAD PRESUPUESTAL   N°: 15025</t>
  </si>
  <si>
    <t>FECHA SUSCRIPCION CONTRATO: 28 DE JULIO DE 2025.</t>
  </si>
  <si>
    <t>5 SMVL</t>
  </si>
  <si>
    <t>2 SMVL</t>
  </si>
  <si>
    <t>POLIZA RESPONSABILIDAD CIVIL : No  14-54-101011431</t>
  </si>
  <si>
    <t>Se pudo establecer que con la ejecucion del presente contrato se busca dar cumplimiento a los fines previstos en el articulo 2º de la Constitución Política, principalmente “servir a la comunidad, promover la prosperidad general y garantizar la efectividad de los principios, derechos y deberes consagrados” a favor de los asociados.</t>
  </si>
  <si>
    <t>OBSERVACIONES: SE PAGAN LOTES:  AD000042508</t>
  </si>
  <si>
    <t>SUPERVISOR CONTRATO No. 222-MC-ESMBAS16-2025</t>
  </si>
  <si>
    <t xml:space="preserve">  SS. MONTENEGRO MONTENEGRO DANIS ALBERTO </t>
  </si>
  <si>
    <t>N°  20251024 FOLIO 50</t>
  </si>
  <si>
    <t>ACTA 20251024</t>
  </si>
  <si>
    <t>FOLIO 50</t>
  </si>
  <si>
    <t>TIPO DE SERVICIO</t>
  </si>
  <si>
    <t>AYUDA TERAPEUTICA</t>
  </si>
  <si>
    <t>INFORME DE SUPERVISION N° 02</t>
  </si>
  <si>
    <t>FECHA INFORME : 04-11-2025</t>
  </si>
  <si>
    <t>FVE7400</t>
  </si>
  <si>
    <t xml:space="preserve"> 09-10-2025</t>
  </si>
  <si>
    <t>FVE7405</t>
  </si>
  <si>
    <t>FVE7453</t>
  </si>
  <si>
    <t xml:space="preserve"> 11-10-2025</t>
  </si>
  <si>
    <t>FVE7454</t>
  </si>
  <si>
    <t>FVE7455</t>
  </si>
  <si>
    <t>FVE7456</t>
  </si>
  <si>
    <t>FVE7457</t>
  </si>
  <si>
    <t>FVE7458</t>
  </si>
  <si>
    <t>FVE7459</t>
  </si>
  <si>
    <t>FVE7460</t>
  </si>
  <si>
    <t>FVE7461</t>
  </si>
  <si>
    <t xml:space="preserve"> 12-10-2025</t>
  </si>
  <si>
    <t>FVE7462</t>
  </si>
  <si>
    <t>FVE7463</t>
  </si>
  <si>
    <t>FVE7464</t>
  </si>
  <si>
    <t>FVE7466</t>
  </si>
  <si>
    <t>FVE7467</t>
  </si>
  <si>
    <t>FVE7468</t>
  </si>
  <si>
    <t>FVE7469</t>
  </si>
  <si>
    <t>FVE7470</t>
  </si>
  <si>
    <t>FVE7471</t>
  </si>
  <si>
    <t>FVE7472</t>
  </si>
  <si>
    <t>FVE7473</t>
  </si>
  <si>
    <t>FVE7474</t>
  </si>
  <si>
    <t>MES NOVIEMBRE ACTA 02</t>
  </si>
  <si>
    <t>FACTURAS  NOVIEMBRE 2025</t>
  </si>
  <si>
    <t>N°  20251057 FOLIO 52</t>
  </si>
  <si>
    <t>OBSERVACIONES: SE PAGAN LOTES:  AD000044631</t>
  </si>
  <si>
    <t>ACTA 20251057</t>
  </si>
  <si>
    <t>FOLIO 52</t>
  </si>
  <si>
    <t>INFORME DE SUPERVISION N° 03</t>
  </si>
  <si>
    <t>FECHA INFORME : 13-11-2025</t>
  </si>
  <si>
    <t>FVE7832</t>
  </si>
  <si>
    <t xml:space="preserve"> 24-10-2025</t>
  </si>
  <si>
    <t>FVE7847</t>
  </si>
  <si>
    <t xml:space="preserve"> 26-10-2025</t>
  </si>
  <si>
    <t>FVE7838</t>
  </si>
  <si>
    <t xml:space="preserve"> 25-10-2025</t>
  </si>
  <si>
    <t>FVE7848</t>
  </si>
  <si>
    <t>FVE7843</t>
  </si>
  <si>
    <t>FVE7849</t>
  </si>
  <si>
    <t>FVE7850</t>
  </si>
  <si>
    <t>FVE7844</t>
  </si>
  <si>
    <t>FVE7851</t>
  </si>
  <si>
    <t>FVE7845</t>
  </si>
  <si>
    <t>FVE7852</t>
  </si>
  <si>
    <t>FVE7853</t>
  </si>
  <si>
    <t>FVE7846</t>
  </si>
  <si>
    <t>FVE7854</t>
  </si>
  <si>
    <t>FVE7855</t>
  </si>
  <si>
    <t>FVE7856</t>
  </si>
  <si>
    <t>FVE7857</t>
  </si>
  <si>
    <t>FVE7960</t>
  </si>
  <si>
    <t xml:space="preserve"> 28-10-2025</t>
  </si>
  <si>
    <t>FVE7961</t>
  </si>
  <si>
    <t>FVE7859</t>
  </si>
  <si>
    <t>FVE7860</t>
  </si>
  <si>
    <t>FVE7861</t>
  </si>
  <si>
    <t>FVE7862</t>
  </si>
  <si>
    <t>FVE7864</t>
  </si>
  <si>
    <t>FVE7865</t>
  </si>
  <si>
    <t>FVE7866</t>
  </si>
  <si>
    <t>FVE7867</t>
  </si>
  <si>
    <t>FVE7869</t>
  </si>
  <si>
    <t>FVE7870</t>
  </si>
  <si>
    <t>FVE7871</t>
  </si>
  <si>
    <t>FVE7872</t>
  </si>
  <si>
    <t>FVE7873</t>
  </si>
  <si>
    <t>FVE7874</t>
  </si>
  <si>
    <t>FVE7944</t>
  </si>
  <si>
    <t>FVE7945</t>
  </si>
  <si>
    <t>FVE7947</t>
  </si>
  <si>
    <t>FVE7948</t>
  </si>
  <si>
    <t>FVE7950</t>
  </si>
  <si>
    <t>FVE7952</t>
  </si>
  <si>
    <t>FVE7953</t>
  </si>
  <si>
    <t>FVE7959</t>
  </si>
  <si>
    <t>MES NOVIEMBRE ACTA 03</t>
  </si>
  <si>
    <t>N°  20251083 FOLIO 55</t>
  </si>
  <si>
    <t>OBSERVACIONES: SE PAGAN LOTES:  AD000044631 - AD000047416</t>
  </si>
  <si>
    <t xml:space="preserve">ACTA 20251083 </t>
  </si>
  <si>
    <t>FOLIO 55</t>
  </si>
  <si>
    <t xml:space="preserve">CONTRATO Y/O ACUERDO No. 222- SAMC- ESMBASPC16-2025
</t>
  </si>
  <si>
    <t xml:space="preserve"> 27-11-2025</t>
  </si>
  <si>
    <t>FVE9332</t>
  </si>
  <si>
    <t>FVE9331</t>
  </si>
  <si>
    <t>FVE9336</t>
  </si>
  <si>
    <t xml:space="preserve"> 15-11-2025</t>
  </si>
  <si>
    <t>FVE8642</t>
  </si>
  <si>
    <t>FECHA INFORME : 12-12-2025</t>
  </si>
  <si>
    <t>INFORME DE SUPERVISION N° 04</t>
  </si>
  <si>
    <t>FVE9330</t>
  </si>
  <si>
    <t>FVE9329</t>
  </si>
  <si>
    <t>FVE9328</t>
  </si>
  <si>
    <t>FVE9326</t>
  </si>
  <si>
    <t>FVE9324</t>
  </si>
  <si>
    <t>FVE8693</t>
  </si>
  <si>
    <t>FVE8692</t>
  </si>
  <si>
    <t>FVE8691</t>
  </si>
  <si>
    <t>FVE8690</t>
  </si>
  <si>
    <t>FVE8688</t>
  </si>
  <si>
    <t>FVE8685</t>
  </si>
  <si>
    <t>FVE8684</t>
  </si>
  <si>
    <t>FVE8680</t>
  </si>
  <si>
    <t>FVE8676</t>
  </si>
  <si>
    <t>FVE8674</t>
  </si>
  <si>
    <t>FVE8673</t>
  </si>
  <si>
    <t>FVE8672</t>
  </si>
  <si>
    <t>FVE8671</t>
  </si>
  <si>
    <t>FVE8669</t>
  </si>
  <si>
    <t>FVE8667</t>
  </si>
  <si>
    <t>FVE8666</t>
  </si>
  <si>
    <t>FVE8665</t>
  </si>
  <si>
    <t>FVE8663</t>
  </si>
  <si>
    <t>FVE8662</t>
  </si>
  <si>
    <t>FVE9323</t>
  </si>
  <si>
    <t>MES DICIEMBRE ACTA 04</t>
  </si>
  <si>
    <t>ATENCION DOMICILIARIA</t>
  </si>
  <si>
    <t>FVE8668</t>
  </si>
  <si>
    <t>FVE8660</t>
  </si>
  <si>
    <t>FVE8659</t>
  </si>
  <si>
    <t>FVE8658</t>
  </si>
  <si>
    <t>FVE8657</t>
  </si>
  <si>
    <t>FVE8656</t>
  </si>
  <si>
    <t>FVE8655</t>
  </si>
  <si>
    <t>FVE8653</t>
  </si>
  <si>
    <t>FVE8652</t>
  </si>
  <si>
    <t>FVE8651</t>
  </si>
  <si>
    <t>FVE8650</t>
  </si>
  <si>
    <t>FVE8649</t>
  </si>
  <si>
    <t>FVE8648</t>
  </si>
  <si>
    <t>FVE8647</t>
  </si>
  <si>
    <r>
      <t>OBSERVACIONES: SE PAGAN LOTES:  AD000054604 -</t>
    </r>
    <r>
      <rPr>
        <b/>
        <sz val="10"/>
        <rFont val="Arial Narrow"/>
        <family val="2"/>
      </rPr>
      <t xml:space="preserve"> AD000054605 - AD000054607 AD000054609</t>
    </r>
  </si>
  <si>
    <t>ACTA 20251184</t>
  </si>
  <si>
    <t>FOLIO 58</t>
  </si>
  <si>
    <t>N°  20251184 FOLIO 58</t>
  </si>
  <si>
    <t>INFORME DE SUPERVISION N° 05</t>
  </si>
  <si>
    <t>FECHA INFORME : 26-12-2025</t>
  </si>
  <si>
    <t>MES DICIEMBRE ACTA 05</t>
  </si>
  <si>
    <t>FE10599</t>
  </si>
  <si>
    <t>FE10612</t>
  </si>
  <si>
    <t>FE10602</t>
  </si>
  <si>
    <t>FE10601</t>
  </si>
  <si>
    <t>FE10605</t>
  </si>
  <si>
    <t>FE10607</t>
  </si>
  <si>
    <t>FE10608</t>
  </si>
  <si>
    <t>FE10609</t>
  </si>
  <si>
    <t xml:space="preserve"> 15-12-2025</t>
  </si>
  <si>
    <t>FACTURAS  DICIEMBRE 2025</t>
  </si>
  <si>
    <t>N°  20251223 FOLIO 60</t>
  </si>
  <si>
    <t>OBSERVACIONES: SE PAGAN LOTES:  AD000059556 - AD000059553 AD000059476</t>
  </si>
  <si>
    <t>FOLIO 60</t>
  </si>
  <si>
    <t>ACTA 20251223</t>
  </si>
  <si>
    <t>INFORME DE SUPERVISION N° 06</t>
  </si>
  <si>
    <t>FECHA INFORME : 18-03-2026</t>
  </si>
  <si>
    <t>MES MARZO DEL 2026  ACTA 06</t>
  </si>
  <si>
    <t>FE11921</t>
  </si>
  <si>
    <t>FE12299</t>
  </si>
  <si>
    <t xml:space="preserve"> 02-02-2026</t>
  </si>
  <si>
    <t xml:space="preserve"> 26-01-2026</t>
  </si>
  <si>
    <t>FACTURAS  FEBRERO 2026</t>
  </si>
  <si>
    <t>N°  20260164 FOLIO 10</t>
  </si>
  <si>
    <t>OBSERVACIONES: SE PAGAN LOTES:  AD000069108 - ACTA AR002976</t>
  </si>
  <si>
    <t>ACTA 20260164</t>
  </si>
  <si>
    <t>FOLIO 10</t>
  </si>
  <si>
    <t xml:space="preserve">SV. LUIS EDUARDO ALVARADO RIVALDO </t>
  </si>
  <si>
    <t>ADICION Y PRORROGA</t>
  </si>
  <si>
    <t xml:space="preserve">Que el director de la Regional 8 y el supervisor del contrato en referencia, emite solicitud de modificación por adición y prorroga al DIRECTOR DE LA CENAC, mediante Radicado N°:2025335038793933-MDN-COGFM-COEJC-SECEJ-JEMOP-DIV08-BR16BASPC16ESMBAS16-29.61 del 11 de diciembre de 2025, de la siguiente manera: De acuerdo a las necesidades que se pretenden satisfacer por las unidades y al valor de los servicios contratados, se requiere llevar a cabo la adición del CONTRATO No 222-MCESMBAS16-2025, la suma de CUARENTA </t>
  </si>
  <si>
    <t xml:space="preserve">CAMBIO DE SUPERVISOR </t>
  </si>
  <si>
    <t xml:space="preserve">Que según radicado N.2025335040039783-MDN-COGFM-COEJC-SECEJ- JEMOPDIV08-BR16BASPC16-ESMBAS16-29.61, la señora Teniente Coronel PAOLAMARGARITA CARDONA, Directora Establecimiento de Sanidad Militar BAS16, solicita;ASUNTO: Solicitud cambio supervisión Contratos. Respetuosamente, me permito solicitar al señor Teniente Coronel DirectorCENAC Yopal, autorice a quien corresponda el cambio de supervisor de losContratos 222-MC-ESMBAS16-2025; SV ALVARADO RIVALDO LUIS EDUARDO CC: 19620370 CARGO: COORDINADOR SERVVICIOS FARMACEUTICOS ESM BAS16 CEL: 3138084096Luis.alvarado@ejercito.mil.co </t>
  </si>
  <si>
    <t>FE13263</t>
  </si>
  <si>
    <t>FE13266</t>
  </si>
  <si>
    <t>FE13270</t>
  </si>
  <si>
    <t>FE13280</t>
  </si>
  <si>
    <t>FE13284</t>
  </si>
  <si>
    <t>FE13532</t>
  </si>
  <si>
    <t>FE13530</t>
  </si>
  <si>
    <t>FE13474</t>
  </si>
  <si>
    <t>FE13475</t>
  </si>
  <si>
    <t>FE13476</t>
  </si>
  <si>
    <t>FE13477</t>
  </si>
  <si>
    <t>FE13455</t>
  </si>
  <si>
    <t>FE13456</t>
  </si>
  <si>
    <t>FE13457</t>
  </si>
  <si>
    <t>FE13458</t>
  </si>
  <si>
    <t>FE13460</t>
  </si>
  <si>
    <t>FE13461</t>
  </si>
  <si>
    <t>FE13462</t>
  </si>
  <si>
    <t>FE13463</t>
  </si>
  <si>
    <t>FE13464</t>
  </si>
  <si>
    <t>FE13465</t>
  </si>
  <si>
    <t>FE13466</t>
  </si>
  <si>
    <t>FE13467</t>
  </si>
  <si>
    <t>FE13468</t>
  </si>
  <si>
    <t>FE13469</t>
  </si>
  <si>
    <t>FE13470</t>
  </si>
  <si>
    <t>FE13471</t>
  </si>
  <si>
    <t>FE13472</t>
  </si>
  <si>
    <t>FE13473</t>
  </si>
  <si>
    <t>FE13442</t>
  </si>
  <si>
    <t>FE13443</t>
  </si>
  <si>
    <t>FE13444</t>
  </si>
  <si>
    <t>FE13445</t>
  </si>
  <si>
    <t>FE13446</t>
  </si>
  <si>
    <t>FE13447</t>
  </si>
  <si>
    <t>FE13448</t>
  </si>
  <si>
    <t>FE13449</t>
  </si>
  <si>
    <t>FE13450</t>
  </si>
  <si>
    <t>FE13451</t>
  </si>
  <si>
    <t>FE13452</t>
  </si>
  <si>
    <t>FE13453</t>
  </si>
  <si>
    <t>FE13454</t>
  </si>
  <si>
    <t>FE13459</t>
  </si>
  <si>
    <t>FE13439</t>
  </si>
  <si>
    <t>FE13440</t>
  </si>
  <si>
    <t>FE13441</t>
  </si>
  <si>
    <t>FE13271</t>
  </si>
  <si>
    <t>FE13259</t>
  </si>
  <si>
    <t>FE13264</t>
  </si>
  <si>
    <t>FE13267</t>
  </si>
  <si>
    <t>FE13268</t>
  </si>
  <si>
    <t>FE13272</t>
  </si>
  <si>
    <t>FE13273</t>
  </si>
  <si>
    <t>FE13277</t>
  </si>
  <si>
    <t>FE13285</t>
  </si>
  <si>
    <t>FE13275</t>
  </si>
  <si>
    <t xml:space="preserve"> 24-02-2026</t>
  </si>
  <si>
    <t xml:space="preserve"> 02-03-2026</t>
  </si>
  <si>
    <t xml:space="preserve"> 27-02-2026</t>
  </si>
  <si>
    <t>DISPONIBILIDAD PRESUPUESTAL   N°: 1226</t>
  </si>
  <si>
    <t>REGISTRO PRESUPUESTAL  No 1226</t>
  </si>
  <si>
    <t>FECHA: 05/01/2026</t>
  </si>
  <si>
    <t>ADICION VIGENCIA FUTURA</t>
  </si>
  <si>
    <t>MES MARZO DEL 2026  ACTA 07</t>
  </si>
  <si>
    <t>OBSERVACIONES: SE PAGAN LOTES:  AD000076714 - AD000075974 - AD000075855 -AD000075809</t>
  </si>
  <si>
    <t>Se proyecta su terminacion y liquidacion  el 31 de MARZO  de 2026 Y/O hasta agotar el recurso correspondiente asignado.</t>
  </si>
  <si>
    <t>INFORME DE SUPERVISION N° 07</t>
  </si>
  <si>
    <t>ACTA 20260165</t>
  </si>
  <si>
    <t>N°  20260165 FOLIO 10</t>
  </si>
  <si>
    <t>,</t>
  </si>
  <si>
    <t>FE13872</t>
  </si>
  <si>
    <t>FE13874</t>
  </si>
  <si>
    <t>FE13875</t>
  </si>
  <si>
    <t>FE13873</t>
  </si>
  <si>
    <t xml:space="preserve"> 17-03-2026</t>
  </si>
  <si>
    <t>MES ABRIL DEL 2026  ACTA 08</t>
  </si>
  <si>
    <t>FACTURAS  MARZO 2026</t>
  </si>
  <si>
    <t>N°  20260195 FOLIO 12</t>
  </si>
  <si>
    <t>OBSERVACIONES: SE PAGAN LOTES:  AD000079218</t>
  </si>
  <si>
    <t>ACTA 20260195</t>
  </si>
  <si>
    <t>FOLIO 12</t>
  </si>
  <si>
    <t>INFORME DE SUPERVISION N° 08</t>
  </si>
  <si>
    <t>FECHA INFORME : 08-04-2026</t>
  </si>
  <si>
    <t>31/03/2026 Y/O HASTA AGOTAR PRESUPUESTO</t>
  </si>
  <si>
    <t>EN LETRAS: CIENTO VEINTE MILLONES DE PESOS MCTE</t>
  </si>
  <si>
    <t>INFORME DE SUPERVISION N° 09</t>
  </si>
  <si>
    <t>FECHA INFORME : 23-04-2026</t>
  </si>
  <si>
    <t>FE14202</t>
  </si>
  <si>
    <t>FE14204</t>
  </si>
  <si>
    <t>FE14195</t>
  </si>
  <si>
    <t>FE14188</t>
  </si>
  <si>
    <t>FE14200</t>
  </si>
  <si>
    <t>FE14201</t>
  </si>
  <si>
    <t>FE14210</t>
  </si>
  <si>
    <t>FE14206</t>
  </si>
  <si>
    <t>FE14209</t>
  </si>
  <si>
    <t>FE14197</t>
  </si>
  <si>
    <t>FE14227</t>
  </si>
  <si>
    <t>FE14225</t>
  </si>
  <si>
    <t>FE14199</t>
  </si>
  <si>
    <t>FE14189</t>
  </si>
  <si>
    <t>FE14207</t>
  </si>
  <si>
    <t>FE14192</t>
  </si>
  <si>
    <t>FE14205</t>
  </si>
  <si>
    <t>FE14198</t>
  </si>
  <si>
    <t>FE14208</t>
  </si>
  <si>
    <t>FE14191</t>
  </si>
  <si>
    <t>FE14194</t>
  </si>
  <si>
    <t>FE14186</t>
  </si>
  <si>
    <t>FE14211</t>
  </si>
  <si>
    <t>FE14203</t>
  </si>
  <si>
    <t>FE14230</t>
  </si>
  <si>
    <t xml:space="preserve"> 31-03-2026</t>
  </si>
  <si>
    <t xml:space="preserve"> 30-03-2026</t>
  </si>
  <si>
    <t>MES ABRIL DEL 2026  ACTA 09</t>
  </si>
  <si>
    <t>OBSERVACIONES: SE PAGAN LOTES:  AD000082149 - AD000082156</t>
  </si>
  <si>
    <t>CONSULTA EXTERNA</t>
  </si>
  <si>
    <t>N°  20260223 FOLIO 14</t>
  </si>
  <si>
    <t>ACTA 20260223</t>
  </si>
  <si>
    <t>FOLIO 14</t>
  </si>
  <si>
    <t>INFORME DE SUPERVISION N° 010</t>
  </si>
  <si>
    <t>FECHA INFORME : 08-07-2026</t>
  </si>
  <si>
    <t xml:space="preserve">VALOR RATIFICADO / ACEPTADO POR IPS </t>
  </si>
  <si>
    <t>MES JULIO DEL 2026  ACTA 10</t>
  </si>
  <si>
    <t>V/ GLOSA INCIAL</t>
  </si>
  <si>
    <t>ACTA DE RESPUESTA AR003985</t>
  </si>
  <si>
    <t>OBSERVACIONES: SE PAGAN LOTES:  ACTA DE RESPUESTA N° AR003985</t>
  </si>
  <si>
    <t>N°  2026335010239216</t>
  </si>
  <si>
    <t>ACTA 2026335010239216 DE FECHA 08-07-2026</t>
  </si>
  <si>
    <t xml:space="preserve">VALOR RATIFICADO Y/O ACEPTADO POR IPS </t>
  </si>
  <si>
    <t>Fecha de pago</t>
  </si>
  <si>
    <t>Estado</t>
  </si>
  <si>
    <t>Valor Bruto</t>
  </si>
  <si>
    <t>Valor Deducciones</t>
  </si>
  <si>
    <t>Valor Neto</t>
  </si>
  <si>
    <t>Nombre Razon Social</t>
  </si>
  <si>
    <t>Concepto Pago</t>
  </si>
  <si>
    <t>Obligaciones</t>
  </si>
  <si>
    <t>Ordenes de Pago</t>
  </si>
  <si>
    <t>2026-07-17 04:11:56</t>
  </si>
  <si>
    <t>Pagada</t>
  </si>
  <si>
    <t>561,336.00</t>
  </si>
  <si>
    <t>0.00</t>
  </si>
  <si>
    <t>SERVICIOS EN SALUD RENACER SAS</t>
  </si>
  <si>
    <t>VF-222-MC-ESMBAS16-2025</t>
  </si>
  <si>
    <t>98426</t>
  </si>
  <si>
    <t>271309026</t>
  </si>
  <si>
    <t>2025-11-21 06:47:25</t>
  </si>
  <si>
    <t>104,000.00</t>
  </si>
  <si>
    <t>167725</t>
  </si>
  <si>
    <t>448534225</t>
  </si>
  <si>
    <t>2025-12-01 00:32:32</t>
  </si>
  <si>
    <t>4,572,000.00</t>
  </si>
  <si>
    <t>179525</t>
  </si>
  <si>
    <t>460812825</t>
  </si>
  <si>
    <t>2025-12-01 00:32:45</t>
  </si>
  <si>
    <t>25,314,000.00</t>
  </si>
  <si>
    <t>179225</t>
  </si>
  <si>
    <t>460794025</t>
  </si>
  <si>
    <t>2025-12-17 04:17:06</t>
  </si>
  <si>
    <t>41,915,000.00</t>
  </si>
  <si>
    <t>187325</t>
  </si>
  <si>
    <t>504429725</t>
  </si>
  <si>
    <t>2025-12-30 01:37:39</t>
  </si>
  <si>
    <t>6,415,000.00</t>
  </si>
  <si>
    <t>202425</t>
  </si>
  <si>
    <t>547007425</t>
  </si>
  <si>
    <t>Tipo Beneficiario</t>
  </si>
  <si>
    <t>2026-03-25 03:44:22</t>
  </si>
  <si>
    <t>1,648,000.00</t>
  </si>
  <si>
    <t>Beneficiario final</t>
  </si>
  <si>
    <t>31926</t>
  </si>
  <si>
    <t>84921026</t>
  </si>
  <si>
    <t>INFORME DE SUPERVISION N° 011</t>
  </si>
  <si>
    <t>FECHA INFORME : 21-08-2026</t>
  </si>
  <si>
    <t>ACTA DE CONCILIACION AC001111</t>
  </si>
  <si>
    <t>OBSERVACIONES: SE PAGAN LOTES:  ACTA DE CONCILIACION AC001111</t>
  </si>
  <si>
    <t>2026-03-27 03:22:59</t>
  </si>
  <si>
    <t>32526</t>
  </si>
  <si>
    <t>90367926</t>
  </si>
  <si>
    <t>2026-03-27 03:57:09</t>
  </si>
  <si>
    <t>32626</t>
  </si>
  <si>
    <t>90383926</t>
  </si>
  <si>
    <t>2026-04-15 03:49:14</t>
  </si>
  <si>
    <t>44326</t>
  </si>
  <si>
    <t>120171726</t>
  </si>
  <si>
    <t>2026-05-19 04:02:31</t>
  </si>
  <si>
    <t>62426</t>
  </si>
  <si>
    <t>171794626</t>
  </si>
  <si>
    <t>2026-05-29 04:39:26</t>
  </si>
  <si>
    <t>63126</t>
  </si>
  <si>
    <t>187343126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</si>
</sst>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.00\ _€_-;\-* #,##0.00\ _€_-;_-* &quot;-&quot;??\ _€_-;_-@_-"/>
    <numFmt numFmtId="166" formatCode="_-&quot;$&quot;\ * #,##0.00_-;\-&quot;$&quot;\ * #,##0.00_-;_-&quot;$&quot;\ * &quot;-&quot;_-;_-@_-"/>
  </numFmts>
  <fonts count="2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0"/>
      <name val="Arial Narrow"/>
      <family val="2"/>
    </font>
    <font>
      <b/>
      <sz val="12"/>
      <color theme="1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1">
    <xf numFmtId="0" fontId="0" fillId="0" borderId="0" xfId="0"/>
    <xf numFmtId="0" fontId="13" fillId="2" borderId="26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0" fillId="2" borderId="0" xfId="0" applyFill="1"/>
    <xf numFmtId="0" fontId="8" fillId="2" borderId="4" xfId="0" applyFont="1" applyFill="1" applyBorder="1"/>
    <xf numFmtId="0" fontId="8" fillId="2" borderId="5" xfId="0" applyFont="1" applyFill="1" applyBorder="1"/>
    <xf numFmtId="0" fontId="9" fillId="2" borderId="4" xfId="0" applyFont="1" applyFill="1" applyBorder="1" applyAlignment="1">
      <alignment vertical="top"/>
    </xf>
    <xf numFmtId="0" fontId="9" fillId="2" borderId="5" xfId="0" applyFont="1" applyFill="1" applyBorder="1" applyAlignment="1">
      <alignment vertical="top"/>
    </xf>
    <xf numFmtId="0" fontId="10" fillId="2" borderId="5" xfId="0" applyFont="1" applyFill="1" applyBorder="1" applyAlignment="1">
      <alignment vertical="center"/>
    </xf>
    <xf numFmtId="0" fontId="9" fillId="2" borderId="4" xfId="0" applyFont="1" applyFill="1" applyBorder="1"/>
    <xf numFmtId="0" fontId="9" fillId="2" borderId="5" xfId="0" applyFont="1" applyFill="1" applyBorder="1"/>
    <xf numFmtId="0" fontId="10" fillId="2" borderId="6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5" xfId="0" applyFont="1" applyFill="1" applyBorder="1"/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 wrapText="1"/>
    </xf>
    <xf numFmtId="22" fontId="12" fillId="2" borderId="26" xfId="0" applyNumberFormat="1" applyFont="1" applyFill="1" applyBorder="1" applyAlignment="1">
      <alignment horizontal="left"/>
    </xf>
    <xf numFmtId="0" fontId="9" fillId="2" borderId="5" xfId="0" applyFont="1" applyFill="1" applyBorder="1" applyAlignment="1">
      <alignment horizontal="center" vertical="top" wrapText="1"/>
    </xf>
    <xf numFmtId="0" fontId="0" fillId="2" borderId="26" xfId="0" applyFill="1" applyBorder="1" applyAlignment="1">
      <alignment horizontal="center"/>
    </xf>
    <xf numFmtId="0" fontId="13" fillId="2" borderId="26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0" fillId="2" borderId="6" xfId="0" applyFont="1" applyFill="1" applyBorder="1"/>
    <xf numFmtId="0" fontId="10" fillId="2" borderId="7" xfId="0" applyFont="1" applyFill="1" applyBorder="1"/>
    <xf numFmtId="0" fontId="10" fillId="2" borderId="8" xfId="0" applyFont="1" applyFill="1" applyBorder="1"/>
    <xf numFmtId="0" fontId="9" fillId="2" borderId="26" xfId="5" applyFont="1" applyFill="1" applyBorder="1" applyAlignment="1">
      <alignment horizontal="center"/>
    </xf>
    <xf numFmtId="165" fontId="9" fillId="2" borderId="26" xfId="6" applyFont="1" applyFill="1" applyBorder="1" applyAlignment="1">
      <alignment horizontal="center"/>
    </xf>
    <xf numFmtId="165" fontId="9" fillId="2" borderId="26" xfId="6" applyFont="1" applyFill="1" applyBorder="1" applyAlignment="1">
      <alignment horizontal="center" vertical="center"/>
    </xf>
    <xf numFmtId="42" fontId="9" fillId="2" borderId="26" xfId="1" applyFont="1" applyFill="1" applyBorder="1" applyAlignment="1">
      <alignment horizontal="center" vertical="center"/>
    </xf>
    <xf numFmtId="164" fontId="9" fillId="2" borderId="28" xfId="3" applyNumberFormat="1" applyFont="1" applyFill="1" applyBorder="1" applyAlignment="1">
      <alignment horizontal="center"/>
    </xf>
    <xf numFmtId="9" fontId="9" fillId="2" borderId="26" xfId="2" applyFont="1" applyFill="1" applyBorder="1" applyAlignment="1">
      <alignment horizontal="center" vertical="center"/>
    </xf>
    <xf numFmtId="10" fontId="9" fillId="2" borderId="26" xfId="2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6" fontId="0" fillId="2" borderId="26" xfId="1" applyNumberFormat="1" applyFont="1" applyFill="1" applyBorder="1" applyAlignment="1">
      <alignment horizontal="center"/>
    </xf>
    <xf numFmtId="166" fontId="9" fillId="2" borderId="28" xfId="1" applyNumberFormat="1" applyFont="1" applyFill="1" applyBorder="1" applyAlignment="1">
      <alignment horizontal="center"/>
    </xf>
    <xf numFmtId="0" fontId="9" fillId="2" borderId="1" xfId="5" applyFont="1" applyFill="1" applyBorder="1" applyAlignment="1">
      <alignment horizontal="left"/>
    </xf>
    <xf numFmtId="0" fontId="9" fillId="2" borderId="2" xfId="5" applyFont="1" applyFill="1" applyBorder="1" applyAlignment="1">
      <alignment horizontal="center"/>
    </xf>
    <xf numFmtId="9" fontId="9" fillId="2" borderId="2" xfId="5" applyNumberFormat="1" applyFont="1" applyFill="1" applyBorder="1" applyAlignment="1">
      <alignment horizontal="center"/>
    </xf>
    <xf numFmtId="165" fontId="9" fillId="2" borderId="2" xfId="6" applyFont="1" applyFill="1" applyBorder="1"/>
    <xf numFmtId="3" fontId="10" fillId="2" borderId="3" xfId="0" applyNumberFormat="1" applyFont="1" applyFill="1" applyBorder="1"/>
    <xf numFmtId="0" fontId="0" fillId="2" borderId="0" xfId="0" applyFill="1" applyAlignment="1">
      <alignment horizontal="center" vertical="center"/>
    </xf>
    <xf numFmtId="43" fontId="10" fillId="2" borderId="32" xfId="4" applyFont="1" applyFill="1" applyBorder="1"/>
    <xf numFmtId="43" fontId="9" fillId="2" borderId="32" xfId="4" applyFont="1" applyFill="1" applyBorder="1" applyAlignment="1">
      <alignment horizontal="right"/>
    </xf>
    <xf numFmtId="165" fontId="10" fillId="2" borderId="0" xfId="6" applyFont="1" applyFill="1" applyBorder="1"/>
    <xf numFmtId="43" fontId="9" fillId="2" borderId="34" xfId="4" applyFont="1" applyFill="1" applyBorder="1"/>
    <xf numFmtId="165" fontId="9" fillId="2" borderId="0" xfId="6" applyFont="1" applyFill="1" applyBorder="1"/>
    <xf numFmtId="0" fontId="10" fillId="2" borderId="4" xfId="0" applyFont="1" applyFill="1" applyBorder="1"/>
    <xf numFmtId="0" fontId="9" fillId="2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10" fontId="7" fillId="2" borderId="29" xfId="2" applyNumberFormat="1" applyFont="1" applyFill="1" applyBorder="1"/>
    <xf numFmtId="9" fontId="7" fillId="2" borderId="33" xfId="2" applyFont="1" applyFill="1" applyBorder="1"/>
    <xf numFmtId="9" fontId="7" fillId="2" borderId="26" xfId="2" applyFont="1" applyFill="1" applyBorder="1"/>
    <xf numFmtId="0" fontId="8" fillId="2" borderId="32" xfId="0" applyFont="1" applyFill="1" applyBorder="1"/>
    <xf numFmtId="0" fontId="7" fillId="2" borderId="4" xfId="0" applyFont="1" applyFill="1" applyBorder="1"/>
    <xf numFmtId="0" fontId="7" fillId="2" borderId="6" xfId="0" applyFont="1" applyFill="1" applyBorder="1"/>
    <xf numFmtId="0" fontId="8" fillId="2" borderId="1" xfId="0" applyFont="1" applyFill="1" applyBorder="1"/>
    <xf numFmtId="0" fontId="10" fillId="2" borderId="27" xfId="5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/>
    </xf>
    <xf numFmtId="0" fontId="9" fillId="2" borderId="4" xfId="0" applyFont="1" applyFill="1" applyBorder="1" applyAlignment="1">
      <alignment horizontal="center"/>
    </xf>
    <xf numFmtId="0" fontId="9" fillId="2" borderId="40" xfId="0" applyFon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166" fontId="0" fillId="2" borderId="28" xfId="1" applyNumberFormat="1" applyFont="1" applyFill="1" applyBorder="1" applyAlignment="1">
      <alignment horizontal="center"/>
    </xf>
    <xf numFmtId="44" fontId="14" fillId="2" borderId="26" xfId="8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left" vertical="center" wrapText="1"/>
    </xf>
    <xf numFmtId="44" fontId="9" fillId="2" borderId="21" xfId="3" applyFont="1" applyFill="1" applyBorder="1" applyAlignment="1">
      <alignment horizontal="left" vertical="top"/>
    </xf>
    <xf numFmtId="44" fontId="0" fillId="2" borderId="26" xfId="8" applyFont="1" applyFill="1" applyBorder="1" applyAlignment="1">
      <alignment horizontal="center" vertical="center"/>
    </xf>
    <xf numFmtId="44" fontId="0" fillId="2" borderId="26" xfId="8" applyFont="1" applyFill="1" applyBorder="1"/>
    <xf numFmtId="0" fontId="0" fillId="3" borderId="26" xfId="0" applyFill="1" applyBorder="1" applyAlignment="1">
      <alignment horizontal="center" vertical="center"/>
    </xf>
    <xf numFmtId="44" fontId="0" fillId="3" borderId="26" xfId="8" applyFont="1" applyFill="1" applyBorder="1" applyAlignment="1">
      <alignment horizontal="right" vertical="center"/>
    </xf>
    <xf numFmtId="43" fontId="9" fillId="2" borderId="26" xfId="4" applyFont="1" applyFill="1" applyBorder="1" applyAlignment="1">
      <alignment horizontal="center"/>
    </xf>
    <xf numFmtId="44" fontId="9" fillId="2" borderId="28" xfId="3" applyNumberFormat="1" applyFont="1" applyFill="1" applyBorder="1" applyAlignment="1">
      <alignment horizontal="center"/>
    </xf>
    <xf numFmtId="14" fontId="9" fillId="2" borderId="26" xfId="5" applyNumberFormat="1" applyFont="1" applyFill="1" applyBorder="1" applyAlignment="1">
      <alignment horizontal="center" vertical="center"/>
    </xf>
    <xf numFmtId="44" fontId="17" fillId="2" borderId="26" xfId="8" applyFont="1" applyFill="1" applyBorder="1" applyAlignment="1">
      <alignment horizontal="center"/>
    </xf>
    <xf numFmtId="44" fontId="17" fillId="2" borderId="26" xfId="8" applyFont="1" applyFill="1" applyBorder="1" applyAlignment="1">
      <alignment vertical="center"/>
    </xf>
    <xf numFmtId="44" fontId="17" fillId="2" borderId="26" xfId="8" applyFont="1" applyFill="1" applyBorder="1"/>
    <xf numFmtId="44" fontId="17" fillId="2" borderId="26" xfId="3" applyNumberFormat="1" applyFont="1" applyFill="1" applyBorder="1"/>
    <xf numFmtId="44" fontId="17" fillId="2" borderId="39" xfId="3" applyNumberFormat="1" applyFont="1" applyFill="1" applyBorder="1"/>
    <xf numFmtId="10" fontId="7" fillId="2" borderId="26" xfId="2" applyNumberFormat="1" applyFont="1" applyFill="1" applyBorder="1"/>
    <xf numFmtId="43" fontId="9" fillId="2" borderId="35" xfId="2" applyNumberFormat="1" applyFont="1" applyFill="1" applyBorder="1"/>
    <xf numFmtId="0" fontId="8" fillId="2" borderId="0" xfId="0" applyFont="1" applyFill="1" applyBorder="1"/>
    <xf numFmtId="0" fontId="9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/>
    <xf numFmtId="0" fontId="10" fillId="2" borderId="0" xfId="0" applyFont="1" applyFill="1" applyBorder="1"/>
    <xf numFmtId="0" fontId="9" fillId="2" borderId="4" xfId="0" applyFont="1" applyFill="1" applyBorder="1" applyAlignment="1">
      <alignment horizontal="center" wrapText="1"/>
    </xf>
    <xf numFmtId="22" fontId="12" fillId="2" borderId="0" xfId="0" applyNumberFormat="1" applyFont="1" applyFill="1" applyBorder="1"/>
    <xf numFmtId="0" fontId="9" fillId="2" borderId="0" xfId="0" applyFont="1" applyFill="1" applyBorder="1" applyAlignment="1">
      <alignment horizontal="center" vertical="top" wrapText="1"/>
    </xf>
    <xf numFmtId="0" fontId="0" fillId="2" borderId="27" xfId="0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 wrapText="1"/>
    </xf>
    <xf numFmtId="44" fontId="0" fillId="2" borderId="32" xfId="8" applyFont="1" applyFill="1" applyBorder="1"/>
    <xf numFmtId="44" fontId="14" fillId="2" borderId="32" xfId="8" applyFont="1" applyFill="1" applyBorder="1" applyAlignment="1">
      <alignment horizontal="center" vertical="center"/>
    </xf>
    <xf numFmtId="9" fontId="10" fillId="2" borderId="0" xfId="0" applyNumberFormat="1" applyFont="1" applyFill="1" applyBorder="1" applyAlignment="1">
      <alignment horizontal="center" vertical="center"/>
    </xf>
    <xf numFmtId="4" fontId="20" fillId="2" borderId="0" xfId="0" applyNumberFormat="1" applyFont="1" applyFill="1" applyBorder="1"/>
    <xf numFmtId="165" fontId="9" fillId="2" borderId="32" xfId="6" applyFont="1" applyFill="1" applyBorder="1" applyAlignment="1">
      <alignment horizontal="center" vertical="center"/>
    </xf>
    <xf numFmtId="166" fontId="0" fillId="2" borderId="32" xfId="1" applyNumberFormat="1" applyFon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166" fontId="0" fillId="2" borderId="35" xfId="1" applyNumberFormat="1" applyFont="1" applyFill="1" applyBorder="1" applyAlignment="1">
      <alignment horizontal="center"/>
    </xf>
    <xf numFmtId="44" fontId="9" fillId="2" borderId="35" xfId="3" applyNumberFormat="1" applyFont="1" applyFill="1" applyBorder="1" applyAlignment="1">
      <alignment horizontal="center"/>
    </xf>
    <xf numFmtId="0" fontId="10" fillId="2" borderId="0" xfId="5" applyFont="1" applyFill="1" applyBorder="1"/>
    <xf numFmtId="0" fontId="10" fillId="2" borderId="27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vertical="top"/>
    </xf>
    <xf numFmtId="0" fontId="10" fillId="2" borderId="5" xfId="0" applyFont="1" applyFill="1" applyBorder="1" applyAlignment="1">
      <alignment vertical="top"/>
    </xf>
    <xf numFmtId="4" fontId="20" fillId="2" borderId="26" xfId="0" applyNumberFormat="1" applyFont="1" applyFill="1" applyBorder="1"/>
    <xf numFmtId="14" fontId="4" fillId="2" borderId="32" xfId="0" applyNumberFormat="1" applyFont="1" applyFill="1" applyBorder="1" applyAlignment="1">
      <alignment vertical="center"/>
    </xf>
    <xf numFmtId="4" fontId="20" fillId="2" borderId="26" xfId="0" applyNumberFormat="1" applyFont="1" applyFill="1" applyBorder="1" applyAlignment="1">
      <alignment vertical="center"/>
    </xf>
    <xf numFmtId="0" fontId="9" fillId="2" borderId="41" xfId="0" applyFont="1" applyFill="1" applyBorder="1" applyAlignment="1">
      <alignment horizontal="center"/>
    </xf>
    <xf numFmtId="0" fontId="9" fillId="2" borderId="41" xfId="0" applyFont="1" applyFill="1" applyBorder="1" applyAlignment="1">
      <alignment horizontal="center" wrapText="1"/>
    </xf>
    <xf numFmtId="14" fontId="15" fillId="2" borderId="0" xfId="3" applyNumberFormat="1" applyFont="1" applyFill="1" applyBorder="1" applyAlignment="1">
      <alignment horizontal="center"/>
    </xf>
    <xf numFmtId="14" fontId="4" fillId="2" borderId="5" xfId="0" applyNumberFormat="1" applyFont="1" applyFill="1" applyBorder="1" applyAlignment="1">
      <alignment vertical="center"/>
    </xf>
    <xf numFmtId="4" fontId="20" fillId="2" borderId="39" xfId="0" applyNumberFormat="1" applyFont="1" applyFill="1" applyBorder="1"/>
    <xf numFmtId="14" fontId="4" fillId="2" borderId="34" xfId="0" applyNumberFormat="1" applyFont="1" applyFill="1" applyBorder="1" applyAlignment="1">
      <alignment vertical="center"/>
    </xf>
    <xf numFmtId="0" fontId="9" fillId="2" borderId="43" xfId="0" applyFont="1" applyFill="1" applyBorder="1" applyAlignment="1">
      <alignment horizontal="center"/>
    </xf>
    <xf numFmtId="0" fontId="9" fillId="2" borderId="45" xfId="0" applyFont="1" applyFill="1" applyBorder="1" applyAlignment="1">
      <alignment horizontal="center"/>
    </xf>
    <xf numFmtId="10" fontId="9" fillId="2" borderId="32" xfId="2" applyNumberFormat="1" applyFont="1" applyFill="1" applyBorder="1" applyAlignment="1">
      <alignment horizontal="center" vertical="center"/>
    </xf>
    <xf numFmtId="0" fontId="9" fillId="2" borderId="1" xfId="0" applyFont="1" applyFill="1" applyBorder="1"/>
    <xf numFmtId="0" fontId="9" fillId="2" borderId="2" xfId="0" applyFont="1" applyFill="1" applyBorder="1"/>
    <xf numFmtId="0" fontId="9" fillId="2" borderId="3" xfId="0" applyFont="1" applyFill="1" applyBorder="1"/>
    <xf numFmtId="0" fontId="9" fillId="2" borderId="26" xfId="0" applyFont="1" applyFill="1" applyBorder="1" applyAlignment="1">
      <alignment horizontal="center" wrapText="1"/>
    </xf>
    <xf numFmtId="14" fontId="9" fillId="2" borderId="26" xfId="0" applyNumberFormat="1" applyFont="1" applyFill="1" applyBorder="1" applyAlignment="1">
      <alignment horizontal="center"/>
    </xf>
    <xf numFmtId="166" fontId="9" fillId="2" borderId="24" xfId="1" applyNumberFormat="1" applyFont="1" applyFill="1" applyBorder="1" applyAlignment="1">
      <alignment horizontal="center" wrapText="1"/>
    </xf>
    <xf numFmtId="0" fontId="10" fillId="2" borderId="26" xfId="0" applyFont="1" applyFill="1" applyBorder="1" applyAlignment="1">
      <alignment horizontal="center" wrapText="1"/>
    </xf>
    <xf numFmtId="0" fontId="6" fillId="2" borderId="37" xfId="0" applyFont="1" applyFill="1" applyBorder="1" applyAlignment="1">
      <alignment horizontal="center"/>
    </xf>
    <xf numFmtId="0" fontId="18" fillId="2" borderId="38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6" xfId="5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8" fillId="2" borderId="0" xfId="0" applyFont="1" applyFill="1"/>
    <xf numFmtId="0" fontId="9" fillId="2" borderId="0" xfId="0" applyFont="1" applyFill="1" applyAlignment="1">
      <alignment vertical="top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9" fillId="2" borderId="0" xfId="0" applyFont="1" applyFill="1"/>
    <xf numFmtId="44" fontId="9" fillId="2" borderId="21" xfId="9" applyFont="1" applyFill="1" applyBorder="1" applyAlignment="1">
      <alignment horizontal="left" vertical="top"/>
    </xf>
    <xf numFmtId="0" fontId="10" fillId="2" borderId="0" xfId="0" applyFont="1" applyFill="1"/>
    <xf numFmtId="0" fontId="10" fillId="2" borderId="0" xfId="0" applyFont="1" applyFill="1" applyAlignment="1">
      <alignment vertical="top"/>
    </xf>
    <xf numFmtId="22" fontId="12" fillId="2" borderId="0" xfId="0" applyNumberFormat="1" applyFont="1" applyFill="1"/>
    <xf numFmtId="0" fontId="9" fillId="2" borderId="0" xfId="0" applyFont="1" applyFill="1" applyAlignment="1">
      <alignment horizontal="center" vertical="top" wrapText="1"/>
    </xf>
    <xf numFmtId="0" fontId="6" fillId="2" borderId="27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21" fillId="2" borderId="32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44" fontId="0" fillId="0" borderId="26" xfId="8" applyFont="1" applyBorder="1" applyAlignment="1">
      <alignment horizontal="center" vertical="center"/>
    </xf>
    <xf numFmtId="0" fontId="9" fillId="2" borderId="28" xfId="0" applyFont="1" applyFill="1" applyBorder="1" applyAlignment="1">
      <alignment horizontal="center"/>
    </xf>
    <xf numFmtId="4" fontId="20" fillId="2" borderId="28" xfId="0" applyNumberFormat="1" applyFont="1" applyFill="1" applyBorder="1"/>
    <xf numFmtId="14" fontId="5" fillId="2" borderId="35" xfId="0" applyNumberFormat="1" applyFont="1" applyFill="1" applyBorder="1" applyAlignment="1">
      <alignment vertical="center"/>
    </xf>
    <xf numFmtId="14" fontId="5" fillId="2" borderId="32" xfId="0" applyNumberFormat="1" applyFont="1" applyFill="1" applyBorder="1" applyAlignment="1">
      <alignment vertical="center"/>
    </xf>
    <xf numFmtId="14" fontId="5" fillId="2" borderId="34" xfId="0" applyNumberFormat="1" applyFont="1" applyFill="1" applyBorder="1" applyAlignment="1">
      <alignment vertical="center"/>
    </xf>
    <xf numFmtId="9" fontId="10" fillId="2" borderId="0" xfId="0" applyNumberFormat="1" applyFont="1" applyFill="1" applyAlignment="1">
      <alignment horizontal="center" vertical="center"/>
    </xf>
    <xf numFmtId="4" fontId="20" fillId="2" borderId="0" xfId="0" applyNumberFormat="1" applyFont="1" applyFill="1"/>
    <xf numFmtId="14" fontId="15" fillId="2" borderId="0" xfId="9" applyNumberFormat="1" applyFont="1" applyFill="1" applyBorder="1" applyAlignment="1">
      <alignment horizontal="center"/>
    </xf>
    <xf numFmtId="14" fontId="3" fillId="2" borderId="5" xfId="0" applyNumberFormat="1" applyFont="1" applyFill="1" applyBorder="1" applyAlignment="1">
      <alignment vertical="center"/>
    </xf>
    <xf numFmtId="43" fontId="9" fillId="2" borderId="26" xfId="10" applyFont="1" applyFill="1" applyBorder="1" applyAlignment="1">
      <alignment horizontal="center"/>
    </xf>
    <xf numFmtId="44" fontId="0" fillId="2" borderId="26" xfId="8" applyFont="1" applyFill="1" applyBorder="1" applyAlignment="1">
      <alignment horizontal="center"/>
    </xf>
    <xf numFmtId="164" fontId="9" fillId="2" borderId="28" xfId="9" applyNumberFormat="1" applyFont="1" applyFill="1" applyBorder="1" applyAlignment="1">
      <alignment horizontal="center"/>
    </xf>
    <xf numFmtId="44" fontId="9" fillId="2" borderId="28" xfId="9" applyFont="1" applyFill="1" applyBorder="1" applyAlignment="1">
      <alignment horizontal="center"/>
    </xf>
    <xf numFmtId="44" fontId="9" fillId="2" borderId="35" xfId="9" applyFont="1" applyFill="1" applyBorder="1" applyAlignment="1">
      <alignment horizontal="center"/>
    </xf>
    <xf numFmtId="0" fontId="7" fillId="2" borderId="27" xfId="5" applyFont="1" applyFill="1" applyBorder="1" applyAlignment="1">
      <alignment horizontal="center" vertical="center" wrapText="1"/>
    </xf>
    <xf numFmtId="0" fontId="7" fillId="2" borderId="26" xfId="5" applyFont="1" applyFill="1" applyBorder="1" applyAlignment="1">
      <alignment horizontal="center" vertical="center"/>
    </xf>
    <xf numFmtId="0" fontId="10" fillId="2" borderId="0" xfId="5" applyFont="1" applyFill="1"/>
    <xf numFmtId="43" fontId="10" fillId="2" borderId="32" xfId="10" applyFont="1" applyFill="1" applyBorder="1"/>
    <xf numFmtId="43" fontId="9" fillId="2" borderId="32" xfId="10" applyFont="1" applyFill="1" applyBorder="1" applyAlignment="1">
      <alignment horizontal="right"/>
    </xf>
    <xf numFmtId="44" fontId="17" fillId="2" borderId="26" xfId="9" applyFont="1" applyFill="1" applyBorder="1"/>
    <xf numFmtId="44" fontId="17" fillId="2" borderId="39" xfId="9" applyFont="1" applyFill="1" applyBorder="1"/>
    <xf numFmtId="43" fontId="9" fillId="2" borderId="34" xfId="10" applyFont="1" applyFill="1" applyBorder="1"/>
    <xf numFmtId="14" fontId="10" fillId="2" borderId="26" xfId="0" applyNumberFormat="1" applyFont="1" applyFill="1" applyBorder="1" applyAlignment="1">
      <alignment horizontal="center"/>
    </xf>
    <xf numFmtId="166" fontId="10" fillId="2" borderId="24" xfId="1" applyNumberFormat="1" applyFont="1" applyFill="1" applyBorder="1" applyAlignment="1">
      <alignment horizontal="center" wrapText="1"/>
    </xf>
    <xf numFmtId="10" fontId="7" fillId="2" borderId="33" xfId="2" applyNumberFormat="1" applyFont="1" applyFill="1" applyBorder="1"/>
    <xf numFmtId="0" fontId="18" fillId="2" borderId="0" xfId="0" applyFont="1" applyFill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left" vertical="center" wrapText="1"/>
    </xf>
    <xf numFmtId="0" fontId="9" fillId="2" borderId="28" xfId="0" applyFont="1" applyFill="1" applyBorder="1" applyAlignment="1">
      <alignment horizontal="center"/>
    </xf>
    <xf numFmtId="44" fontId="9" fillId="2" borderId="21" xfId="12" applyFont="1" applyFill="1" applyBorder="1" applyAlignment="1">
      <alignment horizontal="left" vertical="top"/>
    </xf>
    <xf numFmtId="43" fontId="0" fillId="0" borderId="26" xfId="11" applyFont="1" applyBorder="1"/>
    <xf numFmtId="43" fontId="13" fillId="2" borderId="32" xfId="0" applyNumberFormat="1" applyFont="1" applyFill="1" applyBorder="1" applyAlignment="1">
      <alignment horizontal="center" vertical="center" wrapText="1"/>
    </xf>
    <xf numFmtId="14" fontId="15" fillId="2" borderId="0" xfId="12" applyNumberFormat="1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vertical="center"/>
    </xf>
    <xf numFmtId="43" fontId="9" fillId="2" borderId="26" xfId="13" applyFont="1" applyFill="1" applyBorder="1" applyAlignment="1">
      <alignment horizontal="center"/>
    </xf>
    <xf numFmtId="164" fontId="9" fillId="2" borderId="28" xfId="12" applyNumberFormat="1" applyFont="1" applyFill="1" applyBorder="1" applyAlignment="1">
      <alignment horizontal="center"/>
    </xf>
    <xf numFmtId="43" fontId="10" fillId="2" borderId="32" xfId="13" applyFont="1" applyFill="1" applyBorder="1"/>
    <xf numFmtId="43" fontId="9" fillId="2" borderId="32" xfId="13" applyFont="1" applyFill="1" applyBorder="1" applyAlignment="1">
      <alignment horizontal="right"/>
    </xf>
    <xf numFmtId="44" fontId="17" fillId="2" borderId="26" xfId="12" applyFont="1" applyFill="1" applyBorder="1"/>
    <xf numFmtId="44" fontId="17" fillId="2" borderId="39" xfId="12" applyFont="1" applyFill="1" applyBorder="1"/>
    <xf numFmtId="43" fontId="9" fillId="2" borderId="34" xfId="13" applyFont="1" applyFill="1" applyBorder="1"/>
    <xf numFmtId="0" fontId="9" fillId="2" borderId="48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10" fontId="7" fillId="2" borderId="39" xfId="2" applyNumberFormat="1" applyFont="1" applyFill="1" applyBorder="1"/>
    <xf numFmtId="43" fontId="9" fillId="2" borderId="34" xfId="2" applyNumberFormat="1" applyFont="1" applyFill="1" applyBorder="1"/>
    <xf numFmtId="44" fontId="0" fillId="2" borderId="32" xfId="8" applyFont="1" applyFill="1" applyBorder="1" applyAlignment="1">
      <alignment horizontal="center"/>
    </xf>
    <xf numFmtId="44" fontId="0" fillId="2" borderId="28" xfId="8" applyFont="1" applyFill="1" applyBorder="1" applyAlignment="1">
      <alignment horizontal="center"/>
    </xf>
    <xf numFmtId="44" fontId="0" fillId="2" borderId="35" xfId="8" applyFont="1" applyFill="1" applyBorder="1" applyAlignment="1">
      <alignment horizontal="center"/>
    </xf>
    <xf numFmtId="44" fontId="9" fillId="2" borderId="28" xfId="8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43" fontId="9" fillId="2" borderId="34" xfId="14" applyFont="1" applyFill="1" applyBorder="1"/>
    <xf numFmtId="44" fontId="17" fillId="2" borderId="39" xfId="15" applyFont="1" applyFill="1" applyBorder="1"/>
    <xf numFmtId="43" fontId="9" fillId="2" borderId="32" xfId="14" applyFont="1" applyFill="1" applyBorder="1" applyAlignment="1">
      <alignment horizontal="right"/>
    </xf>
    <xf numFmtId="44" fontId="17" fillId="2" borderId="26" xfId="15" applyFont="1" applyFill="1" applyBorder="1"/>
    <xf numFmtId="43" fontId="10" fillId="2" borderId="32" xfId="14" applyFont="1" applyFill="1" applyBorder="1"/>
    <xf numFmtId="166" fontId="0" fillId="2" borderId="46" xfId="1" applyNumberFormat="1" applyFont="1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0" borderId="26" xfId="0" applyBorder="1"/>
    <xf numFmtId="166" fontId="0" fillId="2" borderId="47" xfId="1" applyNumberFormat="1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vertical="center"/>
    </xf>
    <xf numFmtId="14" fontId="15" fillId="2" borderId="0" xfId="15" applyNumberFormat="1" applyFont="1" applyFill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right" indent="3"/>
    </xf>
    <xf numFmtId="44" fontId="9" fillId="2" borderId="21" xfId="15" applyFont="1" applyFill="1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4" fontId="0" fillId="0" borderId="26" xfId="8" applyFont="1" applyBorder="1"/>
    <xf numFmtId="44" fontId="21" fillId="2" borderId="26" xfId="8" applyFont="1" applyFill="1" applyBorder="1" applyAlignment="1">
      <alignment horizontal="center" vertical="center"/>
    </xf>
    <xf numFmtId="44" fontId="6" fillId="2" borderId="26" xfId="8" applyFont="1" applyFill="1" applyBorder="1" applyAlignment="1">
      <alignment horizontal="center" vertical="center"/>
    </xf>
    <xf numFmtId="44" fontId="13" fillId="2" borderId="32" xfId="8" applyFont="1" applyFill="1" applyBorder="1" applyAlignment="1">
      <alignment horizontal="center" vertical="center" wrapText="1"/>
    </xf>
    <xf numFmtId="44" fontId="13" fillId="2" borderId="26" xfId="8" applyFont="1" applyFill="1" applyBorder="1" applyAlignment="1">
      <alignment horizontal="center" vertical="center" wrapText="1"/>
    </xf>
    <xf numFmtId="44" fontId="24" fillId="2" borderId="28" xfId="8" applyFont="1" applyFill="1" applyBorder="1" applyAlignment="1">
      <alignment horizontal="center"/>
    </xf>
    <xf numFmtId="44" fontId="9" fillId="2" borderId="26" xfId="8" applyFont="1" applyFill="1" applyBorder="1" applyAlignment="1">
      <alignment horizontal="center"/>
    </xf>
    <xf numFmtId="14" fontId="0" fillId="2" borderId="26" xfId="1" applyNumberFormat="1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/>
    </xf>
    <xf numFmtId="0" fontId="18" fillId="0" borderId="38" xfId="0" applyFon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9" fillId="2" borderId="23" xfId="5" applyFon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1" xfId="5" applyFont="1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14" fontId="25" fillId="2" borderId="26" xfId="0" applyNumberFormat="1" applyFont="1" applyFill="1" applyBorder="1" applyAlignment="1">
      <alignment horizontal="center" vertical="center"/>
    </xf>
    <xf numFmtId="44" fontId="13" fillId="2" borderId="24" xfId="8" applyFont="1" applyFill="1" applyBorder="1" applyAlignment="1">
      <alignment horizontal="center" vertical="center" wrapText="1"/>
    </xf>
    <xf numFmtId="44" fontId="9" fillId="2" borderId="5" xfId="0" applyNumberFormat="1" applyFont="1" applyFill="1" applyBorder="1" applyAlignment="1">
      <alignment vertical="top"/>
    </xf>
    <xf numFmtId="165" fontId="9" fillId="2" borderId="24" xfId="6" applyFont="1" applyFill="1" applyBorder="1" applyAlignment="1">
      <alignment horizontal="center" vertical="center"/>
    </xf>
    <xf numFmtId="0" fontId="9" fillId="2" borderId="23" xfId="5" applyFont="1" applyFill="1" applyBorder="1" applyAlignment="1">
      <alignment horizontal="center"/>
    </xf>
    <xf numFmtId="0" fontId="9" fillId="2" borderId="21" xfId="5" applyFont="1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166" fontId="0" fillId="0" borderId="26" xfId="1" applyNumberFormat="1" applyFont="1" applyFill="1" applyBorder="1" applyAlignment="1">
      <alignment horizontal="center"/>
    </xf>
    <xf numFmtId="0" fontId="9" fillId="2" borderId="23" xfId="5" applyFont="1" applyFill="1" applyBorder="1" applyAlignment="1">
      <alignment horizontal="center"/>
    </xf>
    <xf numFmtId="0" fontId="9" fillId="2" borderId="21" xfId="5" applyFont="1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9" fillId="2" borderId="23" xfId="5" applyFon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1" xfId="5" applyFont="1" applyFill="1" applyBorder="1" applyAlignment="1">
      <alignment horizontal="left"/>
    </xf>
    <xf numFmtId="0" fontId="9" fillId="2" borderId="2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42" fontId="9" fillId="2" borderId="24" xfId="1" applyFont="1" applyFill="1" applyBorder="1" applyAlignment="1">
      <alignment horizontal="center" vertical="center"/>
    </xf>
    <xf numFmtId="166" fontId="0" fillId="2" borderId="19" xfId="1" applyNumberFormat="1" applyFont="1" applyFill="1" applyBorder="1" applyAlignment="1">
      <alignment horizontal="center"/>
    </xf>
    <xf numFmtId="10" fontId="9" fillId="2" borderId="24" xfId="2" applyNumberFormat="1" applyFont="1" applyFill="1" applyBorder="1" applyAlignment="1">
      <alignment horizontal="center" vertical="center"/>
    </xf>
    <xf numFmtId="9" fontId="7" fillId="2" borderId="24" xfId="2" applyFont="1" applyFill="1" applyBorder="1"/>
    <xf numFmtId="44" fontId="6" fillId="0" borderId="26" xfId="8" applyFont="1" applyBorder="1"/>
    <xf numFmtId="165" fontId="9" fillId="2" borderId="24" xfId="6" applyFont="1" applyFill="1" applyBorder="1" applyAlignment="1">
      <alignment horizontal="center" vertical="center" wrapText="1"/>
    </xf>
    <xf numFmtId="0" fontId="9" fillId="2" borderId="26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left" vertical="center" wrapText="1"/>
    </xf>
    <xf numFmtId="0" fontId="9" fillId="2" borderId="21" xfId="5" applyFont="1" applyFill="1" applyBorder="1" applyAlignment="1">
      <alignment horizontal="left"/>
    </xf>
    <xf numFmtId="0" fontId="9" fillId="2" borderId="23" xfId="5" applyFon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9" fillId="2" borderId="28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26" fillId="0" borderId="49" xfId="0" applyFont="1" applyBorder="1" applyAlignment="1"/>
    <xf numFmtId="49" fontId="26" fillId="0" borderId="49" xfId="0" applyNumberFormat="1" applyFont="1" applyBorder="1" applyAlignment="1"/>
    <xf numFmtId="49" fontId="26" fillId="0" borderId="49" xfId="0" applyNumberFormat="1" applyFont="1" applyBorder="1" applyAlignment="1">
      <alignment horizontal="left"/>
    </xf>
    <xf numFmtId="44" fontId="27" fillId="2" borderId="28" xfId="8" applyFont="1" applyFill="1" applyBorder="1" applyAlignment="1">
      <alignment horizontal="center"/>
    </xf>
    <xf numFmtId="166" fontId="0" fillId="4" borderId="26" xfId="1" applyNumberFormat="1" applyFont="1" applyFill="1" applyBorder="1" applyAlignment="1">
      <alignment horizontal="center"/>
    </xf>
    <xf numFmtId="44" fontId="26" fillId="0" borderId="49" xfId="8" applyFont="1" applyBorder="1" applyAlignment="1"/>
    <xf numFmtId="44" fontId="26" fillId="0" borderId="49" xfId="8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left" vertical="top"/>
    </xf>
    <xf numFmtId="0" fontId="9" fillId="2" borderId="10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horizontal="left" vertical="top"/>
    </xf>
    <xf numFmtId="0" fontId="9" fillId="2" borderId="9" xfId="0" applyFont="1" applyFill="1" applyBorder="1" applyAlignment="1">
      <alignment horizontal="left" wrapText="1"/>
    </xf>
    <xf numFmtId="0" fontId="9" fillId="2" borderId="10" xfId="0" applyFont="1" applyFill="1" applyBorder="1" applyAlignment="1">
      <alignment horizontal="left" wrapText="1"/>
    </xf>
    <xf numFmtId="0" fontId="9" fillId="2" borderId="11" xfId="0" applyFont="1" applyFill="1" applyBorder="1" applyAlignment="1">
      <alignment horizontal="left" wrapText="1"/>
    </xf>
    <xf numFmtId="0" fontId="9" fillId="2" borderId="9" xfId="0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0" fontId="9" fillId="2" borderId="11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left" vertical="top" wrapText="1"/>
    </xf>
    <xf numFmtId="0" fontId="10" fillId="2" borderId="14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horizontal="justify" vertical="top" wrapText="1"/>
    </xf>
    <xf numFmtId="0" fontId="9" fillId="2" borderId="16" xfId="0" applyFont="1" applyFill="1" applyBorder="1" applyAlignment="1">
      <alignment horizontal="justify" vertical="top"/>
    </xf>
    <xf numFmtId="0" fontId="9" fillId="2" borderId="17" xfId="0" applyFont="1" applyFill="1" applyBorder="1" applyAlignment="1">
      <alignment horizontal="justify" vertical="top"/>
    </xf>
    <xf numFmtId="0" fontId="9" fillId="2" borderId="18" xfId="0" applyFont="1" applyFill="1" applyBorder="1" applyAlignment="1">
      <alignment horizontal="justify" vertical="top"/>
    </xf>
    <xf numFmtId="0" fontId="9" fillId="2" borderId="19" xfId="0" applyFont="1" applyFill="1" applyBorder="1" applyAlignment="1">
      <alignment horizontal="justify" vertical="top"/>
    </xf>
    <xf numFmtId="0" fontId="9" fillId="2" borderId="20" xfId="0" applyFont="1" applyFill="1" applyBorder="1" applyAlignment="1">
      <alignment horizontal="justify" vertical="top"/>
    </xf>
    <xf numFmtId="0" fontId="9" fillId="2" borderId="21" xfId="0" applyFont="1" applyFill="1" applyBorder="1" applyAlignment="1">
      <alignment horizontal="left" vertical="center" wrapText="1"/>
    </xf>
    <xf numFmtId="0" fontId="9" fillId="2" borderId="22" xfId="0" applyFont="1" applyFill="1" applyBorder="1" applyAlignment="1">
      <alignment horizontal="left" vertical="center" wrapText="1"/>
    </xf>
    <xf numFmtId="0" fontId="9" fillId="2" borderId="23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9" fillId="2" borderId="25" xfId="0" applyFont="1" applyFill="1" applyBorder="1" applyAlignment="1">
      <alignment horizontal="left" vertical="center" wrapText="1"/>
    </xf>
    <xf numFmtId="14" fontId="9" fillId="2" borderId="22" xfId="0" applyNumberFormat="1" applyFont="1" applyFill="1" applyBorder="1" applyAlignment="1">
      <alignment horizontal="left" vertical="center" wrapText="1"/>
    </xf>
    <xf numFmtId="14" fontId="9" fillId="2" borderId="23" xfId="0" applyNumberFormat="1" applyFont="1" applyFill="1" applyBorder="1" applyAlignment="1">
      <alignment horizontal="left" vertical="center" wrapText="1"/>
    </xf>
    <xf numFmtId="8" fontId="9" fillId="2" borderId="24" xfId="3" applyNumberFormat="1" applyFont="1" applyFill="1" applyBorder="1" applyAlignment="1">
      <alignment horizontal="right" vertical="top"/>
    </xf>
    <xf numFmtId="8" fontId="9" fillId="2" borderId="23" xfId="3" applyNumberFormat="1" applyFont="1" applyFill="1" applyBorder="1" applyAlignment="1">
      <alignment horizontal="right" vertical="top"/>
    </xf>
    <xf numFmtId="0" fontId="9" fillId="2" borderId="24" xfId="0" applyFont="1" applyFill="1" applyBorder="1" applyAlignment="1">
      <alignment horizontal="left" vertical="top" wrapText="1"/>
    </xf>
    <xf numFmtId="0" fontId="9" fillId="2" borderId="22" xfId="0" applyFont="1" applyFill="1" applyBorder="1" applyAlignment="1">
      <alignment horizontal="left" vertical="top" wrapText="1"/>
    </xf>
    <xf numFmtId="0" fontId="9" fillId="2" borderId="25" xfId="0" applyFont="1" applyFill="1" applyBorder="1" applyAlignment="1">
      <alignment horizontal="left" vertical="top" wrapText="1"/>
    </xf>
    <xf numFmtId="0" fontId="10" fillId="2" borderId="21" xfId="0" applyFont="1" applyFill="1" applyBorder="1" applyAlignment="1">
      <alignment horizontal="justify" vertical="top" wrapText="1"/>
    </xf>
    <xf numFmtId="0" fontId="10" fillId="2" borderId="22" xfId="0" applyFont="1" applyFill="1" applyBorder="1" applyAlignment="1">
      <alignment horizontal="justify" vertical="top" wrapText="1"/>
    </xf>
    <xf numFmtId="0" fontId="10" fillId="2" borderId="25" xfId="0" applyFont="1" applyFill="1" applyBorder="1" applyAlignment="1">
      <alignment horizontal="justify" vertical="top" wrapText="1"/>
    </xf>
    <xf numFmtId="0" fontId="9" fillId="2" borderId="21" xfId="0" applyFont="1" applyFill="1" applyBorder="1"/>
    <xf numFmtId="0" fontId="9" fillId="2" borderId="23" xfId="0" applyFont="1" applyFill="1" applyBorder="1"/>
    <xf numFmtId="0" fontId="9" fillId="2" borderId="24" xfId="0" applyFont="1" applyFill="1" applyBorder="1" applyAlignment="1">
      <alignment horizontal="left"/>
    </xf>
    <xf numFmtId="0" fontId="9" fillId="2" borderId="23" xfId="0" applyFont="1" applyFill="1" applyBorder="1" applyAlignment="1">
      <alignment horizontal="left"/>
    </xf>
    <xf numFmtId="44" fontId="9" fillId="2" borderId="24" xfId="8" applyFont="1" applyFill="1" applyBorder="1" applyAlignment="1">
      <alignment horizontal="right"/>
    </xf>
    <xf numFmtId="44" fontId="9" fillId="2" borderId="22" xfId="8" applyFont="1" applyFill="1" applyBorder="1" applyAlignment="1">
      <alignment horizontal="right"/>
    </xf>
    <xf numFmtId="44" fontId="9" fillId="2" borderId="25" xfId="8" applyFont="1" applyFill="1" applyBorder="1" applyAlignment="1">
      <alignment horizontal="right"/>
    </xf>
    <xf numFmtId="0" fontId="9" fillId="2" borderId="24" xfId="0" applyFont="1" applyFill="1" applyBorder="1" applyAlignment="1">
      <alignment horizontal="center" vertical="top"/>
    </xf>
    <xf numFmtId="0" fontId="9" fillId="2" borderId="22" xfId="0" applyFont="1" applyFill="1" applyBorder="1" applyAlignment="1">
      <alignment horizontal="center" vertical="top"/>
    </xf>
    <xf numFmtId="0" fontId="9" fillId="2" borderId="25" xfId="0" applyFont="1" applyFill="1" applyBorder="1" applyAlignment="1">
      <alignment horizontal="center" vertical="top"/>
    </xf>
    <xf numFmtId="0" fontId="9" fillId="2" borderId="24" xfId="0" applyFont="1" applyFill="1" applyBorder="1" applyAlignment="1">
      <alignment horizontal="center" vertical="top" wrapText="1"/>
    </xf>
    <xf numFmtId="0" fontId="9" fillId="2" borderId="22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/>
    </xf>
    <xf numFmtId="0" fontId="9" fillId="2" borderId="42" xfId="0" applyFont="1" applyFill="1" applyBorder="1" applyAlignment="1">
      <alignment horizontal="center"/>
    </xf>
    <xf numFmtId="0" fontId="9" fillId="2" borderId="44" xfId="0" applyFont="1" applyFill="1" applyBorder="1" applyAlignment="1">
      <alignment horizontal="center"/>
    </xf>
    <xf numFmtId="9" fontId="10" fillId="2" borderId="22" xfId="0" applyNumberFormat="1" applyFont="1" applyFill="1" applyBorder="1" applyAlignment="1">
      <alignment horizontal="center" vertical="center"/>
    </xf>
    <xf numFmtId="9" fontId="10" fillId="2" borderId="23" xfId="0" applyNumberFormat="1" applyFont="1" applyFill="1" applyBorder="1" applyAlignment="1">
      <alignment horizontal="center" vertical="center"/>
    </xf>
    <xf numFmtId="14" fontId="15" fillId="2" borderId="24" xfId="3" applyNumberFormat="1" applyFont="1" applyFill="1" applyBorder="1" applyAlignment="1">
      <alignment horizontal="center"/>
    </xf>
    <xf numFmtId="14" fontId="15" fillId="2" borderId="23" xfId="3" applyNumberFormat="1" applyFont="1" applyFill="1" applyBorder="1" applyAlignment="1">
      <alignment horizontal="center"/>
    </xf>
    <xf numFmtId="0" fontId="9" fillId="2" borderId="21" xfId="5" applyFont="1" applyFill="1" applyBorder="1" applyAlignment="1">
      <alignment horizontal="left" wrapText="1"/>
    </xf>
    <xf numFmtId="0" fontId="9" fillId="2" borderId="23" xfId="5" applyFont="1" applyFill="1" applyBorder="1" applyAlignment="1">
      <alignment horizontal="left" wrapText="1"/>
    </xf>
    <xf numFmtId="0" fontId="9" fillId="2" borderId="21" xfId="5" applyFont="1" applyFill="1" applyBorder="1" applyAlignment="1">
      <alignment horizontal="left"/>
    </xf>
    <xf numFmtId="0" fontId="9" fillId="2" borderId="23" xfId="5" applyFont="1" applyFill="1" applyBorder="1" applyAlignment="1">
      <alignment horizontal="left"/>
    </xf>
    <xf numFmtId="0" fontId="9" fillId="2" borderId="21" xfId="5" applyFont="1" applyFill="1" applyBorder="1" applyAlignment="1">
      <alignment horizontal="center"/>
    </xf>
    <xf numFmtId="0" fontId="9" fillId="2" borderId="23" xfId="5" applyFont="1" applyFill="1" applyBorder="1" applyAlignment="1">
      <alignment horizontal="center"/>
    </xf>
    <xf numFmtId="43" fontId="9" fillId="2" borderId="12" xfId="4" applyFont="1" applyFill="1" applyBorder="1" applyAlignment="1">
      <alignment horizontal="left"/>
    </xf>
    <xf numFmtId="43" fontId="9" fillId="2" borderId="13" xfId="4" applyFont="1" applyFill="1" applyBorder="1" applyAlignment="1">
      <alignment horizontal="left"/>
    </xf>
    <xf numFmtId="43" fontId="9" fillId="2" borderId="14" xfId="4" applyFont="1" applyFill="1" applyBorder="1" applyAlignment="1">
      <alignment horizontal="left"/>
    </xf>
    <xf numFmtId="0" fontId="9" fillId="2" borderId="24" xfId="5" applyFont="1" applyFill="1" applyBorder="1" applyAlignment="1">
      <alignment horizontal="center"/>
    </xf>
    <xf numFmtId="0" fontId="10" fillId="2" borderId="24" xfId="5" applyFont="1" applyFill="1" applyBorder="1" applyAlignment="1">
      <alignment horizontal="center" vertical="center"/>
    </xf>
    <xf numFmtId="0" fontId="10" fillId="2" borderId="23" xfId="5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left" wrapText="1"/>
    </xf>
    <xf numFmtId="0" fontId="9" fillId="2" borderId="29" xfId="5" applyFont="1" applyFill="1" applyBorder="1" applyAlignment="1">
      <alignment horizontal="left"/>
    </xf>
    <xf numFmtId="0" fontId="9" fillId="2" borderId="33" xfId="5" applyFont="1" applyFill="1" applyBorder="1" applyAlignment="1">
      <alignment horizontal="left"/>
    </xf>
    <xf numFmtId="0" fontId="9" fillId="2" borderId="1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166" fontId="9" fillId="2" borderId="24" xfId="1" applyNumberFormat="1" applyFont="1" applyFill="1" applyBorder="1" applyAlignment="1">
      <alignment horizontal="center"/>
    </xf>
    <xf numFmtId="166" fontId="9" fillId="2" borderId="25" xfId="1" applyNumberFormat="1" applyFont="1" applyFill="1" applyBorder="1" applyAlignment="1">
      <alignment horizontal="center"/>
    </xf>
    <xf numFmtId="0" fontId="8" fillId="2" borderId="4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7" applyFont="1" applyFill="1" applyBorder="1" applyAlignment="1">
      <alignment horizontal="center"/>
    </xf>
    <xf numFmtId="0" fontId="7" fillId="2" borderId="10" xfId="7" applyFont="1" applyFill="1" applyBorder="1" applyAlignment="1">
      <alignment horizontal="center"/>
    </xf>
    <xf numFmtId="0" fontId="7" fillId="2" borderId="11" xfId="7" applyFont="1" applyFill="1" applyBorder="1" applyAlignment="1">
      <alignment horizont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1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horizontal="left" vertical="top" wrapText="1"/>
    </xf>
    <xf numFmtId="0" fontId="8" fillId="2" borderId="36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9" fillId="2" borderId="29" xfId="0" applyFont="1" applyFill="1" applyBorder="1" applyAlignment="1">
      <alignment horizontal="right"/>
    </xf>
    <xf numFmtId="0" fontId="9" fillId="2" borderId="30" xfId="0" applyFont="1" applyFill="1" applyBorder="1" applyAlignment="1">
      <alignment horizontal="right"/>
    </xf>
    <xf numFmtId="0" fontId="9" fillId="2" borderId="31" xfId="0" applyFont="1" applyFill="1" applyBorder="1" applyAlignment="1">
      <alignment horizontal="right"/>
    </xf>
    <xf numFmtId="14" fontId="15" fillId="2" borderId="24" xfId="3" applyNumberFormat="1" applyFont="1" applyFill="1" applyBorder="1" applyAlignment="1">
      <alignment horizontal="center" vertical="center"/>
    </xf>
    <xf numFmtId="14" fontId="15" fillId="2" borderId="23" xfId="3" applyNumberFormat="1" applyFont="1" applyFill="1" applyBorder="1" applyAlignment="1">
      <alignment horizontal="center" vertical="center"/>
    </xf>
    <xf numFmtId="44" fontId="9" fillId="2" borderId="24" xfId="3" applyFont="1" applyFill="1" applyBorder="1" applyAlignment="1">
      <alignment horizontal="center" vertical="center"/>
    </xf>
    <xf numFmtId="44" fontId="9" fillId="2" borderId="25" xfId="3" applyFont="1" applyFill="1" applyBorder="1" applyAlignment="1">
      <alignment horizontal="center" vertical="center"/>
    </xf>
    <xf numFmtId="9" fontId="10" fillId="2" borderId="30" xfId="0" applyNumberFormat="1" applyFont="1" applyFill="1" applyBorder="1" applyAlignment="1">
      <alignment horizontal="center" vertical="center"/>
    </xf>
    <xf numFmtId="9" fontId="10" fillId="2" borderId="33" xfId="0" applyNumberFormat="1" applyFont="1" applyFill="1" applyBorder="1" applyAlignment="1">
      <alignment horizontal="center" vertical="center"/>
    </xf>
    <xf numFmtId="14" fontId="15" fillId="2" borderId="36" xfId="3" applyNumberFormat="1" applyFont="1" applyFill="1" applyBorder="1" applyAlignment="1">
      <alignment horizontal="center"/>
    </xf>
    <xf numFmtId="14" fontId="15" fillId="2" borderId="33" xfId="3" applyNumberFormat="1" applyFont="1" applyFill="1" applyBorder="1" applyAlignment="1">
      <alignment horizontal="center"/>
    </xf>
    <xf numFmtId="0" fontId="9" fillId="2" borderId="26" xfId="0" applyFont="1" applyFill="1" applyBorder="1" applyAlignment="1">
      <alignment horizontal="left"/>
    </xf>
    <xf numFmtId="14" fontId="9" fillId="2" borderId="26" xfId="0" applyNumberFormat="1" applyFont="1" applyFill="1" applyBorder="1" applyAlignment="1">
      <alignment horizontal="left"/>
    </xf>
    <xf numFmtId="0" fontId="9" fillId="2" borderId="18" xfId="5" applyFont="1" applyFill="1" applyBorder="1" applyAlignment="1">
      <alignment horizontal="left"/>
    </xf>
    <xf numFmtId="0" fontId="9" fillId="2" borderId="19" xfId="5" applyFont="1" applyFill="1" applyBorder="1" applyAlignment="1">
      <alignment horizontal="left"/>
    </xf>
    <xf numFmtId="0" fontId="9" fillId="2" borderId="20" xfId="5" applyFont="1" applyFill="1" applyBorder="1" applyAlignment="1">
      <alignment horizontal="left"/>
    </xf>
    <xf numFmtId="0" fontId="8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wrapText="1"/>
    </xf>
    <xf numFmtId="166" fontId="10" fillId="2" borderId="24" xfId="1" applyNumberFormat="1" applyFont="1" applyFill="1" applyBorder="1" applyAlignment="1">
      <alignment horizontal="center"/>
    </xf>
    <xf numFmtId="166" fontId="10" fillId="2" borderId="25" xfId="1" applyNumberFormat="1" applyFont="1" applyFill="1" applyBorder="1" applyAlignment="1">
      <alignment horizontal="center"/>
    </xf>
    <xf numFmtId="0" fontId="9" fillId="2" borderId="24" xfId="5" applyFont="1" applyFill="1" applyBorder="1" applyAlignment="1">
      <alignment horizontal="center" vertical="center"/>
    </xf>
    <xf numFmtId="0" fontId="9" fillId="2" borderId="23" xfId="5" applyFont="1" applyFill="1" applyBorder="1" applyAlignment="1">
      <alignment horizontal="center" vertical="center"/>
    </xf>
    <xf numFmtId="44" fontId="9" fillId="2" borderId="24" xfId="9" applyFont="1" applyFill="1" applyBorder="1" applyAlignment="1">
      <alignment horizontal="center" vertical="center"/>
    </xf>
    <xf numFmtId="44" fontId="9" fillId="2" borderId="25" xfId="9" applyFont="1" applyFill="1" applyBorder="1" applyAlignment="1">
      <alignment horizontal="center" vertical="center"/>
    </xf>
    <xf numFmtId="43" fontId="9" fillId="2" borderId="12" xfId="10" applyFont="1" applyFill="1" applyBorder="1" applyAlignment="1">
      <alignment horizontal="left"/>
    </xf>
    <xf numFmtId="43" fontId="9" fillId="2" borderId="13" xfId="10" applyFont="1" applyFill="1" applyBorder="1" applyAlignment="1">
      <alignment horizontal="left"/>
    </xf>
    <xf numFmtId="43" fontId="9" fillId="2" borderId="14" xfId="10" applyFont="1" applyFill="1" applyBorder="1" applyAlignment="1">
      <alignment horizontal="left"/>
    </xf>
    <xf numFmtId="9" fontId="22" fillId="2" borderId="30" xfId="0" applyNumberFormat="1" applyFont="1" applyFill="1" applyBorder="1" applyAlignment="1">
      <alignment horizontal="center" vertical="center"/>
    </xf>
    <xf numFmtId="9" fontId="22" fillId="2" borderId="33" xfId="0" applyNumberFormat="1" applyFont="1" applyFill="1" applyBorder="1" applyAlignment="1">
      <alignment horizontal="center" vertical="center"/>
    </xf>
    <xf numFmtId="14" fontId="20" fillId="2" borderId="36" xfId="9" applyNumberFormat="1" applyFont="1" applyFill="1" applyBorder="1" applyAlignment="1">
      <alignment horizontal="center"/>
    </xf>
    <xf numFmtId="14" fontId="20" fillId="2" borderId="33" xfId="9" applyNumberFormat="1" applyFont="1" applyFill="1" applyBorder="1" applyAlignment="1">
      <alignment horizontal="center"/>
    </xf>
    <xf numFmtId="9" fontId="22" fillId="2" borderId="22" xfId="0" applyNumberFormat="1" applyFont="1" applyFill="1" applyBorder="1" applyAlignment="1">
      <alignment horizontal="center" vertical="center"/>
    </xf>
    <xf numFmtId="9" fontId="22" fillId="2" borderId="23" xfId="0" applyNumberFormat="1" applyFont="1" applyFill="1" applyBorder="1" applyAlignment="1">
      <alignment horizontal="center" vertical="center"/>
    </xf>
    <xf numFmtId="14" fontId="20" fillId="2" borderId="24" xfId="9" applyNumberFormat="1" applyFont="1" applyFill="1" applyBorder="1" applyAlignment="1">
      <alignment horizontal="center"/>
    </xf>
    <xf numFmtId="14" fontId="20" fillId="2" borderId="23" xfId="9" applyNumberFormat="1" applyFont="1" applyFill="1" applyBorder="1" applyAlignment="1">
      <alignment horizontal="center"/>
    </xf>
    <xf numFmtId="14" fontId="20" fillId="2" borderId="24" xfId="9" applyNumberFormat="1" applyFont="1" applyFill="1" applyBorder="1" applyAlignment="1">
      <alignment horizontal="center" vertical="center"/>
    </xf>
    <xf numFmtId="14" fontId="20" fillId="2" borderId="23" xfId="9" applyNumberFormat="1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/>
    </xf>
    <xf numFmtId="9" fontId="22" fillId="2" borderId="19" xfId="0" applyNumberFormat="1" applyFont="1" applyFill="1" applyBorder="1" applyAlignment="1">
      <alignment horizontal="center" vertical="center"/>
    </xf>
    <xf numFmtId="9" fontId="22" fillId="2" borderId="46" xfId="0" applyNumberFormat="1" applyFont="1" applyFill="1" applyBorder="1" applyAlignment="1">
      <alignment horizontal="center" vertical="center"/>
    </xf>
    <xf numFmtId="14" fontId="20" fillId="2" borderId="47" xfId="9" applyNumberFormat="1" applyFont="1" applyFill="1" applyBorder="1" applyAlignment="1">
      <alignment horizontal="center"/>
    </xf>
    <xf numFmtId="14" fontId="20" fillId="2" borderId="46" xfId="9" applyNumberFormat="1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8" fontId="9" fillId="2" borderId="24" xfId="9" applyNumberFormat="1" applyFont="1" applyFill="1" applyBorder="1" applyAlignment="1">
      <alignment horizontal="right" vertical="top"/>
    </xf>
    <xf numFmtId="8" fontId="9" fillId="2" borderId="23" xfId="9" applyNumberFormat="1" applyFont="1" applyFill="1" applyBorder="1" applyAlignment="1">
      <alignment horizontal="right" vertical="top"/>
    </xf>
    <xf numFmtId="6" fontId="9" fillId="2" borderId="24" xfId="10" applyNumberFormat="1" applyFont="1" applyFill="1" applyBorder="1" applyAlignment="1">
      <alignment horizontal="right"/>
    </xf>
    <xf numFmtId="6" fontId="9" fillId="2" borderId="22" xfId="10" applyNumberFormat="1" applyFont="1" applyFill="1" applyBorder="1" applyAlignment="1">
      <alignment horizontal="right"/>
    </xf>
    <xf numFmtId="6" fontId="9" fillId="2" borderId="25" xfId="10" applyNumberFormat="1" applyFont="1" applyFill="1" applyBorder="1" applyAlignment="1">
      <alignment horizontal="right"/>
    </xf>
    <xf numFmtId="0" fontId="7" fillId="2" borderId="0" xfId="0" applyFont="1" applyFill="1" applyAlignment="1">
      <alignment horizontal="center" vertical="center"/>
    </xf>
    <xf numFmtId="8" fontId="9" fillId="2" borderId="24" xfId="12" applyNumberFormat="1" applyFont="1" applyFill="1" applyBorder="1" applyAlignment="1">
      <alignment horizontal="right" vertical="top"/>
    </xf>
    <xf numFmtId="8" fontId="9" fillId="2" borderId="23" xfId="12" applyNumberFormat="1" applyFont="1" applyFill="1" applyBorder="1" applyAlignment="1">
      <alignment horizontal="right" vertical="top"/>
    </xf>
    <xf numFmtId="14" fontId="20" fillId="2" borderId="47" xfId="12" applyNumberFormat="1" applyFont="1" applyFill="1" applyBorder="1" applyAlignment="1">
      <alignment horizontal="center"/>
    </xf>
    <xf numFmtId="14" fontId="20" fillId="2" borderId="46" xfId="12" applyNumberFormat="1" applyFont="1" applyFill="1" applyBorder="1" applyAlignment="1">
      <alignment horizontal="center"/>
    </xf>
    <xf numFmtId="14" fontId="20" fillId="2" borderId="24" xfId="12" applyNumberFormat="1" applyFont="1" applyFill="1" applyBorder="1" applyAlignment="1">
      <alignment horizontal="center"/>
    </xf>
    <xf numFmtId="14" fontId="20" fillId="2" borderId="23" xfId="12" applyNumberFormat="1" applyFont="1" applyFill="1" applyBorder="1" applyAlignment="1">
      <alignment horizontal="center"/>
    </xf>
    <xf numFmtId="14" fontId="20" fillId="2" borderId="24" xfId="12" applyNumberFormat="1" applyFont="1" applyFill="1" applyBorder="1" applyAlignment="1">
      <alignment horizontal="center" vertical="center"/>
    </xf>
    <xf numFmtId="14" fontId="20" fillId="2" borderId="23" xfId="12" applyNumberFormat="1" applyFont="1" applyFill="1" applyBorder="1" applyAlignment="1">
      <alignment horizontal="center" vertical="center"/>
    </xf>
    <xf numFmtId="14" fontId="20" fillId="2" borderId="36" xfId="12" applyNumberFormat="1" applyFont="1" applyFill="1" applyBorder="1" applyAlignment="1">
      <alignment horizontal="center"/>
    </xf>
    <xf numFmtId="14" fontId="20" fillId="2" borderId="33" xfId="12" applyNumberFormat="1" applyFont="1" applyFill="1" applyBorder="1" applyAlignment="1">
      <alignment horizontal="center"/>
    </xf>
    <xf numFmtId="166" fontId="10" fillId="2" borderId="26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44" fontId="9" fillId="2" borderId="24" xfId="12" applyFont="1" applyFill="1" applyBorder="1" applyAlignment="1">
      <alignment horizontal="center" vertical="center"/>
    </xf>
    <xf numFmtId="44" fontId="9" fillId="2" borderId="25" xfId="12" applyFont="1" applyFill="1" applyBorder="1" applyAlignment="1">
      <alignment horizontal="center" vertical="center"/>
    </xf>
    <xf numFmtId="43" fontId="9" fillId="2" borderId="12" xfId="13" applyFont="1" applyFill="1" applyBorder="1" applyAlignment="1">
      <alignment horizontal="left"/>
    </xf>
    <xf numFmtId="43" fontId="9" fillId="2" borderId="13" xfId="13" applyFont="1" applyFill="1" applyBorder="1" applyAlignment="1">
      <alignment horizontal="left"/>
    </xf>
    <xf numFmtId="43" fontId="9" fillId="2" borderId="14" xfId="13" applyFont="1" applyFill="1" applyBorder="1" applyAlignment="1">
      <alignment horizontal="left"/>
    </xf>
    <xf numFmtId="0" fontId="9" fillId="2" borderId="43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166" fontId="10" fillId="2" borderId="26" xfId="1" applyNumberFormat="1" applyFont="1" applyFill="1" applyBorder="1" applyAlignment="1">
      <alignment horizontal="center"/>
    </xf>
    <xf numFmtId="166" fontId="10" fillId="2" borderId="32" xfId="1" applyNumberFormat="1" applyFont="1" applyFill="1" applyBorder="1" applyAlignment="1">
      <alignment horizontal="center"/>
    </xf>
    <xf numFmtId="166" fontId="0" fillId="2" borderId="24" xfId="1" applyNumberFormat="1" applyFont="1" applyFill="1" applyBorder="1" applyAlignment="1">
      <alignment horizontal="center"/>
    </xf>
    <xf numFmtId="166" fontId="0" fillId="2" borderId="23" xfId="1" applyNumberFormat="1" applyFont="1" applyFill="1" applyBorder="1" applyAlignment="1">
      <alignment horizontal="center"/>
    </xf>
    <xf numFmtId="44" fontId="9" fillId="2" borderId="24" xfId="15" applyFont="1" applyFill="1" applyBorder="1" applyAlignment="1">
      <alignment horizontal="center" vertical="center"/>
    </xf>
    <xf numFmtId="44" fontId="9" fillId="2" borderId="25" xfId="15" applyFont="1" applyFill="1" applyBorder="1" applyAlignment="1">
      <alignment horizontal="center" vertical="center"/>
    </xf>
    <xf numFmtId="43" fontId="9" fillId="2" borderId="12" xfId="14" applyFont="1" applyFill="1" applyBorder="1" applyAlignment="1">
      <alignment horizontal="left"/>
    </xf>
    <xf numFmtId="43" fontId="9" fillId="2" borderId="13" xfId="14" applyFont="1" applyFill="1" applyBorder="1" applyAlignment="1">
      <alignment horizontal="left"/>
    </xf>
    <xf numFmtId="43" fontId="9" fillId="2" borderId="14" xfId="14" applyFont="1" applyFill="1" applyBorder="1" applyAlignment="1">
      <alignment horizontal="left"/>
    </xf>
    <xf numFmtId="14" fontId="20" fillId="2" borderId="47" xfId="15" applyNumberFormat="1" applyFont="1" applyFill="1" applyBorder="1" applyAlignment="1">
      <alignment horizontal="center"/>
    </xf>
    <xf numFmtId="14" fontId="20" fillId="2" borderId="46" xfId="15" applyNumberFormat="1" applyFont="1" applyFill="1" applyBorder="1" applyAlignment="1">
      <alignment horizontal="center"/>
    </xf>
    <xf numFmtId="14" fontId="20" fillId="2" borderId="24" xfId="15" applyNumberFormat="1" applyFont="1" applyFill="1" applyBorder="1" applyAlignment="1">
      <alignment horizontal="center"/>
    </xf>
    <xf numFmtId="14" fontId="20" fillId="2" borderId="23" xfId="15" applyNumberFormat="1" applyFont="1" applyFill="1" applyBorder="1" applyAlignment="1">
      <alignment horizontal="center"/>
    </xf>
    <xf numFmtId="14" fontId="20" fillId="2" borderId="24" xfId="15" applyNumberFormat="1" applyFont="1" applyFill="1" applyBorder="1" applyAlignment="1">
      <alignment horizontal="center" vertical="center"/>
    </xf>
    <xf numFmtId="14" fontId="20" fillId="2" borderId="23" xfId="15" applyNumberFormat="1" applyFont="1" applyFill="1" applyBorder="1" applyAlignment="1">
      <alignment horizontal="center" vertical="center"/>
    </xf>
    <xf numFmtId="14" fontId="20" fillId="2" borderId="36" xfId="15" applyNumberFormat="1" applyFont="1" applyFill="1" applyBorder="1" applyAlignment="1">
      <alignment horizontal="center"/>
    </xf>
    <xf numFmtId="14" fontId="20" fillId="2" borderId="33" xfId="15" applyNumberFormat="1" applyFont="1" applyFill="1" applyBorder="1" applyAlignment="1">
      <alignment horizontal="center"/>
    </xf>
    <xf numFmtId="6" fontId="9" fillId="2" borderId="24" xfId="14" applyNumberFormat="1" applyFont="1" applyFill="1" applyBorder="1" applyAlignment="1">
      <alignment horizontal="right"/>
    </xf>
    <xf numFmtId="6" fontId="9" fillId="2" borderId="22" xfId="14" applyNumberFormat="1" applyFont="1" applyFill="1" applyBorder="1" applyAlignment="1">
      <alignment horizontal="right"/>
    </xf>
    <xf numFmtId="6" fontId="9" fillId="2" borderId="25" xfId="14" applyNumberFormat="1" applyFont="1" applyFill="1" applyBorder="1" applyAlignment="1">
      <alignment horizontal="right"/>
    </xf>
    <xf numFmtId="8" fontId="9" fillId="2" borderId="24" xfId="15" applyNumberFormat="1" applyFont="1" applyFill="1" applyBorder="1" applyAlignment="1">
      <alignment horizontal="right" vertical="top"/>
    </xf>
    <xf numFmtId="8" fontId="9" fillId="2" borderId="23" xfId="15" applyNumberFormat="1" applyFont="1" applyFill="1" applyBorder="1" applyAlignment="1">
      <alignment horizontal="right" vertical="top"/>
    </xf>
    <xf numFmtId="0" fontId="9" fillId="2" borderId="2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5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9" fillId="2" borderId="21" xfId="5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 wrapText="1"/>
    </xf>
    <xf numFmtId="44" fontId="9" fillId="2" borderId="22" xfId="15" applyFont="1" applyFill="1" applyBorder="1" applyAlignment="1">
      <alignment horizontal="center" vertical="center"/>
    </xf>
    <xf numFmtId="166" fontId="0" fillId="2" borderId="22" xfId="1" applyNumberFormat="1" applyFont="1" applyFill="1" applyBorder="1" applyAlignment="1">
      <alignment horizontal="center"/>
    </xf>
    <xf numFmtId="14" fontId="5" fillId="2" borderId="24" xfId="0" applyNumberFormat="1" applyFont="1" applyFill="1" applyBorder="1" applyAlignment="1">
      <alignment horizontal="center" vertical="center"/>
    </xf>
    <xf numFmtId="14" fontId="5" fillId="2" borderId="25" xfId="0" applyNumberFormat="1" applyFont="1" applyFill="1" applyBorder="1" applyAlignment="1">
      <alignment horizontal="center" vertical="center"/>
    </xf>
    <xf numFmtId="14" fontId="5" fillId="2" borderId="36" xfId="0" applyNumberFormat="1" applyFont="1" applyFill="1" applyBorder="1" applyAlignment="1">
      <alignment horizontal="center" vertical="center"/>
    </xf>
    <xf numFmtId="14" fontId="5" fillId="2" borderId="31" xfId="0" applyNumberFormat="1" applyFont="1" applyFill="1" applyBorder="1" applyAlignment="1">
      <alignment horizontal="center" vertical="center"/>
    </xf>
    <xf numFmtId="44" fontId="24" fillId="2" borderId="36" xfId="8" applyFont="1" applyFill="1" applyBorder="1" applyAlignment="1">
      <alignment horizontal="center"/>
    </xf>
    <xf numFmtId="44" fontId="24" fillId="2" borderId="31" xfId="8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</cellXfs>
  <cellStyles count="16">
    <cellStyle name="Hipervínculo" xfId="7" builtinId="8"/>
    <cellStyle name="Millares" xfId="11" builtinId="3"/>
    <cellStyle name="Millares 2" xfId="6"/>
    <cellStyle name="Millares 3" xfId="4"/>
    <cellStyle name="Millares 3 2" xfId="10"/>
    <cellStyle name="Millares 3 3" xfId="13"/>
    <cellStyle name="Millares 3 4" xfId="14"/>
    <cellStyle name="Moneda" xfId="8" builtinId="4"/>
    <cellStyle name="Moneda [0]" xfId="1" builtinId="7"/>
    <cellStyle name="Moneda 2" xfId="3"/>
    <cellStyle name="Moneda 2 2" xfId="9"/>
    <cellStyle name="Moneda 2 3" xfId="12"/>
    <cellStyle name="Moneda 2 4" xfId="15"/>
    <cellStyle name="Normal" xfId="0" builtinId="0"/>
    <cellStyle name="Normal 2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541049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410E327C-B973-4B43-A8BD-BD519E169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0546" y="376690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1504950</xdr:colOff>
      <xdr:row>86</xdr:row>
      <xdr:rowOff>123825</xdr:rowOff>
    </xdr:from>
    <xdr:to>
      <xdr:col>3</xdr:col>
      <xdr:colOff>1350010</xdr:colOff>
      <xdr:row>90</xdr:row>
      <xdr:rowOff>100965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14925" y="20193000"/>
          <a:ext cx="1407160" cy="786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C0C465C4-8533-4570-AA34-AA1DA10D9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1524000</xdr:colOff>
      <xdr:row>106</xdr:row>
      <xdr:rowOff>133350</xdr:rowOff>
    </xdr:from>
    <xdr:to>
      <xdr:col>3</xdr:col>
      <xdr:colOff>1369060</xdr:colOff>
      <xdr:row>110</xdr:row>
      <xdr:rowOff>110490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14925" y="23650575"/>
          <a:ext cx="1407160" cy="7867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3A169D33-F4EE-4014-961A-9DD56AB8F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1419225</xdr:colOff>
      <xdr:row>120</xdr:row>
      <xdr:rowOff>95250</xdr:rowOff>
    </xdr:from>
    <xdr:to>
      <xdr:col>3</xdr:col>
      <xdr:colOff>1264285</xdr:colOff>
      <xdr:row>124</xdr:row>
      <xdr:rowOff>72390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10150" y="26565225"/>
          <a:ext cx="1407160" cy="7867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0649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1400735</xdr:colOff>
      <xdr:row>123</xdr:row>
      <xdr:rowOff>134471</xdr:rowOff>
    </xdr:from>
    <xdr:to>
      <xdr:col>3</xdr:col>
      <xdr:colOff>1250277</xdr:colOff>
      <xdr:row>127</xdr:row>
      <xdr:rowOff>103207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97823" y="24664147"/>
          <a:ext cx="1407160" cy="7867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1400735</xdr:colOff>
      <xdr:row>91</xdr:row>
      <xdr:rowOff>134471</xdr:rowOff>
    </xdr:from>
    <xdr:to>
      <xdr:col>3</xdr:col>
      <xdr:colOff>1250277</xdr:colOff>
      <xdr:row>95</xdr:row>
      <xdr:rowOff>103206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91660" y="27194996"/>
          <a:ext cx="1411642" cy="7783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1098177</xdr:colOff>
      <xdr:row>96</xdr:row>
      <xdr:rowOff>145675</xdr:rowOff>
    </xdr:from>
    <xdr:to>
      <xdr:col>3</xdr:col>
      <xdr:colOff>1502709</xdr:colOff>
      <xdr:row>100</xdr:row>
      <xdr:rowOff>164165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265" y="23801293"/>
          <a:ext cx="1962150" cy="8477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2</xdr:col>
      <xdr:colOff>1098177</xdr:colOff>
      <xdr:row>119</xdr:row>
      <xdr:rowOff>145675</xdr:rowOff>
    </xdr:from>
    <xdr:to>
      <xdr:col>3</xdr:col>
      <xdr:colOff>1502709</xdr:colOff>
      <xdr:row>123</xdr:row>
      <xdr:rowOff>164165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9102" y="23548600"/>
          <a:ext cx="1966632" cy="8376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3</xdr:col>
      <xdr:colOff>257735</xdr:colOff>
      <xdr:row>99</xdr:row>
      <xdr:rowOff>134469</xdr:rowOff>
    </xdr:from>
    <xdr:to>
      <xdr:col>4</xdr:col>
      <xdr:colOff>662267</xdr:colOff>
      <xdr:row>103</xdr:row>
      <xdr:rowOff>152959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1" y="24720175"/>
          <a:ext cx="1962150" cy="8477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312449</xdr:colOff>
      <xdr:row>1</xdr:row>
      <xdr:rowOff>177004</xdr:rowOff>
    </xdr:from>
    <xdr:ext cx="492124" cy="562509"/>
    <xdr:pic>
      <xdr:nvPicPr>
        <xdr:cNvPr id="2" name="4 Imagen">
          <a:extLst>
            <a:ext uri="{FF2B5EF4-FFF2-40B4-BE49-F238E27FC236}">
              <a16:creationId xmlns:a16="http://schemas.microsoft.com/office/drawing/2014/main" id="{536A6D7E-3BAE-4AEC-8580-76F0ADD3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024" y="377029"/>
          <a:ext cx="492124" cy="562509"/>
        </a:xfrm>
        <a:prstGeom prst="rect">
          <a:avLst/>
        </a:prstGeom>
      </xdr:spPr>
    </xdr:pic>
    <xdr:clientData/>
  </xdr:oneCellAnchor>
  <xdr:twoCellAnchor editAs="oneCell">
    <xdr:from>
      <xdr:col>3</xdr:col>
      <xdr:colOff>257735</xdr:colOff>
      <xdr:row>98</xdr:row>
      <xdr:rowOff>134469</xdr:rowOff>
    </xdr:from>
    <xdr:to>
      <xdr:col>4</xdr:col>
      <xdr:colOff>662267</xdr:colOff>
      <xdr:row>102</xdr:row>
      <xdr:rowOff>152959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760" y="24470844"/>
          <a:ext cx="1966632" cy="837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95"/>
  <sheetViews>
    <sheetView view="pageBreakPreview" topLeftCell="A13" zoomScaleNormal="119" zoomScaleSheetLayoutView="100" workbookViewId="0">
      <selection activeCell="F23" sqref="F23"/>
    </sheetView>
  </sheetViews>
  <sheetFormatPr baseColWidth="10" defaultRowHeight="15.75" x14ac:dyDescent="0.25"/>
  <cols>
    <col min="1" max="1" width="26.875" customWidth="1"/>
    <col min="2" max="7" width="20.5" customWidth="1"/>
  </cols>
  <sheetData>
    <row r="1" spans="1:7" s="5" customFormat="1" x14ac:dyDescent="0.25">
      <c r="A1" s="306" t="s">
        <v>0</v>
      </c>
      <c r="B1" s="307"/>
      <c r="C1" s="308"/>
      <c r="D1" s="3"/>
      <c r="E1" s="3"/>
      <c r="F1" s="3"/>
      <c r="G1" s="4"/>
    </row>
    <row r="2" spans="1:7" s="5" customFormat="1" x14ac:dyDescent="0.25">
      <c r="A2" s="309" t="s">
        <v>1</v>
      </c>
      <c r="B2" s="310"/>
      <c r="C2" s="311"/>
      <c r="D2" s="6"/>
      <c r="E2" s="85"/>
      <c r="F2" s="85"/>
      <c r="G2" s="7"/>
    </row>
    <row r="3" spans="1:7" s="5" customFormat="1" ht="24" customHeight="1" x14ac:dyDescent="0.25">
      <c r="A3" s="8" t="s">
        <v>2</v>
      </c>
      <c r="B3" s="86"/>
      <c r="C3" s="9"/>
      <c r="D3" s="87" t="s">
        <v>71</v>
      </c>
      <c r="E3" s="88"/>
      <c r="F3" s="88"/>
      <c r="G3" s="10"/>
    </row>
    <row r="4" spans="1:7" s="5" customFormat="1" ht="17.25" thickBot="1" x14ac:dyDescent="0.35">
      <c r="A4" s="11"/>
      <c r="B4" s="89"/>
      <c r="C4" s="12"/>
      <c r="D4" s="13" t="s">
        <v>3</v>
      </c>
      <c r="E4" s="14"/>
      <c r="F4" s="14"/>
      <c r="G4" s="15"/>
    </row>
    <row r="5" spans="1:7" s="5" customFormat="1" ht="17.25" thickBot="1" x14ac:dyDescent="0.35">
      <c r="A5" s="312" t="s">
        <v>72</v>
      </c>
      <c r="B5" s="313"/>
      <c r="C5" s="314"/>
      <c r="D5" s="315" t="s">
        <v>89</v>
      </c>
      <c r="E5" s="316"/>
      <c r="F5" s="316"/>
      <c r="G5" s="317"/>
    </row>
    <row r="6" spans="1:7" s="5" customFormat="1" ht="17.25" thickBot="1" x14ac:dyDescent="0.35">
      <c r="A6" s="318" t="s">
        <v>79</v>
      </c>
      <c r="B6" s="319"/>
      <c r="C6" s="320"/>
      <c r="D6" s="321" t="s">
        <v>102</v>
      </c>
      <c r="E6" s="322"/>
      <c r="F6" s="322"/>
      <c r="G6" s="323"/>
    </row>
    <row r="7" spans="1:7" s="5" customFormat="1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s="5" customFormat="1" ht="15" customHeight="1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s="5" customFormat="1" ht="39" customHeight="1" x14ac:dyDescent="0.25">
      <c r="A9" s="330"/>
      <c r="B9" s="331"/>
      <c r="C9" s="331"/>
      <c r="D9" s="331"/>
      <c r="E9" s="331"/>
      <c r="F9" s="331"/>
      <c r="G9" s="332"/>
    </row>
    <row r="10" spans="1:7" s="5" customFormat="1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s="5" customFormat="1" ht="16.5" x14ac:dyDescent="0.25">
      <c r="A11" s="68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s="5" customFormat="1" ht="16.5" x14ac:dyDescent="0.25">
      <c r="A12" s="70" t="s">
        <v>6</v>
      </c>
      <c r="B12" s="340">
        <v>80000000</v>
      </c>
      <c r="C12" s="341"/>
      <c r="D12" s="342" t="s">
        <v>95</v>
      </c>
      <c r="E12" s="343"/>
      <c r="F12" s="343"/>
      <c r="G12" s="344"/>
    </row>
    <row r="13" spans="1:7" s="5" customFormat="1" ht="63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s="5" customFormat="1" ht="16.5" x14ac:dyDescent="0.3">
      <c r="A14" s="11" t="s">
        <v>8</v>
      </c>
      <c r="B14" s="90"/>
      <c r="C14" s="90"/>
      <c r="D14" s="90"/>
      <c r="E14" s="90"/>
      <c r="F14" s="90"/>
      <c r="G14" s="16"/>
    </row>
    <row r="15" spans="1:7" s="5" customFormat="1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4"/>
    </row>
    <row r="16" spans="1:7" s="5" customFormat="1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4"/>
    </row>
    <row r="17" spans="1:15" s="5" customFormat="1" ht="16.5" x14ac:dyDescent="0.25">
      <c r="A17" s="8" t="s">
        <v>10</v>
      </c>
      <c r="B17" s="108"/>
      <c r="C17" s="108"/>
      <c r="D17" s="108"/>
      <c r="E17" s="108"/>
      <c r="F17" s="108"/>
      <c r="G17" s="109"/>
    </row>
    <row r="18" spans="1:15" s="5" customFormat="1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15" s="5" customFormat="1" ht="16.5" x14ac:dyDescent="0.3">
      <c r="A19" s="19" t="s">
        <v>73</v>
      </c>
      <c r="B19" s="20"/>
      <c r="C19" s="358" t="s">
        <v>14</v>
      </c>
      <c r="D19" s="359"/>
      <c r="E19" s="359"/>
      <c r="F19" s="359"/>
      <c r="G19" s="360"/>
    </row>
    <row r="20" spans="1:15" s="5" customFormat="1" ht="16.5" x14ac:dyDescent="0.3">
      <c r="A20" s="91"/>
      <c r="B20" s="92"/>
      <c r="C20" s="93"/>
      <c r="D20" s="93"/>
      <c r="E20" s="93"/>
      <c r="F20" s="93"/>
      <c r="G20" s="21"/>
    </row>
    <row r="21" spans="1:15" s="5" customFormat="1" x14ac:dyDescent="0.25">
      <c r="A21" s="58" t="s">
        <v>15</v>
      </c>
      <c r="B21" s="85"/>
      <c r="C21" s="85"/>
      <c r="D21" s="85"/>
      <c r="E21" s="85"/>
      <c r="F21" s="85"/>
      <c r="G21" s="7"/>
    </row>
    <row r="22" spans="1:15" s="5" customFormat="1" ht="30" x14ac:dyDescent="0.25">
      <c r="A22" s="94" t="s">
        <v>16</v>
      </c>
      <c r="B22" s="1" t="s">
        <v>17</v>
      </c>
      <c r="C22" s="1" t="s">
        <v>18</v>
      </c>
      <c r="D22" s="23" t="s">
        <v>19</v>
      </c>
      <c r="E22" s="23" t="s">
        <v>20</v>
      </c>
      <c r="F22" s="24" t="s">
        <v>21</v>
      </c>
      <c r="G22" s="95" t="s">
        <v>22</v>
      </c>
      <c r="J22" s="5" t="s">
        <v>113</v>
      </c>
    </row>
    <row r="23" spans="1:15" s="5" customFormat="1" x14ac:dyDescent="0.25">
      <c r="A23" s="94">
        <v>1</v>
      </c>
      <c r="B23" s="73" t="s">
        <v>97</v>
      </c>
      <c r="C23" s="73" t="s">
        <v>96</v>
      </c>
      <c r="D23" s="74">
        <v>104000</v>
      </c>
      <c r="E23" s="71">
        <v>0</v>
      </c>
      <c r="F23" s="71"/>
      <c r="G23" s="96">
        <f>D23</f>
        <v>104000</v>
      </c>
      <c r="J23" s="5" t="s">
        <v>114</v>
      </c>
    </row>
    <row r="24" spans="1:15" s="5" customFormat="1" x14ac:dyDescent="0.25">
      <c r="A24" s="94"/>
      <c r="B24" s="22"/>
      <c r="C24" s="24"/>
      <c r="D24" s="72"/>
      <c r="E24" s="71"/>
      <c r="F24" s="71"/>
      <c r="G24" s="96"/>
    </row>
    <row r="25" spans="1:15" s="5" customFormat="1" x14ac:dyDescent="0.25">
      <c r="A25" s="94"/>
      <c r="B25" s="22"/>
      <c r="C25" s="24"/>
      <c r="D25" s="72"/>
      <c r="E25" s="71"/>
      <c r="F25" s="71"/>
      <c r="G25" s="96"/>
    </row>
    <row r="26" spans="1:15" s="5" customFormat="1" x14ac:dyDescent="0.25">
      <c r="A26" s="401" t="s">
        <v>9</v>
      </c>
      <c r="B26" s="402"/>
      <c r="C26" s="403"/>
      <c r="D26" s="67">
        <f>SUM(D23:D25)</f>
        <v>104000</v>
      </c>
      <c r="E26" s="67">
        <f t="shared" ref="E26:G26" si="0">SUM(E23:E25)</f>
        <v>0</v>
      </c>
      <c r="F26" s="67">
        <f t="shared" si="0"/>
        <v>0</v>
      </c>
      <c r="G26" s="97">
        <f t="shared" si="0"/>
        <v>104000</v>
      </c>
      <c r="H26" s="299" t="s">
        <v>419</v>
      </c>
      <c r="I26" s="299" t="s">
        <v>420</v>
      </c>
      <c r="J26" s="299" t="s">
        <v>421</v>
      </c>
      <c r="K26" s="299" t="s">
        <v>422</v>
      </c>
      <c r="L26" s="299" t="s">
        <v>423</v>
      </c>
      <c r="M26" s="299" t="s">
        <v>424</v>
      </c>
      <c r="N26" s="299" t="s">
        <v>426</v>
      </c>
      <c r="O26" s="299" t="s">
        <v>427</v>
      </c>
    </row>
    <row r="27" spans="1:15" s="5" customFormat="1" ht="16.5" x14ac:dyDescent="0.3">
      <c r="A27" s="11" t="s">
        <v>23</v>
      </c>
      <c r="B27" s="90"/>
      <c r="C27" s="90"/>
      <c r="D27" s="90"/>
      <c r="E27" s="90"/>
      <c r="F27" s="90"/>
      <c r="G27" s="16"/>
      <c r="H27" s="300" t="s">
        <v>436</v>
      </c>
      <c r="I27" s="300" t="s">
        <v>429</v>
      </c>
      <c r="J27" s="300" t="s">
        <v>437</v>
      </c>
      <c r="K27" s="300" t="s">
        <v>431</v>
      </c>
      <c r="L27" s="301" t="s">
        <v>437</v>
      </c>
      <c r="M27" s="300" t="s">
        <v>432</v>
      </c>
      <c r="N27" s="301" t="s">
        <v>438</v>
      </c>
      <c r="O27" s="301" t="s">
        <v>439</v>
      </c>
    </row>
    <row r="28" spans="1:15" s="5" customFormat="1" ht="17.25" thickBot="1" x14ac:dyDescent="0.35">
      <c r="A28" s="25"/>
      <c r="B28" s="26"/>
      <c r="C28" s="26"/>
      <c r="D28" s="26"/>
      <c r="E28" s="26"/>
      <c r="F28" s="26"/>
      <c r="G28" s="27"/>
    </row>
    <row r="29" spans="1:15" s="5" customFormat="1" ht="17.25" thickBot="1" x14ac:dyDescent="0.3">
      <c r="A29" s="361" t="s">
        <v>78</v>
      </c>
      <c r="B29" s="362"/>
      <c r="C29" s="363"/>
      <c r="D29" s="361" t="s">
        <v>105</v>
      </c>
      <c r="E29" s="362"/>
      <c r="F29" s="362"/>
      <c r="G29" s="363"/>
    </row>
    <row r="30" spans="1:15" s="5" customFormat="1" ht="17.25" thickBot="1" x14ac:dyDescent="0.35">
      <c r="A30" s="64" t="s">
        <v>24</v>
      </c>
      <c r="B30" s="364" t="s">
        <v>25</v>
      </c>
      <c r="C30" s="365"/>
      <c r="D30" s="119" t="s">
        <v>26</v>
      </c>
      <c r="E30" s="366" t="s">
        <v>27</v>
      </c>
      <c r="F30" s="365"/>
      <c r="G30" s="120" t="s">
        <v>28</v>
      </c>
    </row>
    <row r="31" spans="1:15" s="5" customFormat="1" ht="17.25" thickBot="1" x14ac:dyDescent="0.35">
      <c r="A31" s="113" t="s">
        <v>29</v>
      </c>
      <c r="B31" s="367" t="s">
        <v>74</v>
      </c>
      <c r="C31" s="368"/>
      <c r="D31" s="110">
        <v>284700000</v>
      </c>
      <c r="E31" s="369">
        <v>45866</v>
      </c>
      <c r="F31" s="370"/>
      <c r="G31" s="111">
        <v>46016</v>
      </c>
    </row>
    <row r="32" spans="1:15" s="5" customFormat="1" ht="17.25" thickBot="1" x14ac:dyDescent="0.35">
      <c r="A32" s="64" t="s">
        <v>83</v>
      </c>
      <c r="B32" s="367" t="s">
        <v>103</v>
      </c>
      <c r="C32" s="368"/>
      <c r="D32" s="110">
        <v>8000000</v>
      </c>
      <c r="E32" s="369">
        <v>45866</v>
      </c>
      <c r="F32" s="370"/>
      <c r="G32" s="111">
        <v>46198</v>
      </c>
    </row>
    <row r="33" spans="1:7" s="5" customFormat="1" ht="34.5" customHeight="1" thickBot="1" x14ac:dyDescent="0.35">
      <c r="A33" s="114" t="s">
        <v>84</v>
      </c>
      <c r="B33" s="367" t="s">
        <v>104</v>
      </c>
      <c r="C33" s="368"/>
      <c r="D33" s="112">
        <v>4000000</v>
      </c>
      <c r="E33" s="414">
        <v>45866</v>
      </c>
      <c r="F33" s="415"/>
      <c r="G33" s="111">
        <v>47112</v>
      </c>
    </row>
    <row r="34" spans="1:7" s="5" customFormat="1" ht="17.25" thickBot="1" x14ac:dyDescent="0.35">
      <c r="A34" s="113" t="s">
        <v>85</v>
      </c>
      <c r="B34" s="367" t="s">
        <v>103</v>
      </c>
      <c r="C34" s="368"/>
      <c r="D34" s="110">
        <v>8000000</v>
      </c>
      <c r="E34" s="369">
        <v>45866</v>
      </c>
      <c r="F34" s="370"/>
      <c r="G34" s="111">
        <v>46137</v>
      </c>
    </row>
    <row r="35" spans="1:7" s="5" customFormat="1" ht="17.25" thickBot="1" x14ac:dyDescent="0.35">
      <c r="A35" s="64" t="s">
        <v>86</v>
      </c>
      <c r="B35" s="418" t="s">
        <v>103</v>
      </c>
      <c r="C35" s="419"/>
      <c r="D35" s="117">
        <v>8000000</v>
      </c>
      <c r="E35" s="420">
        <v>45856</v>
      </c>
      <c r="F35" s="421"/>
      <c r="G35" s="118">
        <v>45948</v>
      </c>
    </row>
    <row r="36" spans="1:7" s="5" customFormat="1" ht="16.5" x14ac:dyDescent="0.3">
      <c r="A36" s="63"/>
      <c r="B36" s="98"/>
      <c r="C36" s="98"/>
      <c r="D36" s="99"/>
      <c r="E36" s="115"/>
      <c r="F36" s="115"/>
      <c r="G36" s="116"/>
    </row>
    <row r="37" spans="1:7" s="5" customFormat="1" ht="16.5" x14ac:dyDescent="0.3">
      <c r="A37" s="422" t="s">
        <v>30</v>
      </c>
      <c r="B37" s="422"/>
      <c r="C37" s="422"/>
      <c r="D37" s="423">
        <v>45869</v>
      </c>
      <c r="E37" s="422"/>
      <c r="F37" s="422"/>
      <c r="G37" s="422"/>
    </row>
    <row r="38" spans="1:7" s="5" customFormat="1" ht="16.5" x14ac:dyDescent="0.3">
      <c r="A38" s="424" t="s">
        <v>31</v>
      </c>
      <c r="B38" s="425"/>
      <c r="C38" s="425"/>
      <c r="D38" s="425"/>
      <c r="E38" s="425"/>
      <c r="F38" s="425"/>
      <c r="G38" s="426"/>
    </row>
    <row r="39" spans="1:7" s="35" customFormat="1" ht="16.5" x14ac:dyDescent="0.3">
      <c r="A39" s="375" t="s">
        <v>32</v>
      </c>
      <c r="B39" s="376"/>
      <c r="C39" s="28" t="s">
        <v>33</v>
      </c>
      <c r="D39" s="29" t="s">
        <v>34</v>
      </c>
      <c r="E39" s="30" t="s">
        <v>35</v>
      </c>
      <c r="F39" s="30" t="s">
        <v>36</v>
      </c>
      <c r="G39" s="100" t="s">
        <v>37</v>
      </c>
    </row>
    <row r="40" spans="1:7" s="35" customFormat="1" ht="16.5" x14ac:dyDescent="0.3">
      <c r="A40" s="375" t="s">
        <v>38</v>
      </c>
      <c r="B40" s="376"/>
      <c r="C40" s="75">
        <v>80000000</v>
      </c>
      <c r="D40" s="29"/>
      <c r="E40" s="30"/>
      <c r="F40" s="31"/>
      <c r="G40" s="100"/>
    </row>
    <row r="41" spans="1:7" s="35" customFormat="1" x14ac:dyDescent="0.25">
      <c r="A41" s="404" t="s">
        <v>98</v>
      </c>
      <c r="B41" s="405"/>
      <c r="C41" s="22"/>
      <c r="D41" s="22"/>
      <c r="E41" s="36">
        <v>104000</v>
      </c>
      <c r="F41" s="36"/>
      <c r="G41" s="101">
        <f>E41</f>
        <v>104000</v>
      </c>
    </row>
    <row r="42" spans="1:7" s="35" customFormat="1" x14ac:dyDescent="0.25">
      <c r="A42" s="102"/>
      <c r="B42" s="62"/>
      <c r="C42" s="65"/>
      <c r="D42" s="65"/>
      <c r="E42" s="66"/>
      <c r="F42" s="66"/>
      <c r="G42" s="103"/>
    </row>
    <row r="43" spans="1:7" s="35" customFormat="1" x14ac:dyDescent="0.25">
      <c r="A43" s="102"/>
      <c r="B43" s="62"/>
      <c r="C43" s="65"/>
      <c r="D43" s="65"/>
      <c r="E43" s="66"/>
      <c r="F43" s="66"/>
      <c r="G43" s="103"/>
    </row>
    <row r="44" spans="1:7" s="35" customFormat="1" x14ac:dyDescent="0.25">
      <c r="A44" s="102"/>
      <c r="B44" s="62"/>
      <c r="C44" s="65"/>
      <c r="D44" s="65"/>
      <c r="E44" s="66"/>
      <c r="F44" s="66"/>
      <c r="G44" s="103"/>
    </row>
    <row r="45" spans="1:7" s="35" customFormat="1" x14ac:dyDescent="0.25">
      <c r="A45" s="102"/>
      <c r="B45" s="62"/>
      <c r="C45" s="65"/>
      <c r="D45" s="65"/>
      <c r="E45" s="66"/>
      <c r="F45" s="66"/>
      <c r="G45" s="103"/>
    </row>
    <row r="46" spans="1:7" s="35" customFormat="1" x14ac:dyDescent="0.25">
      <c r="A46" s="102"/>
      <c r="B46" s="62"/>
      <c r="C46" s="65"/>
      <c r="D46" s="65"/>
      <c r="E46" s="66"/>
      <c r="F46" s="66"/>
      <c r="G46" s="103"/>
    </row>
    <row r="47" spans="1:7" s="35" customFormat="1" ht="16.5" x14ac:dyDescent="0.3">
      <c r="A47" s="375" t="s">
        <v>9</v>
      </c>
      <c r="B47" s="376"/>
      <c r="C47" s="32">
        <f>+C40</f>
        <v>80000000</v>
      </c>
      <c r="D47" s="32">
        <v>0</v>
      </c>
      <c r="E47" s="76">
        <f>SUM(E40:E41)</f>
        <v>104000</v>
      </c>
      <c r="F47" s="37">
        <f>SUM(F41:F41)</f>
        <v>0</v>
      </c>
      <c r="G47" s="104">
        <f>SUM(G41)</f>
        <v>104000</v>
      </c>
    </row>
    <row r="48" spans="1:7" s="35" customFormat="1" ht="17.25" thickBot="1" x14ac:dyDescent="0.35">
      <c r="A48" s="375" t="s">
        <v>39</v>
      </c>
      <c r="B48" s="376"/>
      <c r="C48" s="33">
        <f>D47/C47</f>
        <v>0</v>
      </c>
      <c r="D48" s="380" t="s">
        <v>40</v>
      </c>
      <c r="E48" s="376"/>
      <c r="F48" s="34"/>
      <c r="G48" s="121">
        <f>E47/C47</f>
        <v>1.2999999999999999E-3</v>
      </c>
    </row>
    <row r="49" spans="1:7" s="5" customFormat="1" ht="16.5" x14ac:dyDescent="0.3">
      <c r="A49" s="38" t="s">
        <v>41</v>
      </c>
      <c r="B49" s="39"/>
      <c r="C49" s="39"/>
      <c r="D49" s="40"/>
      <c r="E49" s="41"/>
      <c r="F49" s="41"/>
      <c r="G49" s="42"/>
    </row>
    <row r="50" spans="1:7" s="43" customFormat="1" ht="33.75" thickBot="1" x14ac:dyDescent="0.3">
      <c r="A50" s="61" t="s">
        <v>42</v>
      </c>
      <c r="B50" s="135" t="s">
        <v>99</v>
      </c>
      <c r="C50" s="77">
        <v>45957</v>
      </c>
      <c r="D50" s="381" t="s">
        <v>43</v>
      </c>
      <c r="E50" s="382"/>
      <c r="F50" s="416">
        <f>+G26</f>
        <v>104000</v>
      </c>
      <c r="G50" s="417"/>
    </row>
    <row r="51" spans="1:7" s="5" customFormat="1" ht="16.5" x14ac:dyDescent="0.3">
      <c r="A51" s="377" t="s">
        <v>44</v>
      </c>
      <c r="B51" s="378"/>
      <c r="C51" s="378"/>
      <c r="D51" s="379"/>
      <c r="E51" s="105"/>
      <c r="F51" s="105"/>
      <c r="G51" s="16"/>
    </row>
    <row r="52" spans="1:7" s="5" customFormat="1" ht="16.5" x14ac:dyDescent="0.3">
      <c r="A52" s="371" t="s">
        <v>45</v>
      </c>
      <c r="B52" s="372"/>
      <c r="C52" s="78">
        <v>80000000</v>
      </c>
      <c r="D52" s="44"/>
      <c r="E52" s="105"/>
      <c r="F52" s="105"/>
      <c r="G52" s="16"/>
    </row>
    <row r="53" spans="1:7" s="5" customFormat="1" ht="16.5" x14ac:dyDescent="0.3">
      <c r="A53" s="373" t="s">
        <v>46</v>
      </c>
      <c r="B53" s="374"/>
      <c r="C53" s="79" t="s">
        <v>77</v>
      </c>
      <c r="D53" s="44"/>
      <c r="E53" s="105"/>
      <c r="F53" s="105"/>
      <c r="G53" s="16"/>
    </row>
    <row r="54" spans="1:7" s="5" customFormat="1" ht="16.5" x14ac:dyDescent="0.3">
      <c r="A54" s="373" t="s">
        <v>47</v>
      </c>
      <c r="B54" s="374"/>
      <c r="C54" s="79" t="s">
        <v>76</v>
      </c>
      <c r="D54" s="45"/>
      <c r="E54" s="46"/>
      <c r="F54" s="46"/>
      <c r="G54" s="16"/>
    </row>
    <row r="55" spans="1:7" s="5" customFormat="1" ht="16.5" x14ac:dyDescent="0.3">
      <c r="A55" s="373" t="s">
        <v>48</v>
      </c>
      <c r="B55" s="374"/>
      <c r="C55" s="80">
        <f>C47-G47</f>
        <v>79896000</v>
      </c>
      <c r="D55" s="45"/>
      <c r="E55" s="46"/>
      <c r="F55" s="46"/>
      <c r="G55" s="16"/>
    </row>
    <row r="56" spans="1:7" s="5" customFormat="1" ht="16.5" x14ac:dyDescent="0.3">
      <c r="A56" s="373" t="s">
        <v>49</v>
      </c>
      <c r="B56" s="374"/>
      <c r="C56" s="81">
        <f>G26</f>
        <v>104000</v>
      </c>
      <c r="D56" s="45"/>
      <c r="E56" s="46"/>
      <c r="F56" s="46"/>
      <c r="G56" s="16"/>
    </row>
    <row r="57" spans="1:7" s="5" customFormat="1" ht="17.25" thickBot="1" x14ac:dyDescent="0.35">
      <c r="A57" s="386" t="s">
        <v>50</v>
      </c>
      <c r="B57" s="387"/>
      <c r="C57" s="82">
        <f>C55+C56</f>
        <v>80000000</v>
      </c>
      <c r="D57" s="47"/>
      <c r="E57" s="48"/>
      <c r="F57" s="48"/>
      <c r="G57" s="16"/>
    </row>
    <row r="58" spans="1:7" s="5" customFormat="1" ht="16.5" x14ac:dyDescent="0.3">
      <c r="A58" s="49"/>
      <c r="B58" s="90"/>
      <c r="C58" s="90"/>
      <c r="D58" s="90"/>
      <c r="E58" s="90"/>
      <c r="F58" s="90"/>
      <c r="G58" s="16"/>
    </row>
    <row r="59" spans="1:7" s="5" customFormat="1" ht="17.25" thickBot="1" x14ac:dyDescent="0.35">
      <c r="A59" s="11" t="s">
        <v>51</v>
      </c>
      <c r="B59" s="90"/>
      <c r="C59" s="90"/>
      <c r="D59" s="90"/>
      <c r="E59" s="90"/>
      <c r="F59" s="90"/>
      <c r="G59" s="16"/>
    </row>
    <row r="60" spans="1:7" s="5" customFormat="1" ht="33" x14ac:dyDescent="0.25">
      <c r="A60" s="50" t="s">
        <v>16</v>
      </c>
      <c r="B60" s="17" t="s">
        <v>52</v>
      </c>
      <c r="C60" s="51" t="s">
        <v>53</v>
      </c>
      <c r="D60" s="17" t="s">
        <v>12</v>
      </c>
      <c r="E60" s="52" t="s">
        <v>54</v>
      </c>
      <c r="F60" s="388" t="s">
        <v>55</v>
      </c>
      <c r="G60" s="389"/>
    </row>
    <row r="61" spans="1:7" s="5" customFormat="1" ht="16.5" x14ac:dyDescent="0.3">
      <c r="A61" s="106">
        <v>1</v>
      </c>
      <c r="B61" s="128" t="s">
        <v>56</v>
      </c>
      <c r="C61" s="125" t="s">
        <v>110</v>
      </c>
      <c r="D61" s="126">
        <v>45957</v>
      </c>
      <c r="E61" s="127">
        <f>G47</f>
        <v>104000</v>
      </c>
      <c r="F61" s="390">
        <f>E61</f>
        <v>104000</v>
      </c>
      <c r="G61" s="391"/>
    </row>
    <row r="62" spans="1:7" s="5" customFormat="1" ht="17.25" thickBot="1" x14ac:dyDescent="0.35">
      <c r="A62" s="411" t="s">
        <v>57</v>
      </c>
      <c r="B62" s="412"/>
      <c r="C62" s="412"/>
      <c r="D62" s="412"/>
      <c r="E62" s="413"/>
      <c r="F62" s="83">
        <f>G48</f>
        <v>1.2999999999999999E-3</v>
      </c>
      <c r="G62" s="84">
        <f>SUM(F61:G61)</f>
        <v>104000</v>
      </c>
    </row>
    <row r="63" spans="1:7" s="5" customFormat="1" ht="16.5" x14ac:dyDescent="0.3">
      <c r="A63" s="122" t="s">
        <v>58</v>
      </c>
      <c r="B63" s="123"/>
      <c r="C63" s="123"/>
      <c r="D63" s="123"/>
      <c r="E63" s="123"/>
      <c r="F63" s="123"/>
      <c r="G63" s="124"/>
    </row>
    <row r="64" spans="1:7" s="5" customFormat="1" ht="15.75" customHeight="1" x14ac:dyDescent="0.25">
      <c r="A64" s="383" t="s">
        <v>75</v>
      </c>
      <c r="B64" s="384"/>
      <c r="C64" s="384"/>
      <c r="D64" s="384"/>
      <c r="E64" s="384"/>
      <c r="F64" s="384"/>
      <c r="G64" s="385"/>
    </row>
    <row r="65" spans="1:7" s="5" customFormat="1" ht="15.75" customHeight="1" x14ac:dyDescent="0.25">
      <c r="A65" s="383" t="s">
        <v>59</v>
      </c>
      <c r="B65" s="384"/>
      <c r="C65" s="384"/>
      <c r="D65" s="384"/>
      <c r="E65" s="384"/>
      <c r="F65" s="384"/>
      <c r="G65" s="385"/>
    </row>
    <row r="66" spans="1:7" s="5" customFormat="1" ht="15.75" customHeight="1" x14ac:dyDescent="0.25">
      <c r="A66" s="383" t="s">
        <v>60</v>
      </c>
      <c r="B66" s="384"/>
      <c r="C66" s="384"/>
      <c r="D66" s="384"/>
      <c r="E66" s="384"/>
      <c r="F66" s="384"/>
      <c r="G66" s="385"/>
    </row>
    <row r="67" spans="1:7" s="5" customFormat="1" ht="15.75" customHeight="1" x14ac:dyDescent="0.25">
      <c r="A67" s="383" t="s">
        <v>61</v>
      </c>
      <c r="B67" s="384"/>
      <c r="C67" s="384"/>
      <c r="D67" s="384"/>
      <c r="E67" s="384"/>
      <c r="F67" s="384"/>
      <c r="G67" s="385"/>
    </row>
    <row r="68" spans="1:7" s="5" customFormat="1" ht="15.75" customHeight="1" x14ac:dyDescent="0.25">
      <c r="A68" s="383" t="s">
        <v>62</v>
      </c>
      <c r="B68" s="384"/>
      <c r="C68" s="384"/>
      <c r="D68" s="384"/>
      <c r="E68" s="384"/>
      <c r="F68" s="384"/>
      <c r="G68" s="385"/>
    </row>
    <row r="69" spans="1:7" s="5" customFormat="1" ht="25.9" customHeight="1" x14ac:dyDescent="0.25">
      <c r="A69" s="383" t="s">
        <v>106</v>
      </c>
      <c r="B69" s="384"/>
      <c r="C69" s="384"/>
      <c r="D69" s="384"/>
      <c r="E69" s="384"/>
      <c r="F69" s="384"/>
      <c r="G69" s="385"/>
    </row>
    <row r="70" spans="1:7" s="5" customFormat="1" ht="39" customHeight="1" x14ac:dyDescent="0.25">
      <c r="A70" s="383" t="s">
        <v>88</v>
      </c>
      <c r="B70" s="384"/>
      <c r="C70" s="384"/>
      <c r="D70" s="384"/>
      <c r="E70" s="384"/>
      <c r="F70" s="384"/>
      <c r="G70" s="385"/>
    </row>
    <row r="71" spans="1:7" s="5" customFormat="1" ht="15.75" customHeight="1" x14ac:dyDescent="0.25">
      <c r="A71" s="383" t="s">
        <v>63</v>
      </c>
      <c r="B71" s="384"/>
      <c r="C71" s="384"/>
      <c r="D71" s="384"/>
      <c r="E71" s="384"/>
      <c r="F71" s="384"/>
      <c r="G71" s="385"/>
    </row>
    <row r="72" spans="1:7" s="5" customFormat="1" ht="16.899999999999999" customHeight="1" x14ac:dyDescent="0.25">
      <c r="A72" s="383" t="s">
        <v>64</v>
      </c>
      <c r="B72" s="384"/>
      <c r="C72" s="384"/>
      <c r="D72" s="384"/>
      <c r="E72" s="384"/>
      <c r="F72" s="384"/>
      <c r="G72" s="385"/>
    </row>
    <row r="73" spans="1:7" s="5" customFormat="1" ht="15.75" customHeight="1" x14ac:dyDescent="0.25">
      <c r="A73" s="383" t="s">
        <v>65</v>
      </c>
      <c r="B73" s="384"/>
      <c r="C73" s="384"/>
      <c r="D73" s="384"/>
      <c r="E73" s="384"/>
      <c r="F73" s="384"/>
      <c r="G73" s="385"/>
    </row>
    <row r="74" spans="1:7" s="5" customFormat="1" ht="15.75" customHeight="1" x14ac:dyDescent="0.25">
      <c r="A74" s="383" t="s">
        <v>87</v>
      </c>
      <c r="B74" s="384"/>
      <c r="C74" s="384"/>
      <c r="D74" s="384"/>
      <c r="E74" s="384"/>
      <c r="F74" s="384"/>
      <c r="G74" s="385"/>
    </row>
    <row r="75" spans="1:7" s="5" customFormat="1" ht="16.5" customHeight="1" thickBot="1" x14ac:dyDescent="0.3">
      <c r="A75" s="406" t="s">
        <v>107</v>
      </c>
      <c r="B75" s="407"/>
      <c r="C75" s="407"/>
      <c r="D75" s="407"/>
      <c r="E75" s="407"/>
      <c r="F75" s="407"/>
      <c r="G75" s="408"/>
    </row>
    <row r="76" spans="1:7" s="5" customFormat="1" x14ac:dyDescent="0.25">
      <c r="A76" s="53" t="s">
        <v>66</v>
      </c>
      <c r="B76" s="3"/>
      <c r="C76" s="3"/>
      <c r="D76" s="3"/>
      <c r="E76" s="3"/>
      <c r="F76" s="3"/>
      <c r="G76" s="4"/>
    </row>
    <row r="77" spans="1:7" s="5" customFormat="1" ht="16.5" thickBot="1" x14ac:dyDescent="0.3">
      <c r="A77" s="54" t="s">
        <v>67</v>
      </c>
      <c r="B77" s="55">
        <f>D47/C47</f>
        <v>0</v>
      </c>
      <c r="C77" s="409" t="s">
        <v>68</v>
      </c>
      <c r="D77" s="410"/>
      <c r="E77" s="83">
        <f>E47/C47</f>
        <v>1.2999999999999999E-3</v>
      </c>
      <c r="F77" s="56"/>
      <c r="G77" s="57"/>
    </row>
    <row r="78" spans="1:7" s="5" customFormat="1" ht="16.5" thickBot="1" x14ac:dyDescent="0.3">
      <c r="A78" s="6"/>
      <c r="B78" s="85"/>
      <c r="C78" s="85"/>
      <c r="D78" s="85"/>
      <c r="E78" s="85"/>
      <c r="F78" s="85"/>
      <c r="G78" s="7"/>
    </row>
    <row r="79" spans="1:7" s="5" customFormat="1" x14ac:dyDescent="0.25">
      <c r="A79" s="53" t="s">
        <v>69</v>
      </c>
      <c r="B79" s="3"/>
      <c r="C79" s="3"/>
      <c r="D79" s="3"/>
      <c r="E79" s="3"/>
      <c r="F79" s="3"/>
      <c r="G79" s="4"/>
    </row>
    <row r="80" spans="1:7" s="5" customFormat="1" x14ac:dyDescent="0.25">
      <c r="A80" s="392"/>
      <c r="B80" s="393"/>
      <c r="C80" s="393"/>
      <c r="D80" s="393"/>
      <c r="E80" s="393"/>
      <c r="F80" s="393"/>
      <c r="G80" s="394"/>
    </row>
    <row r="81" spans="1:7" s="5" customFormat="1" x14ac:dyDescent="0.25">
      <c r="A81" s="392"/>
      <c r="B81" s="393"/>
      <c r="C81" s="393"/>
      <c r="D81" s="393"/>
      <c r="E81" s="393"/>
      <c r="F81" s="393"/>
      <c r="G81" s="394"/>
    </row>
    <row r="82" spans="1:7" s="5" customFormat="1" ht="16.5" thickBot="1" x14ac:dyDescent="0.3">
      <c r="A82" s="6"/>
      <c r="B82" s="85"/>
      <c r="C82" s="85"/>
      <c r="D82" s="85"/>
      <c r="E82" s="85"/>
      <c r="F82" s="85"/>
      <c r="G82" s="7"/>
    </row>
    <row r="83" spans="1:7" s="5" customFormat="1" x14ac:dyDescent="0.25">
      <c r="A83" s="58" t="s">
        <v>70</v>
      </c>
      <c r="B83" s="129" t="s">
        <v>111</v>
      </c>
      <c r="C83" s="85"/>
      <c r="D83" s="85"/>
      <c r="E83" s="85"/>
      <c r="F83" s="85"/>
      <c r="G83" s="7"/>
    </row>
    <row r="84" spans="1:7" s="5" customFormat="1" ht="16.5" thickBot="1" x14ac:dyDescent="0.3">
      <c r="A84" s="58"/>
      <c r="B84" s="130" t="s">
        <v>112</v>
      </c>
      <c r="C84" s="85"/>
      <c r="D84" s="85"/>
      <c r="E84" s="85"/>
      <c r="F84" s="85"/>
      <c r="G84" s="7"/>
    </row>
    <row r="85" spans="1:7" s="5" customFormat="1" x14ac:dyDescent="0.25">
      <c r="A85" s="58"/>
      <c r="B85" s="107"/>
      <c r="C85" s="85"/>
      <c r="D85" s="85"/>
      <c r="E85" s="85"/>
      <c r="F85" s="85"/>
      <c r="G85" s="7"/>
    </row>
    <row r="86" spans="1:7" s="5" customFormat="1" x14ac:dyDescent="0.25">
      <c r="A86" s="58"/>
      <c r="B86" s="107"/>
      <c r="C86" s="85"/>
      <c r="D86" s="85"/>
      <c r="E86" s="85"/>
      <c r="F86" s="85"/>
      <c r="G86" s="7"/>
    </row>
    <row r="87" spans="1:7" s="5" customFormat="1" x14ac:dyDescent="0.25">
      <c r="A87" s="58"/>
      <c r="B87" s="107"/>
      <c r="C87" s="85"/>
      <c r="D87" s="85"/>
      <c r="E87" s="85"/>
      <c r="F87" s="85"/>
      <c r="G87" s="7"/>
    </row>
    <row r="88" spans="1:7" s="5" customFormat="1" x14ac:dyDescent="0.25">
      <c r="A88" s="58"/>
      <c r="B88" s="107"/>
      <c r="C88" s="85"/>
      <c r="D88" s="85"/>
      <c r="E88" s="85"/>
      <c r="F88" s="85"/>
      <c r="G88" s="7"/>
    </row>
    <row r="89" spans="1:7" s="5" customFormat="1" ht="16.5" thickBot="1" x14ac:dyDescent="0.3">
      <c r="A89" s="59"/>
      <c r="B89" s="85"/>
      <c r="C89" s="85"/>
      <c r="D89" s="85"/>
      <c r="E89" s="85"/>
      <c r="F89" s="85"/>
      <c r="G89" s="7"/>
    </row>
    <row r="90" spans="1:7" s="5" customFormat="1" x14ac:dyDescent="0.25">
      <c r="A90" s="60"/>
      <c r="B90" s="3"/>
      <c r="C90" s="3"/>
      <c r="D90" s="3"/>
      <c r="E90" s="3"/>
      <c r="F90" s="3"/>
      <c r="G90" s="4"/>
    </row>
    <row r="91" spans="1:7" s="5" customFormat="1" ht="16.5" thickBot="1" x14ac:dyDescent="0.3">
      <c r="A91" s="395" t="s">
        <v>109</v>
      </c>
      <c r="B91" s="396"/>
      <c r="C91" s="396"/>
      <c r="D91" s="396"/>
      <c r="E91" s="396"/>
      <c r="F91" s="396"/>
      <c r="G91" s="397"/>
    </row>
    <row r="92" spans="1:7" s="5" customFormat="1" ht="16.5" thickBot="1" x14ac:dyDescent="0.3">
      <c r="A92" s="398" t="s">
        <v>108</v>
      </c>
      <c r="B92" s="399"/>
      <c r="C92" s="399"/>
      <c r="D92" s="399"/>
      <c r="E92" s="399"/>
      <c r="F92" s="399"/>
      <c r="G92" s="400"/>
    </row>
    <row r="93" spans="1:7" s="5" customFormat="1" x14ac:dyDescent="0.25"/>
    <row r="94" spans="1:7" s="5" customFormat="1" x14ac:dyDescent="0.25"/>
    <row r="95" spans="1:7" s="5" customFormat="1" x14ac:dyDescent="0.25"/>
  </sheetData>
  <mergeCells count="75">
    <mergeCell ref="F50:G50"/>
    <mergeCell ref="B35:C35"/>
    <mergeCell ref="E35:F35"/>
    <mergeCell ref="A40:B40"/>
    <mergeCell ref="A37:C37"/>
    <mergeCell ref="D37:G37"/>
    <mergeCell ref="A38:G38"/>
    <mergeCell ref="A39:B39"/>
    <mergeCell ref="B32:C32"/>
    <mergeCell ref="E32:F32"/>
    <mergeCell ref="B33:C33"/>
    <mergeCell ref="E33:F33"/>
    <mergeCell ref="B34:C34"/>
    <mergeCell ref="E34:F34"/>
    <mergeCell ref="A80:G81"/>
    <mergeCell ref="A91:G91"/>
    <mergeCell ref="A92:G92"/>
    <mergeCell ref="A26:C26"/>
    <mergeCell ref="A41:B41"/>
    <mergeCell ref="A73:G73"/>
    <mergeCell ref="A74:G74"/>
    <mergeCell ref="A75:G75"/>
    <mergeCell ref="C77:D77"/>
    <mergeCell ref="A67:G67"/>
    <mergeCell ref="A68:G68"/>
    <mergeCell ref="A69:G69"/>
    <mergeCell ref="A70:G70"/>
    <mergeCell ref="A71:G71"/>
    <mergeCell ref="A72:G72"/>
    <mergeCell ref="A62:E62"/>
    <mergeCell ref="A64:G64"/>
    <mergeCell ref="A65:G65"/>
    <mergeCell ref="A66:G66"/>
    <mergeCell ref="A56:B56"/>
    <mergeCell ref="A57:B57"/>
    <mergeCell ref="F60:G60"/>
    <mergeCell ref="F61:G61"/>
    <mergeCell ref="A52:B52"/>
    <mergeCell ref="A53:B53"/>
    <mergeCell ref="A54:B54"/>
    <mergeCell ref="A55:B55"/>
    <mergeCell ref="A47:B47"/>
    <mergeCell ref="A48:B48"/>
    <mergeCell ref="A51:D51"/>
    <mergeCell ref="D48:E48"/>
    <mergeCell ref="D50:E50"/>
    <mergeCell ref="A29:C29"/>
    <mergeCell ref="D29:G29"/>
    <mergeCell ref="B30:C30"/>
    <mergeCell ref="E30:F30"/>
    <mergeCell ref="B31:C31"/>
    <mergeCell ref="E31:F31"/>
    <mergeCell ref="A16:B16"/>
    <mergeCell ref="C16:D16"/>
    <mergeCell ref="E16:G16"/>
    <mergeCell ref="C18:G18"/>
    <mergeCell ref="C19:G19"/>
    <mergeCell ref="B12:C12"/>
    <mergeCell ref="D12:G12"/>
    <mergeCell ref="A13:G13"/>
    <mergeCell ref="A15:B15"/>
    <mergeCell ref="C15:D15"/>
    <mergeCell ref="E15:G15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14"/>
  <sheetViews>
    <sheetView topLeftCell="A31" workbookViewId="0">
      <selection activeCell="G46" sqref="G46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9.45" customHeight="1" x14ac:dyDescent="0.25">
      <c r="A3" s="8" t="s">
        <v>2</v>
      </c>
      <c r="B3" s="141"/>
      <c r="C3" s="9"/>
      <c r="D3" s="142" t="s">
        <v>115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116</v>
      </c>
      <c r="E5" s="316"/>
      <c r="F5" s="316"/>
      <c r="G5" s="317"/>
    </row>
    <row r="6" spans="1:7" ht="17.25" thickBot="1" x14ac:dyDescent="0.35">
      <c r="A6" s="318" t="s">
        <v>79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27.6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132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145" t="s">
        <v>6</v>
      </c>
      <c r="B12" s="456">
        <v>80000000</v>
      </c>
      <c r="C12" s="457"/>
      <c r="D12" s="342" t="s">
        <v>95</v>
      </c>
      <c r="E12" s="343"/>
      <c r="F12" s="343"/>
      <c r="G12" s="344"/>
    </row>
    <row r="13" spans="1:7" ht="43.9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458">
        <v>80000000</v>
      </c>
      <c r="F15" s="459"/>
      <c r="G15" s="460"/>
    </row>
    <row r="16" spans="1:7" ht="16.5" x14ac:dyDescent="0.3">
      <c r="A16" s="348" t="s">
        <v>100</v>
      </c>
      <c r="B16" s="349"/>
      <c r="C16" s="350" t="s">
        <v>82</v>
      </c>
      <c r="D16" s="351"/>
      <c r="E16" s="458">
        <v>80000000</v>
      </c>
      <c r="F16" s="459"/>
      <c r="G16" s="460"/>
    </row>
    <row r="17" spans="1:7" ht="16.5" x14ac:dyDescent="0.25">
      <c r="A17" s="8" t="s">
        <v>10</v>
      </c>
      <c r="B17" s="147"/>
      <c r="C17" s="147"/>
      <c r="D17" s="147"/>
      <c r="E17" s="147"/>
      <c r="F17" s="147"/>
      <c r="G17" s="109"/>
    </row>
    <row r="18" spans="1:7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7" ht="16.5" x14ac:dyDescent="0.3">
      <c r="A19" s="19" t="s">
        <v>73</v>
      </c>
      <c r="B19" s="20"/>
      <c r="C19" s="358" t="s">
        <v>14</v>
      </c>
      <c r="D19" s="359"/>
      <c r="E19" s="359"/>
      <c r="F19" s="359"/>
      <c r="G19" s="360"/>
    </row>
    <row r="20" spans="1:7" ht="16.5" x14ac:dyDescent="0.3">
      <c r="A20" s="91"/>
      <c r="B20" s="148"/>
      <c r="C20" s="149"/>
      <c r="D20" s="149"/>
      <c r="E20" s="149"/>
      <c r="F20" s="149"/>
      <c r="G20" s="21"/>
    </row>
    <row r="21" spans="1:7" x14ac:dyDescent="0.25">
      <c r="A21" s="58" t="s">
        <v>15</v>
      </c>
      <c r="B21" s="140"/>
      <c r="C21" s="140"/>
      <c r="D21" s="140"/>
      <c r="E21" s="140"/>
      <c r="F21" s="140"/>
      <c r="G21" s="7"/>
    </row>
    <row r="22" spans="1:7" ht="30" x14ac:dyDescent="0.25">
      <c r="A22" s="150" t="s">
        <v>16</v>
      </c>
      <c r="B22" s="151" t="s">
        <v>17</v>
      </c>
      <c r="C22" s="151" t="s">
        <v>18</v>
      </c>
      <c r="D22" s="152" t="s">
        <v>19</v>
      </c>
      <c r="E22" s="152" t="s">
        <v>20</v>
      </c>
      <c r="F22" s="153" t="s">
        <v>21</v>
      </c>
      <c r="G22" s="154" t="s">
        <v>22</v>
      </c>
    </row>
    <row r="23" spans="1:7" x14ac:dyDescent="0.25">
      <c r="A23" s="94">
        <v>1</v>
      </c>
      <c r="B23" s="155" t="s">
        <v>117</v>
      </c>
      <c r="C23" s="155" t="s">
        <v>118</v>
      </c>
      <c r="D23" s="156">
        <v>160000</v>
      </c>
      <c r="E23" s="71">
        <v>0</v>
      </c>
      <c r="F23" s="71"/>
      <c r="G23" s="96">
        <f>D23</f>
        <v>160000</v>
      </c>
    </row>
    <row r="24" spans="1:7" x14ac:dyDescent="0.25">
      <c r="A24" s="94">
        <v>2</v>
      </c>
      <c r="B24" s="155" t="s">
        <v>119</v>
      </c>
      <c r="C24" s="155" t="s">
        <v>118</v>
      </c>
      <c r="D24" s="156">
        <v>52000</v>
      </c>
      <c r="E24" s="71"/>
      <c r="F24" s="71"/>
      <c r="G24" s="96">
        <f t="shared" ref="G24:G45" si="0">D24</f>
        <v>52000</v>
      </c>
    </row>
    <row r="25" spans="1:7" x14ac:dyDescent="0.25">
      <c r="A25" s="94">
        <v>3</v>
      </c>
      <c r="B25" s="155" t="s">
        <v>120</v>
      </c>
      <c r="C25" s="155" t="s">
        <v>121</v>
      </c>
      <c r="D25" s="156">
        <v>106000</v>
      </c>
      <c r="E25" s="71"/>
      <c r="F25" s="71"/>
      <c r="G25" s="96">
        <f t="shared" si="0"/>
        <v>106000</v>
      </c>
    </row>
    <row r="26" spans="1:7" x14ac:dyDescent="0.25">
      <c r="A26" s="94">
        <v>4</v>
      </c>
      <c r="B26" s="155" t="s">
        <v>122</v>
      </c>
      <c r="C26" s="155" t="s">
        <v>121</v>
      </c>
      <c r="D26" s="156">
        <v>322000</v>
      </c>
      <c r="E26" s="71"/>
      <c r="F26" s="71"/>
      <c r="G26" s="96">
        <f t="shared" si="0"/>
        <v>322000</v>
      </c>
    </row>
    <row r="27" spans="1:7" x14ac:dyDescent="0.25">
      <c r="A27" s="94">
        <v>5</v>
      </c>
      <c r="B27" s="155" t="s">
        <v>123</v>
      </c>
      <c r="C27" s="155" t="s">
        <v>121</v>
      </c>
      <c r="D27" s="156">
        <v>104000</v>
      </c>
      <c r="E27" s="71"/>
      <c r="F27" s="71"/>
      <c r="G27" s="96">
        <f t="shared" si="0"/>
        <v>104000</v>
      </c>
    </row>
    <row r="28" spans="1:7" x14ac:dyDescent="0.25">
      <c r="A28" s="94">
        <v>6</v>
      </c>
      <c r="B28" s="155" t="s">
        <v>124</v>
      </c>
      <c r="C28" s="155" t="s">
        <v>121</v>
      </c>
      <c r="D28" s="156">
        <v>158000</v>
      </c>
      <c r="E28" s="71"/>
      <c r="F28" s="71"/>
      <c r="G28" s="96">
        <f t="shared" si="0"/>
        <v>158000</v>
      </c>
    </row>
    <row r="29" spans="1:7" x14ac:dyDescent="0.25">
      <c r="A29" s="94">
        <v>7</v>
      </c>
      <c r="B29" s="155" t="s">
        <v>125</v>
      </c>
      <c r="C29" s="155" t="s">
        <v>121</v>
      </c>
      <c r="D29" s="156">
        <v>266000</v>
      </c>
      <c r="E29" s="71"/>
      <c r="F29" s="71"/>
      <c r="G29" s="96">
        <f t="shared" si="0"/>
        <v>266000</v>
      </c>
    </row>
    <row r="30" spans="1:7" x14ac:dyDescent="0.25">
      <c r="A30" s="94">
        <v>8</v>
      </c>
      <c r="B30" s="155" t="s">
        <v>126</v>
      </c>
      <c r="C30" s="155" t="s">
        <v>121</v>
      </c>
      <c r="D30" s="156">
        <v>268000</v>
      </c>
      <c r="E30" s="71"/>
      <c r="F30" s="71"/>
      <c r="G30" s="96">
        <f t="shared" si="0"/>
        <v>268000</v>
      </c>
    </row>
    <row r="31" spans="1:7" x14ac:dyDescent="0.25">
      <c r="A31" s="94">
        <v>9</v>
      </c>
      <c r="B31" s="155" t="s">
        <v>127</v>
      </c>
      <c r="C31" s="155" t="s">
        <v>121</v>
      </c>
      <c r="D31" s="156">
        <v>277000</v>
      </c>
      <c r="E31" s="71"/>
      <c r="F31" s="71"/>
      <c r="G31" s="96">
        <f t="shared" si="0"/>
        <v>277000</v>
      </c>
    </row>
    <row r="32" spans="1:7" x14ac:dyDescent="0.25">
      <c r="A32" s="94">
        <v>10</v>
      </c>
      <c r="B32" s="155" t="s">
        <v>128</v>
      </c>
      <c r="C32" s="155" t="s">
        <v>121</v>
      </c>
      <c r="D32" s="156">
        <v>266000</v>
      </c>
      <c r="E32" s="71"/>
      <c r="F32" s="71"/>
      <c r="G32" s="96">
        <f t="shared" si="0"/>
        <v>266000</v>
      </c>
    </row>
    <row r="33" spans="1:16" x14ac:dyDescent="0.25">
      <c r="A33" s="94">
        <v>11</v>
      </c>
      <c r="B33" s="155" t="s">
        <v>129</v>
      </c>
      <c r="C33" s="155" t="s">
        <v>130</v>
      </c>
      <c r="D33" s="156">
        <v>104000</v>
      </c>
      <c r="E33" s="71"/>
      <c r="F33" s="71"/>
      <c r="G33" s="96">
        <f t="shared" si="0"/>
        <v>104000</v>
      </c>
    </row>
    <row r="34" spans="1:16" x14ac:dyDescent="0.25">
      <c r="A34" s="94">
        <v>12</v>
      </c>
      <c r="B34" s="155" t="s">
        <v>131</v>
      </c>
      <c r="C34" s="155" t="s">
        <v>130</v>
      </c>
      <c r="D34" s="156">
        <v>212000</v>
      </c>
      <c r="E34" s="71"/>
      <c r="F34" s="71"/>
      <c r="G34" s="96">
        <f t="shared" si="0"/>
        <v>212000</v>
      </c>
    </row>
    <row r="35" spans="1:16" x14ac:dyDescent="0.25">
      <c r="A35" s="94">
        <v>13</v>
      </c>
      <c r="B35" s="155" t="s">
        <v>132</v>
      </c>
      <c r="C35" s="155" t="s">
        <v>130</v>
      </c>
      <c r="D35" s="156">
        <v>482000</v>
      </c>
      <c r="E35" s="71"/>
      <c r="F35" s="71"/>
      <c r="G35" s="96">
        <f t="shared" si="0"/>
        <v>482000</v>
      </c>
    </row>
    <row r="36" spans="1:16" x14ac:dyDescent="0.25">
      <c r="A36" s="94">
        <v>14</v>
      </c>
      <c r="B36" s="155" t="s">
        <v>133</v>
      </c>
      <c r="C36" s="155" t="s">
        <v>130</v>
      </c>
      <c r="D36" s="156">
        <v>428000</v>
      </c>
      <c r="E36" s="71"/>
      <c r="F36" s="71"/>
      <c r="G36" s="96">
        <f t="shared" si="0"/>
        <v>428000</v>
      </c>
    </row>
    <row r="37" spans="1:16" x14ac:dyDescent="0.25">
      <c r="A37" s="94">
        <v>15</v>
      </c>
      <c r="B37" s="155" t="s">
        <v>134</v>
      </c>
      <c r="C37" s="155" t="s">
        <v>130</v>
      </c>
      <c r="D37" s="156">
        <v>52000</v>
      </c>
      <c r="E37" s="71"/>
      <c r="F37" s="71"/>
      <c r="G37" s="96">
        <f t="shared" si="0"/>
        <v>52000</v>
      </c>
    </row>
    <row r="38" spans="1:16" x14ac:dyDescent="0.25">
      <c r="A38" s="94">
        <v>16</v>
      </c>
      <c r="B38" s="155" t="s">
        <v>135</v>
      </c>
      <c r="C38" s="155" t="s">
        <v>130</v>
      </c>
      <c r="D38" s="156">
        <v>52000</v>
      </c>
      <c r="E38" s="71"/>
      <c r="F38" s="71"/>
      <c r="G38" s="96">
        <f t="shared" si="0"/>
        <v>52000</v>
      </c>
    </row>
    <row r="39" spans="1:16" x14ac:dyDescent="0.25">
      <c r="A39" s="94">
        <v>17</v>
      </c>
      <c r="B39" s="155" t="s">
        <v>136</v>
      </c>
      <c r="C39" s="155" t="s">
        <v>130</v>
      </c>
      <c r="D39" s="156">
        <v>104000</v>
      </c>
      <c r="E39" s="71"/>
      <c r="F39" s="71"/>
      <c r="G39" s="96">
        <f t="shared" si="0"/>
        <v>104000</v>
      </c>
    </row>
    <row r="40" spans="1:16" x14ac:dyDescent="0.25">
      <c r="A40" s="94">
        <v>18</v>
      </c>
      <c r="B40" s="155" t="s">
        <v>137</v>
      </c>
      <c r="C40" s="155" t="s">
        <v>130</v>
      </c>
      <c r="D40" s="156">
        <v>52000</v>
      </c>
      <c r="E40" s="71"/>
      <c r="F40" s="71"/>
      <c r="G40" s="96">
        <f t="shared" si="0"/>
        <v>52000</v>
      </c>
    </row>
    <row r="41" spans="1:16" x14ac:dyDescent="0.25">
      <c r="A41" s="94">
        <v>19</v>
      </c>
      <c r="B41" s="155" t="s">
        <v>138</v>
      </c>
      <c r="C41" s="155" t="s">
        <v>130</v>
      </c>
      <c r="D41" s="156">
        <v>320000</v>
      </c>
      <c r="E41" s="71"/>
      <c r="F41" s="71"/>
      <c r="G41" s="96">
        <f t="shared" si="0"/>
        <v>320000</v>
      </c>
    </row>
    <row r="42" spans="1:16" x14ac:dyDescent="0.25">
      <c r="A42" s="94">
        <v>20</v>
      </c>
      <c r="B42" s="155" t="s">
        <v>139</v>
      </c>
      <c r="C42" s="155" t="s">
        <v>130</v>
      </c>
      <c r="D42" s="156">
        <v>52000</v>
      </c>
      <c r="E42" s="71"/>
      <c r="F42" s="71"/>
      <c r="G42" s="96">
        <f t="shared" si="0"/>
        <v>52000</v>
      </c>
    </row>
    <row r="43" spans="1:16" x14ac:dyDescent="0.25">
      <c r="A43" s="94">
        <v>21</v>
      </c>
      <c r="B43" s="155" t="s">
        <v>140</v>
      </c>
      <c r="C43" s="155" t="s">
        <v>130</v>
      </c>
      <c r="D43" s="156">
        <v>266000</v>
      </c>
      <c r="E43" s="71"/>
      <c r="F43" s="71"/>
      <c r="G43" s="96">
        <f t="shared" si="0"/>
        <v>266000</v>
      </c>
    </row>
    <row r="44" spans="1:16" x14ac:dyDescent="0.25">
      <c r="A44" s="94">
        <v>22</v>
      </c>
      <c r="B44" s="155" t="s">
        <v>141</v>
      </c>
      <c r="C44" s="155" t="s">
        <v>130</v>
      </c>
      <c r="D44" s="156">
        <v>185000</v>
      </c>
      <c r="E44" s="71"/>
      <c r="F44" s="71"/>
      <c r="G44" s="96">
        <f t="shared" si="0"/>
        <v>185000</v>
      </c>
    </row>
    <row r="45" spans="1:16" x14ac:dyDescent="0.25">
      <c r="A45" s="94">
        <v>23</v>
      </c>
      <c r="B45" s="155" t="s">
        <v>142</v>
      </c>
      <c r="C45" s="155" t="s">
        <v>130</v>
      </c>
      <c r="D45" s="156">
        <v>284000</v>
      </c>
      <c r="E45" s="71"/>
      <c r="F45" s="71"/>
      <c r="G45" s="96">
        <f t="shared" si="0"/>
        <v>284000</v>
      </c>
    </row>
    <row r="46" spans="1:16" x14ac:dyDescent="0.25">
      <c r="A46" s="453" t="s">
        <v>9</v>
      </c>
      <c r="B46" s="454"/>
      <c r="C46" s="455"/>
      <c r="D46" s="67">
        <f>SUM(D23:D45)</f>
        <v>4572000</v>
      </c>
      <c r="E46" s="67">
        <f>SUM(E23:E45)</f>
        <v>0</v>
      </c>
      <c r="F46" s="67">
        <f>SUM(F23:F45)</f>
        <v>0</v>
      </c>
      <c r="G46" s="97">
        <f>SUM(G23:G45)</f>
        <v>4572000</v>
      </c>
    </row>
    <row r="47" spans="1:16" ht="16.5" x14ac:dyDescent="0.3">
      <c r="A47" s="11" t="s">
        <v>23</v>
      </c>
      <c r="B47" s="146"/>
      <c r="C47" s="146"/>
      <c r="D47" s="146"/>
      <c r="E47" s="146"/>
      <c r="F47" s="146"/>
      <c r="G47" s="16"/>
      <c r="I47" s="299" t="s">
        <v>419</v>
      </c>
      <c r="J47" s="299" t="s">
        <v>420</v>
      </c>
      <c r="K47" s="299" t="s">
        <v>421</v>
      </c>
      <c r="L47" s="299" t="s">
        <v>422</v>
      </c>
      <c r="M47" s="299" t="s">
        <v>423</v>
      </c>
      <c r="N47" s="299" t="s">
        <v>424</v>
      </c>
      <c r="O47" s="299" t="s">
        <v>426</v>
      </c>
      <c r="P47" s="299" t="s">
        <v>427</v>
      </c>
    </row>
    <row r="48" spans="1:16" ht="17.25" thickBot="1" x14ac:dyDescent="0.35">
      <c r="A48" s="25"/>
      <c r="B48" s="26"/>
      <c r="C48" s="26"/>
      <c r="D48" s="26"/>
      <c r="E48" s="26"/>
      <c r="F48" s="26"/>
      <c r="G48" s="27"/>
      <c r="I48" s="300" t="s">
        <v>440</v>
      </c>
      <c r="J48" s="300" t="s">
        <v>429</v>
      </c>
      <c r="K48" s="300" t="s">
        <v>441</v>
      </c>
      <c r="L48" s="300" t="s">
        <v>431</v>
      </c>
      <c r="M48" s="301" t="s">
        <v>441</v>
      </c>
      <c r="N48" s="300" t="s">
        <v>432</v>
      </c>
      <c r="O48" s="301" t="s">
        <v>442</v>
      </c>
      <c r="P48" s="301" t="s">
        <v>443</v>
      </c>
    </row>
    <row r="49" spans="1:7" ht="17.25" thickBot="1" x14ac:dyDescent="0.3">
      <c r="A49" s="361" t="s">
        <v>78</v>
      </c>
      <c r="B49" s="362"/>
      <c r="C49" s="363"/>
      <c r="D49" s="361" t="s">
        <v>105</v>
      </c>
      <c r="E49" s="362"/>
      <c r="F49" s="362"/>
      <c r="G49" s="363"/>
    </row>
    <row r="50" spans="1:7" ht="17.25" thickBot="1" x14ac:dyDescent="0.35">
      <c r="A50" s="131" t="s">
        <v>24</v>
      </c>
      <c r="B50" s="448" t="s">
        <v>25</v>
      </c>
      <c r="C50" s="448"/>
      <c r="D50" s="157" t="s">
        <v>26</v>
      </c>
      <c r="E50" s="448" t="s">
        <v>27</v>
      </c>
      <c r="F50" s="448"/>
      <c r="G50" s="157" t="s">
        <v>28</v>
      </c>
    </row>
    <row r="51" spans="1:7" ht="17.25" thickBot="1" x14ac:dyDescent="0.35">
      <c r="A51" s="113" t="s">
        <v>29</v>
      </c>
      <c r="B51" s="449" t="s">
        <v>74</v>
      </c>
      <c r="C51" s="450"/>
      <c r="D51" s="158">
        <v>284700000</v>
      </c>
      <c r="E51" s="451">
        <v>45866</v>
      </c>
      <c r="F51" s="452"/>
      <c r="G51" s="159">
        <v>46016</v>
      </c>
    </row>
    <row r="52" spans="1:7" ht="17.25" thickBot="1" x14ac:dyDescent="0.35">
      <c r="A52" s="64" t="s">
        <v>83</v>
      </c>
      <c r="B52" s="442" t="s">
        <v>103</v>
      </c>
      <c r="C52" s="443"/>
      <c r="D52" s="110">
        <v>8000000</v>
      </c>
      <c r="E52" s="444">
        <v>45866</v>
      </c>
      <c r="F52" s="445"/>
      <c r="G52" s="160">
        <v>46198</v>
      </c>
    </row>
    <row r="53" spans="1:7" ht="50.25" thickBot="1" x14ac:dyDescent="0.35">
      <c r="A53" s="114" t="s">
        <v>84</v>
      </c>
      <c r="B53" s="442" t="s">
        <v>104</v>
      </c>
      <c r="C53" s="443"/>
      <c r="D53" s="112">
        <v>4000000</v>
      </c>
      <c r="E53" s="446">
        <v>45866</v>
      </c>
      <c r="F53" s="447"/>
      <c r="G53" s="160">
        <v>47112</v>
      </c>
    </row>
    <row r="54" spans="1:7" ht="17.25" thickBot="1" x14ac:dyDescent="0.35">
      <c r="A54" s="113" t="s">
        <v>85</v>
      </c>
      <c r="B54" s="442" t="s">
        <v>103</v>
      </c>
      <c r="C54" s="443"/>
      <c r="D54" s="110">
        <v>8000000</v>
      </c>
      <c r="E54" s="444">
        <v>45866</v>
      </c>
      <c r="F54" s="445"/>
      <c r="G54" s="160">
        <v>46137</v>
      </c>
    </row>
    <row r="55" spans="1:7" ht="17.25" thickBot="1" x14ac:dyDescent="0.35">
      <c r="A55" s="64" t="s">
        <v>86</v>
      </c>
      <c r="B55" s="438" t="s">
        <v>103</v>
      </c>
      <c r="C55" s="439"/>
      <c r="D55" s="117">
        <v>8000000</v>
      </c>
      <c r="E55" s="440">
        <v>45856</v>
      </c>
      <c r="F55" s="441"/>
      <c r="G55" s="161">
        <v>45948</v>
      </c>
    </row>
    <row r="56" spans="1:7" ht="16.5" x14ac:dyDescent="0.3">
      <c r="A56" s="63"/>
      <c r="B56" s="162"/>
      <c r="C56" s="162"/>
      <c r="D56" s="163"/>
      <c r="E56" s="164"/>
      <c r="F56" s="164"/>
      <c r="G56" s="165"/>
    </row>
    <row r="57" spans="1:7" ht="16.5" x14ac:dyDescent="0.3">
      <c r="A57" s="422" t="s">
        <v>30</v>
      </c>
      <c r="B57" s="422"/>
      <c r="C57" s="422"/>
      <c r="D57" s="423">
        <v>45869</v>
      </c>
      <c r="E57" s="422"/>
      <c r="F57" s="422"/>
      <c r="G57" s="422"/>
    </row>
    <row r="58" spans="1:7" ht="16.5" x14ac:dyDescent="0.3">
      <c r="A58" s="424" t="s">
        <v>31</v>
      </c>
      <c r="B58" s="425"/>
      <c r="C58" s="425"/>
      <c r="D58" s="425"/>
      <c r="E58" s="425"/>
      <c r="F58" s="425"/>
      <c r="G58" s="426"/>
    </row>
    <row r="59" spans="1:7" ht="16.5" x14ac:dyDescent="0.3">
      <c r="A59" s="375" t="s">
        <v>32</v>
      </c>
      <c r="B59" s="376"/>
      <c r="C59" s="28" t="s">
        <v>33</v>
      </c>
      <c r="D59" s="29" t="s">
        <v>34</v>
      </c>
      <c r="E59" s="30" t="s">
        <v>35</v>
      </c>
      <c r="F59" s="30" t="s">
        <v>36</v>
      </c>
      <c r="G59" s="100" t="s">
        <v>37</v>
      </c>
    </row>
    <row r="60" spans="1:7" ht="16.5" x14ac:dyDescent="0.3">
      <c r="A60" s="375" t="s">
        <v>38</v>
      </c>
      <c r="B60" s="376"/>
      <c r="C60" s="166">
        <v>80000000</v>
      </c>
      <c r="D60" s="29"/>
      <c r="E60" s="30"/>
      <c r="F60" s="31"/>
      <c r="G60" s="100"/>
    </row>
    <row r="61" spans="1:7" x14ac:dyDescent="0.25">
      <c r="A61" s="404" t="s">
        <v>98</v>
      </c>
      <c r="B61" s="405"/>
      <c r="C61" s="22"/>
      <c r="D61" s="167">
        <v>104000</v>
      </c>
      <c r="E61" s="36"/>
      <c r="F61" s="36"/>
      <c r="G61" s="101"/>
    </row>
    <row r="62" spans="1:7" x14ac:dyDescent="0.25">
      <c r="A62" s="404" t="s">
        <v>143</v>
      </c>
      <c r="B62" s="405"/>
      <c r="C62" s="65"/>
      <c r="D62" s="65"/>
      <c r="E62" s="66">
        <v>4572000</v>
      </c>
      <c r="F62" s="66"/>
      <c r="G62" s="103">
        <f>E62</f>
        <v>4572000</v>
      </c>
    </row>
    <row r="63" spans="1:7" x14ac:dyDescent="0.25">
      <c r="A63" s="133"/>
      <c r="B63" s="134"/>
      <c r="C63" s="65"/>
      <c r="D63" s="65"/>
      <c r="E63" s="66"/>
      <c r="F63" s="66"/>
      <c r="G63" s="103"/>
    </row>
    <row r="64" spans="1:7" x14ac:dyDescent="0.25">
      <c r="A64" s="133"/>
      <c r="B64" s="134"/>
      <c r="C64" s="65"/>
      <c r="D64" s="65"/>
      <c r="E64" s="66"/>
      <c r="F64" s="66"/>
      <c r="G64" s="103"/>
    </row>
    <row r="65" spans="1:7" x14ac:dyDescent="0.25">
      <c r="A65" s="133"/>
      <c r="B65" s="134"/>
      <c r="C65" s="65"/>
      <c r="D65" s="65"/>
      <c r="E65" s="66"/>
      <c r="F65" s="66"/>
      <c r="G65" s="103"/>
    </row>
    <row r="66" spans="1:7" x14ac:dyDescent="0.25">
      <c r="A66" s="133"/>
      <c r="B66" s="134"/>
      <c r="C66" s="65"/>
      <c r="D66" s="65"/>
      <c r="E66" s="66"/>
      <c r="F66" s="66"/>
      <c r="G66" s="103"/>
    </row>
    <row r="67" spans="1:7" ht="16.5" x14ac:dyDescent="0.3">
      <c r="A67" s="375" t="s">
        <v>9</v>
      </c>
      <c r="B67" s="376"/>
      <c r="C67" s="168">
        <f>+C60</f>
        <v>80000000</v>
      </c>
      <c r="D67" s="168">
        <f>SUM(D61:D66)</f>
        <v>104000</v>
      </c>
      <c r="E67" s="169">
        <f>SUM(E60:E66)</f>
        <v>4572000</v>
      </c>
      <c r="F67" s="37">
        <f>SUM(F61:F66)</f>
        <v>0</v>
      </c>
      <c r="G67" s="170">
        <f>SUM(G61:G66)</f>
        <v>4572000</v>
      </c>
    </row>
    <row r="68" spans="1:7" ht="17.25" thickBot="1" x14ac:dyDescent="0.35">
      <c r="A68" s="375" t="s">
        <v>39</v>
      </c>
      <c r="B68" s="376"/>
      <c r="C68" s="34">
        <f>D67/C67</f>
        <v>1.2999999999999999E-3</v>
      </c>
      <c r="D68" s="380" t="s">
        <v>40</v>
      </c>
      <c r="E68" s="376"/>
      <c r="F68" s="34"/>
      <c r="G68" s="121">
        <f>E67/C67</f>
        <v>5.7149999999999999E-2</v>
      </c>
    </row>
    <row r="69" spans="1:7" ht="16.5" x14ac:dyDescent="0.3">
      <c r="A69" s="38" t="s">
        <v>41</v>
      </c>
      <c r="B69" s="39"/>
      <c r="C69" s="39"/>
      <c r="D69" s="40"/>
      <c r="E69" s="41"/>
      <c r="F69" s="41"/>
      <c r="G69" s="42"/>
    </row>
    <row r="70" spans="1:7" ht="17.25" thickBot="1" x14ac:dyDescent="0.3">
      <c r="A70" s="171" t="s">
        <v>42</v>
      </c>
      <c r="B70" s="172" t="s">
        <v>144</v>
      </c>
      <c r="C70" s="77">
        <v>45966</v>
      </c>
      <c r="D70" s="431" t="s">
        <v>43</v>
      </c>
      <c r="E70" s="432"/>
      <c r="F70" s="433">
        <f>+G46</f>
        <v>4572000</v>
      </c>
      <c r="G70" s="434"/>
    </row>
    <row r="71" spans="1:7" ht="16.5" x14ac:dyDescent="0.3">
      <c r="A71" s="435" t="s">
        <v>44</v>
      </c>
      <c r="B71" s="436"/>
      <c r="C71" s="436"/>
      <c r="D71" s="437"/>
      <c r="E71" s="173"/>
      <c r="F71" s="173"/>
      <c r="G71" s="16"/>
    </row>
    <row r="72" spans="1:7" ht="16.5" x14ac:dyDescent="0.3">
      <c r="A72" s="371" t="s">
        <v>45</v>
      </c>
      <c r="B72" s="372"/>
      <c r="C72" s="78">
        <v>80000000</v>
      </c>
      <c r="D72" s="174"/>
      <c r="E72" s="173"/>
      <c r="F72" s="173"/>
      <c r="G72" s="16"/>
    </row>
    <row r="73" spans="1:7" ht="16.5" x14ac:dyDescent="0.3">
      <c r="A73" s="373" t="s">
        <v>46</v>
      </c>
      <c r="B73" s="374"/>
      <c r="C73" s="79">
        <f>D67</f>
        <v>104000</v>
      </c>
      <c r="D73" s="174"/>
      <c r="E73" s="173"/>
      <c r="F73" s="173"/>
      <c r="G73" s="16"/>
    </row>
    <row r="74" spans="1:7" ht="16.5" x14ac:dyDescent="0.3">
      <c r="A74" s="373" t="s">
        <v>47</v>
      </c>
      <c r="B74" s="374"/>
      <c r="C74" s="79" t="s">
        <v>76</v>
      </c>
      <c r="D74" s="175"/>
      <c r="E74" s="46"/>
      <c r="F74" s="46"/>
      <c r="G74" s="16"/>
    </row>
    <row r="75" spans="1:7" ht="16.5" x14ac:dyDescent="0.3">
      <c r="A75" s="373" t="s">
        <v>48</v>
      </c>
      <c r="B75" s="374"/>
      <c r="C75" s="80">
        <f>C72-C73-C76</f>
        <v>75324000</v>
      </c>
      <c r="D75" s="175"/>
      <c r="E75" s="46"/>
      <c r="F75" s="46"/>
      <c r="G75" s="16"/>
    </row>
    <row r="76" spans="1:7" ht="16.5" x14ac:dyDescent="0.3">
      <c r="A76" s="373" t="s">
        <v>49</v>
      </c>
      <c r="B76" s="374"/>
      <c r="C76" s="176">
        <f>G46</f>
        <v>4572000</v>
      </c>
      <c r="D76" s="175"/>
      <c r="E76" s="46"/>
      <c r="F76" s="46"/>
      <c r="G76" s="16"/>
    </row>
    <row r="77" spans="1:7" ht="17.25" thickBot="1" x14ac:dyDescent="0.35">
      <c r="A77" s="386" t="s">
        <v>50</v>
      </c>
      <c r="B77" s="387"/>
      <c r="C77" s="177">
        <f>C75+C76+C73</f>
        <v>80000000</v>
      </c>
      <c r="D77" s="178"/>
      <c r="E77" s="48"/>
      <c r="F77" s="48"/>
      <c r="G77" s="16"/>
    </row>
    <row r="78" spans="1:7" ht="16.5" x14ac:dyDescent="0.3">
      <c r="A78" s="49"/>
      <c r="B78" s="146"/>
      <c r="C78" s="146"/>
      <c r="D78" s="146"/>
      <c r="E78" s="146"/>
      <c r="F78" s="146"/>
      <c r="G78" s="16"/>
    </row>
    <row r="79" spans="1:7" ht="17.25" thickBot="1" x14ac:dyDescent="0.35">
      <c r="A79" s="11" t="s">
        <v>51</v>
      </c>
      <c r="B79" s="146"/>
      <c r="C79" s="146"/>
      <c r="D79" s="146"/>
      <c r="E79" s="146"/>
      <c r="F79" s="146"/>
      <c r="G79" s="16"/>
    </row>
    <row r="80" spans="1:7" ht="33" x14ac:dyDescent="0.25">
      <c r="A80" s="50" t="s">
        <v>16</v>
      </c>
      <c r="B80" s="17" t="s">
        <v>52</v>
      </c>
      <c r="C80" s="51" t="s">
        <v>53</v>
      </c>
      <c r="D80" s="17" t="s">
        <v>12</v>
      </c>
      <c r="E80" s="52" t="s">
        <v>54</v>
      </c>
      <c r="F80" s="388" t="s">
        <v>55</v>
      </c>
      <c r="G80" s="389"/>
    </row>
    <row r="81" spans="1:7" ht="16.5" x14ac:dyDescent="0.3">
      <c r="A81" s="106">
        <v>1</v>
      </c>
      <c r="B81" s="128" t="s">
        <v>56</v>
      </c>
      <c r="C81" s="125" t="s">
        <v>110</v>
      </c>
      <c r="D81" s="126">
        <v>45957</v>
      </c>
      <c r="E81" s="127">
        <v>104000</v>
      </c>
      <c r="F81" s="390">
        <f>E81</f>
        <v>104000</v>
      </c>
      <c r="G81" s="391"/>
    </row>
    <row r="82" spans="1:7" ht="16.5" x14ac:dyDescent="0.3">
      <c r="A82" s="106">
        <v>2</v>
      </c>
      <c r="B82" s="128" t="s">
        <v>56</v>
      </c>
      <c r="C82" s="128" t="s">
        <v>145</v>
      </c>
      <c r="D82" s="179">
        <v>45966</v>
      </c>
      <c r="E82" s="180">
        <f>G67</f>
        <v>4572000</v>
      </c>
      <c r="F82" s="429">
        <f>E82</f>
        <v>4572000</v>
      </c>
      <c r="G82" s="430"/>
    </row>
    <row r="83" spans="1:7" ht="17.25" thickBot="1" x14ac:dyDescent="0.35">
      <c r="A83" s="411" t="s">
        <v>57</v>
      </c>
      <c r="B83" s="412"/>
      <c r="C83" s="412"/>
      <c r="D83" s="412"/>
      <c r="E83" s="413"/>
      <c r="F83" s="83">
        <f>G68</f>
        <v>5.7149999999999999E-2</v>
      </c>
      <c r="G83" s="84">
        <f>SUM(F81:G82)</f>
        <v>4676000</v>
      </c>
    </row>
    <row r="84" spans="1:7" ht="16.5" x14ac:dyDescent="0.3">
      <c r="A84" s="122" t="s">
        <v>58</v>
      </c>
      <c r="B84" s="123"/>
      <c r="C84" s="123"/>
      <c r="D84" s="123"/>
      <c r="E84" s="123"/>
      <c r="F84" s="123"/>
      <c r="G84" s="124"/>
    </row>
    <row r="85" spans="1:7" x14ac:dyDescent="0.25">
      <c r="A85" s="383" t="s">
        <v>75</v>
      </c>
      <c r="B85" s="428"/>
      <c r="C85" s="428"/>
      <c r="D85" s="428"/>
      <c r="E85" s="428"/>
      <c r="F85" s="428"/>
      <c r="G85" s="385"/>
    </row>
    <row r="86" spans="1:7" x14ac:dyDescent="0.25">
      <c r="A86" s="383" t="s">
        <v>59</v>
      </c>
      <c r="B86" s="428"/>
      <c r="C86" s="428"/>
      <c r="D86" s="428"/>
      <c r="E86" s="428"/>
      <c r="F86" s="428"/>
      <c r="G86" s="385"/>
    </row>
    <row r="87" spans="1:7" x14ac:dyDescent="0.25">
      <c r="A87" s="383" t="s">
        <v>60</v>
      </c>
      <c r="B87" s="428"/>
      <c r="C87" s="428"/>
      <c r="D87" s="428"/>
      <c r="E87" s="428"/>
      <c r="F87" s="428"/>
      <c r="G87" s="385"/>
    </row>
    <row r="88" spans="1:7" x14ac:dyDescent="0.25">
      <c r="A88" s="383" t="s">
        <v>61</v>
      </c>
      <c r="B88" s="428"/>
      <c r="C88" s="428"/>
      <c r="D88" s="428"/>
      <c r="E88" s="428"/>
      <c r="F88" s="428"/>
      <c r="G88" s="385"/>
    </row>
    <row r="89" spans="1:7" x14ac:dyDescent="0.25">
      <c r="A89" s="383" t="s">
        <v>62</v>
      </c>
      <c r="B89" s="428"/>
      <c r="C89" s="428"/>
      <c r="D89" s="428"/>
      <c r="E89" s="428"/>
      <c r="F89" s="428"/>
      <c r="G89" s="385"/>
    </row>
    <row r="90" spans="1:7" x14ac:dyDescent="0.25">
      <c r="A90" s="383" t="s">
        <v>106</v>
      </c>
      <c r="B90" s="428"/>
      <c r="C90" s="428"/>
      <c r="D90" s="428"/>
      <c r="E90" s="428"/>
      <c r="F90" s="428"/>
      <c r="G90" s="385"/>
    </row>
    <row r="91" spans="1:7" x14ac:dyDescent="0.25">
      <c r="A91" s="383" t="s">
        <v>88</v>
      </c>
      <c r="B91" s="428"/>
      <c r="C91" s="428"/>
      <c r="D91" s="428"/>
      <c r="E91" s="428"/>
      <c r="F91" s="428"/>
      <c r="G91" s="385"/>
    </row>
    <row r="92" spans="1:7" x14ac:dyDescent="0.25">
      <c r="A92" s="383" t="s">
        <v>63</v>
      </c>
      <c r="B92" s="428"/>
      <c r="C92" s="428"/>
      <c r="D92" s="428"/>
      <c r="E92" s="428"/>
      <c r="F92" s="428"/>
      <c r="G92" s="385"/>
    </row>
    <row r="93" spans="1:7" ht="31.9" customHeight="1" x14ac:dyDescent="0.25">
      <c r="A93" s="383" t="s">
        <v>64</v>
      </c>
      <c r="B93" s="428"/>
      <c r="C93" s="428"/>
      <c r="D93" s="428"/>
      <c r="E93" s="428"/>
      <c r="F93" s="428"/>
      <c r="G93" s="385"/>
    </row>
    <row r="94" spans="1:7" x14ac:dyDescent="0.25">
      <c r="A94" s="383" t="s">
        <v>65</v>
      </c>
      <c r="B94" s="428"/>
      <c r="C94" s="428"/>
      <c r="D94" s="428"/>
      <c r="E94" s="428"/>
      <c r="F94" s="428"/>
      <c r="G94" s="385"/>
    </row>
    <row r="95" spans="1:7" x14ac:dyDescent="0.25">
      <c r="A95" s="383" t="s">
        <v>87</v>
      </c>
      <c r="B95" s="428"/>
      <c r="C95" s="428"/>
      <c r="D95" s="428"/>
      <c r="E95" s="428"/>
      <c r="F95" s="428"/>
      <c r="G95" s="385"/>
    </row>
    <row r="96" spans="1:7" ht="16.5" thickBot="1" x14ac:dyDescent="0.3">
      <c r="A96" s="406" t="s">
        <v>146</v>
      </c>
      <c r="B96" s="407"/>
      <c r="C96" s="407"/>
      <c r="D96" s="407"/>
      <c r="E96" s="407"/>
      <c r="F96" s="407"/>
      <c r="G96" s="408"/>
    </row>
    <row r="97" spans="1:7" x14ac:dyDescent="0.25">
      <c r="A97" s="53" t="s">
        <v>66</v>
      </c>
      <c r="B97" s="3"/>
      <c r="C97" s="3"/>
      <c r="D97" s="3"/>
      <c r="E97" s="3"/>
      <c r="F97" s="3"/>
      <c r="G97" s="4"/>
    </row>
    <row r="98" spans="1:7" ht="16.5" thickBot="1" x14ac:dyDescent="0.3">
      <c r="A98" s="54" t="s">
        <v>67</v>
      </c>
      <c r="B98" s="181">
        <f>D67/C67</f>
        <v>1.2999999999999999E-3</v>
      </c>
      <c r="C98" s="409" t="s">
        <v>68</v>
      </c>
      <c r="D98" s="410"/>
      <c r="E98" s="83">
        <f>E67/C67</f>
        <v>5.7149999999999999E-2</v>
      </c>
      <c r="F98" s="56"/>
      <c r="G98" s="57"/>
    </row>
    <row r="99" spans="1:7" ht="16.5" thickBot="1" x14ac:dyDescent="0.3">
      <c r="A99" s="6"/>
      <c r="B99" s="140"/>
      <c r="C99" s="140"/>
      <c r="D99" s="140"/>
      <c r="E99" s="140"/>
      <c r="F99" s="140"/>
      <c r="G99" s="7"/>
    </row>
    <row r="100" spans="1:7" x14ac:dyDescent="0.25">
      <c r="A100" s="53" t="s">
        <v>69</v>
      </c>
      <c r="B100" s="3"/>
      <c r="C100" s="3"/>
      <c r="D100" s="3"/>
      <c r="E100" s="3"/>
      <c r="F100" s="3"/>
      <c r="G100" s="4"/>
    </row>
    <row r="101" spans="1:7" x14ac:dyDescent="0.25">
      <c r="A101" s="392"/>
      <c r="B101" s="427"/>
      <c r="C101" s="427"/>
      <c r="D101" s="427"/>
      <c r="E101" s="427"/>
      <c r="F101" s="427"/>
      <c r="G101" s="394"/>
    </row>
    <row r="102" spans="1:7" x14ac:dyDescent="0.25">
      <c r="A102" s="392"/>
      <c r="B102" s="427"/>
      <c r="C102" s="427"/>
      <c r="D102" s="427"/>
      <c r="E102" s="427"/>
      <c r="F102" s="427"/>
      <c r="G102" s="394"/>
    </row>
    <row r="103" spans="1:7" ht="16.5" thickBot="1" x14ac:dyDescent="0.3">
      <c r="A103" s="6"/>
      <c r="B103" s="140"/>
      <c r="C103" s="140"/>
      <c r="D103" s="140"/>
      <c r="E103" s="140"/>
      <c r="F103" s="140"/>
      <c r="G103" s="7"/>
    </row>
    <row r="104" spans="1:7" x14ac:dyDescent="0.25">
      <c r="A104" s="58" t="s">
        <v>70</v>
      </c>
      <c r="B104" s="129" t="s">
        <v>147</v>
      </c>
      <c r="C104" s="140"/>
      <c r="D104" s="140"/>
      <c r="E104" s="140"/>
      <c r="F104" s="140"/>
      <c r="G104" s="7"/>
    </row>
    <row r="105" spans="1:7" ht="16.5" thickBot="1" x14ac:dyDescent="0.3">
      <c r="A105" s="58"/>
      <c r="B105" s="130" t="s">
        <v>148</v>
      </c>
      <c r="C105" s="140"/>
      <c r="D105" s="140"/>
      <c r="E105" s="140"/>
      <c r="F105" s="140"/>
      <c r="G105" s="7"/>
    </row>
    <row r="106" spans="1:7" x14ac:dyDescent="0.25">
      <c r="A106" s="58"/>
      <c r="B106" s="182"/>
      <c r="C106" s="140"/>
      <c r="D106" s="140"/>
      <c r="E106" s="140"/>
      <c r="F106" s="140"/>
      <c r="G106" s="7"/>
    </row>
    <row r="107" spans="1:7" x14ac:dyDescent="0.25">
      <c r="A107" s="58"/>
      <c r="B107" s="182"/>
      <c r="C107" s="140"/>
      <c r="D107" s="140"/>
      <c r="E107" s="140"/>
      <c r="F107" s="140"/>
      <c r="G107" s="7"/>
    </row>
    <row r="108" spans="1:7" x14ac:dyDescent="0.25">
      <c r="A108" s="58"/>
      <c r="B108" s="182"/>
      <c r="C108" s="140"/>
      <c r="D108" s="140"/>
      <c r="E108" s="140"/>
      <c r="F108" s="140"/>
      <c r="G108" s="7"/>
    </row>
    <row r="109" spans="1:7" x14ac:dyDescent="0.25">
      <c r="A109" s="58"/>
      <c r="B109" s="182"/>
      <c r="C109" s="140"/>
      <c r="D109" s="140"/>
      <c r="E109" s="140"/>
      <c r="F109" s="140"/>
      <c r="G109" s="7"/>
    </row>
    <row r="110" spans="1:7" ht="16.5" thickBot="1" x14ac:dyDescent="0.3">
      <c r="A110" s="59"/>
      <c r="B110" s="140"/>
      <c r="C110" s="140"/>
      <c r="D110" s="140"/>
      <c r="E110" s="140"/>
      <c r="F110" s="140"/>
      <c r="G110" s="7"/>
    </row>
    <row r="111" spans="1:7" x14ac:dyDescent="0.25">
      <c r="A111" s="60"/>
      <c r="B111" s="3"/>
      <c r="C111" s="3"/>
      <c r="D111" s="3"/>
      <c r="E111" s="3"/>
      <c r="F111" s="3"/>
      <c r="G111" s="4"/>
    </row>
    <row r="112" spans="1:7" ht="16.5" thickBot="1" x14ac:dyDescent="0.3">
      <c r="A112" s="395" t="s">
        <v>109</v>
      </c>
      <c r="B112" s="396"/>
      <c r="C112" s="396"/>
      <c r="D112" s="396"/>
      <c r="E112" s="396"/>
      <c r="F112" s="396"/>
      <c r="G112" s="397"/>
    </row>
    <row r="113" spans="1:7" ht="16.5" thickBot="1" x14ac:dyDescent="0.3">
      <c r="A113" s="398" t="s">
        <v>108</v>
      </c>
      <c r="B113" s="399"/>
      <c r="C113" s="399"/>
      <c r="D113" s="399"/>
      <c r="E113" s="399"/>
      <c r="F113" s="399"/>
      <c r="G113" s="400"/>
    </row>
    <row r="114" spans="1:7" x14ac:dyDescent="0.25">
      <c r="A114" s="5"/>
      <c r="B114" s="5"/>
      <c r="C114" s="5"/>
      <c r="D114" s="5"/>
      <c r="E114" s="5"/>
      <c r="F114" s="5"/>
      <c r="G114" s="5"/>
    </row>
  </sheetData>
  <mergeCells count="77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46:C46"/>
    <mergeCell ref="B12:C12"/>
    <mergeCell ref="D12:G12"/>
    <mergeCell ref="A13:G13"/>
    <mergeCell ref="A15:B15"/>
    <mergeCell ref="C15:D15"/>
    <mergeCell ref="E15:G15"/>
    <mergeCell ref="A16:B16"/>
    <mergeCell ref="C16:D16"/>
    <mergeCell ref="E16:G16"/>
    <mergeCell ref="C18:G18"/>
    <mergeCell ref="C19:G19"/>
    <mergeCell ref="A49:C49"/>
    <mergeCell ref="D49:G49"/>
    <mergeCell ref="B50:C50"/>
    <mergeCell ref="E50:F50"/>
    <mergeCell ref="B51:C51"/>
    <mergeCell ref="E51:F51"/>
    <mergeCell ref="B52:C52"/>
    <mergeCell ref="E52:F52"/>
    <mergeCell ref="B53:C53"/>
    <mergeCell ref="E53:F53"/>
    <mergeCell ref="B54:C54"/>
    <mergeCell ref="E54:F54"/>
    <mergeCell ref="D68:E68"/>
    <mergeCell ref="B55:C55"/>
    <mergeCell ref="E55:F55"/>
    <mergeCell ref="A57:C57"/>
    <mergeCell ref="D57:G57"/>
    <mergeCell ref="A58:G58"/>
    <mergeCell ref="A59:B59"/>
    <mergeCell ref="A74:B74"/>
    <mergeCell ref="A60:B60"/>
    <mergeCell ref="A61:B61"/>
    <mergeCell ref="A62:B62"/>
    <mergeCell ref="A67:B67"/>
    <mergeCell ref="A68:B68"/>
    <mergeCell ref="D70:E70"/>
    <mergeCell ref="F70:G70"/>
    <mergeCell ref="A71:D71"/>
    <mergeCell ref="A72:B72"/>
    <mergeCell ref="A73:B73"/>
    <mergeCell ref="A90:G90"/>
    <mergeCell ref="A75:B75"/>
    <mergeCell ref="A76:B76"/>
    <mergeCell ref="A77:B77"/>
    <mergeCell ref="F80:G80"/>
    <mergeCell ref="F82:G82"/>
    <mergeCell ref="A83:E83"/>
    <mergeCell ref="C98:D98"/>
    <mergeCell ref="A101:G102"/>
    <mergeCell ref="A112:G112"/>
    <mergeCell ref="A113:G113"/>
    <mergeCell ref="F81:G81"/>
    <mergeCell ref="A91:G91"/>
    <mergeCell ref="A92:G92"/>
    <mergeCell ref="A93:G93"/>
    <mergeCell ref="A94:G94"/>
    <mergeCell ref="A95:G95"/>
    <mergeCell ref="A96:G96"/>
    <mergeCell ref="A85:G85"/>
    <mergeCell ref="A86:G86"/>
    <mergeCell ref="A87:G87"/>
    <mergeCell ref="A88:G88"/>
    <mergeCell ref="A89:G8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26"/>
  <sheetViews>
    <sheetView tabSelected="1" view="pageBreakPreview" topLeftCell="A49" zoomScaleNormal="100" zoomScaleSheetLayoutView="100" workbookViewId="0">
      <selection activeCell="D11" sqref="D11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4" customHeight="1" x14ac:dyDescent="0.25">
      <c r="A3" s="8" t="s">
        <v>2</v>
      </c>
      <c r="B3" s="141"/>
      <c r="C3" s="9"/>
      <c r="D3" s="142" t="s">
        <v>149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150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9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138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186" t="s">
        <v>6</v>
      </c>
      <c r="B12" s="462">
        <v>80000000</v>
      </c>
      <c r="C12" s="463"/>
      <c r="D12" s="342" t="s">
        <v>95</v>
      </c>
      <c r="E12" s="343"/>
      <c r="F12" s="343"/>
      <c r="G12" s="344"/>
    </row>
    <row r="13" spans="1:7" ht="63.75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4"/>
    </row>
    <row r="16" spans="1:7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4"/>
    </row>
    <row r="17" spans="1:7" ht="16.5" x14ac:dyDescent="0.25">
      <c r="A17" s="8" t="s">
        <v>10</v>
      </c>
      <c r="B17" s="147"/>
      <c r="C17" s="147"/>
      <c r="D17" s="147"/>
      <c r="E17" s="147"/>
      <c r="F17" s="147"/>
      <c r="G17" s="109"/>
    </row>
    <row r="18" spans="1:7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7" ht="16.5" x14ac:dyDescent="0.3">
      <c r="A19" s="19" t="s">
        <v>73</v>
      </c>
      <c r="B19" s="20"/>
      <c r="C19" s="358" t="s">
        <v>14</v>
      </c>
      <c r="D19" s="359"/>
      <c r="E19" s="359"/>
      <c r="F19" s="359"/>
      <c r="G19" s="360"/>
    </row>
    <row r="20" spans="1:7" x14ac:dyDescent="0.25">
      <c r="A20" s="58" t="s">
        <v>15</v>
      </c>
      <c r="B20" s="140"/>
      <c r="C20" s="140"/>
      <c r="D20" s="140"/>
      <c r="E20" s="140"/>
      <c r="F20" s="140"/>
      <c r="G20" s="7"/>
    </row>
    <row r="21" spans="1:7" ht="19.5" customHeight="1" x14ac:dyDescent="0.25">
      <c r="A21" s="150" t="s">
        <v>16</v>
      </c>
      <c r="B21" s="151" t="s">
        <v>17</v>
      </c>
      <c r="C21" s="151" t="s">
        <v>18</v>
      </c>
      <c r="D21" s="152" t="s">
        <v>19</v>
      </c>
      <c r="E21" s="152" t="s">
        <v>20</v>
      </c>
      <c r="F21" s="153" t="s">
        <v>21</v>
      </c>
      <c r="G21" s="154" t="s">
        <v>22</v>
      </c>
    </row>
    <row r="22" spans="1:7" x14ac:dyDescent="0.25">
      <c r="A22" s="94">
        <v>1</v>
      </c>
      <c r="B22" s="155" t="s">
        <v>151</v>
      </c>
      <c r="C22" s="155" t="s">
        <v>152</v>
      </c>
      <c r="D22" s="187">
        <v>360000</v>
      </c>
      <c r="E22" s="152"/>
      <c r="F22" s="153"/>
      <c r="G22" s="188">
        <f>D22</f>
        <v>360000</v>
      </c>
    </row>
    <row r="23" spans="1:7" x14ac:dyDescent="0.25">
      <c r="A23" s="94">
        <v>2</v>
      </c>
      <c r="B23" s="155" t="s">
        <v>153</v>
      </c>
      <c r="C23" s="155" t="s">
        <v>154</v>
      </c>
      <c r="D23" s="187">
        <v>160000</v>
      </c>
      <c r="E23" s="152"/>
      <c r="F23" s="153"/>
      <c r="G23" s="188">
        <f t="shared" ref="G23:G62" si="0">D23</f>
        <v>160000</v>
      </c>
    </row>
    <row r="24" spans="1:7" x14ac:dyDescent="0.25">
      <c r="A24" s="94">
        <v>3</v>
      </c>
      <c r="B24" s="155" t="s">
        <v>155</v>
      </c>
      <c r="C24" s="155" t="s">
        <v>156</v>
      </c>
      <c r="D24" s="187">
        <v>360000</v>
      </c>
      <c r="E24" s="152"/>
      <c r="F24" s="153"/>
      <c r="G24" s="188">
        <f t="shared" si="0"/>
        <v>360000</v>
      </c>
    </row>
    <row r="25" spans="1:7" x14ac:dyDescent="0.25">
      <c r="A25" s="94">
        <v>4</v>
      </c>
      <c r="B25" s="155" t="s">
        <v>157</v>
      </c>
      <c r="C25" s="155" t="s">
        <v>154</v>
      </c>
      <c r="D25" s="187">
        <v>1224000</v>
      </c>
      <c r="E25" s="152"/>
      <c r="F25" s="153"/>
      <c r="G25" s="188">
        <f t="shared" si="0"/>
        <v>1224000</v>
      </c>
    </row>
    <row r="26" spans="1:7" x14ac:dyDescent="0.25">
      <c r="A26" s="94">
        <v>5</v>
      </c>
      <c r="B26" s="155" t="s">
        <v>158</v>
      </c>
      <c r="C26" s="155" t="s">
        <v>156</v>
      </c>
      <c r="D26" s="187">
        <v>160000</v>
      </c>
      <c r="E26" s="152"/>
      <c r="F26" s="153"/>
      <c r="G26" s="188">
        <f t="shared" si="0"/>
        <v>160000</v>
      </c>
    </row>
    <row r="27" spans="1:7" x14ac:dyDescent="0.25">
      <c r="A27" s="94">
        <v>6</v>
      </c>
      <c r="B27" s="155" t="s">
        <v>159</v>
      </c>
      <c r="C27" s="155" t="s">
        <v>154</v>
      </c>
      <c r="D27" s="187">
        <v>106000</v>
      </c>
      <c r="E27" s="152"/>
      <c r="F27" s="153"/>
      <c r="G27" s="188">
        <f t="shared" si="0"/>
        <v>106000</v>
      </c>
    </row>
    <row r="28" spans="1:7" x14ac:dyDescent="0.25">
      <c r="A28" s="94">
        <v>7</v>
      </c>
      <c r="B28" s="155" t="s">
        <v>160</v>
      </c>
      <c r="C28" s="155" t="s">
        <v>154</v>
      </c>
      <c r="D28" s="187">
        <v>808000</v>
      </c>
      <c r="E28" s="152"/>
      <c r="F28" s="153"/>
      <c r="G28" s="188">
        <f t="shared" si="0"/>
        <v>808000</v>
      </c>
    </row>
    <row r="29" spans="1:7" x14ac:dyDescent="0.25">
      <c r="A29" s="94">
        <v>8</v>
      </c>
      <c r="B29" s="155" t="s">
        <v>161</v>
      </c>
      <c r="C29" s="155" t="s">
        <v>154</v>
      </c>
      <c r="D29" s="187">
        <v>322000</v>
      </c>
      <c r="E29" s="152"/>
      <c r="F29" s="153"/>
      <c r="G29" s="188">
        <f t="shared" si="0"/>
        <v>322000</v>
      </c>
    </row>
    <row r="30" spans="1:7" x14ac:dyDescent="0.25">
      <c r="A30" s="94">
        <v>9</v>
      </c>
      <c r="B30" s="155" t="s">
        <v>162</v>
      </c>
      <c r="C30" s="155" t="s">
        <v>154</v>
      </c>
      <c r="D30" s="187">
        <v>1220000</v>
      </c>
      <c r="E30" s="152"/>
      <c r="F30" s="153"/>
      <c r="G30" s="188">
        <f t="shared" si="0"/>
        <v>1220000</v>
      </c>
    </row>
    <row r="31" spans="1:7" x14ac:dyDescent="0.25">
      <c r="A31" s="94">
        <v>10</v>
      </c>
      <c r="B31" s="155" t="s">
        <v>163</v>
      </c>
      <c r="C31" s="155" t="s">
        <v>154</v>
      </c>
      <c r="D31" s="187">
        <v>180000</v>
      </c>
      <c r="E31" s="152"/>
      <c r="F31" s="153"/>
      <c r="G31" s="188">
        <f t="shared" si="0"/>
        <v>180000</v>
      </c>
    </row>
    <row r="32" spans="1:7" x14ac:dyDescent="0.25">
      <c r="A32" s="94">
        <v>11</v>
      </c>
      <c r="B32" s="155" t="s">
        <v>164</v>
      </c>
      <c r="C32" s="155" t="s">
        <v>154</v>
      </c>
      <c r="D32" s="187">
        <v>864000</v>
      </c>
      <c r="E32" s="152"/>
      <c r="F32" s="153"/>
      <c r="G32" s="188">
        <f t="shared" si="0"/>
        <v>864000</v>
      </c>
    </row>
    <row r="33" spans="1:7" x14ac:dyDescent="0.25">
      <c r="A33" s="94">
        <v>12</v>
      </c>
      <c r="B33" s="155" t="s">
        <v>165</v>
      </c>
      <c r="C33" s="155" t="s">
        <v>154</v>
      </c>
      <c r="D33" s="187">
        <v>486000</v>
      </c>
      <c r="E33" s="152"/>
      <c r="F33" s="153"/>
      <c r="G33" s="188">
        <f t="shared" si="0"/>
        <v>486000</v>
      </c>
    </row>
    <row r="34" spans="1:7" x14ac:dyDescent="0.25">
      <c r="A34" s="94">
        <v>13</v>
      </c>
      <c r="B34" s="155" t="s">
        <v>166</v>
      </c>
      <c r="C34" s="155" t="s">
        <v>154</v>
      </c>
      <c r="D34" s="187">
        <v>52000</v>
      </c>
      <c r="E34" s="152"/>
      <c r="F34" s="153"/>
      <c r="G34" s="188">
        <f t="shared" si="0"/>
        <v>52000</v>
      </c>
    </row>
    <row r="35" spans="1:7" x14ac:dyDescent="0.25">
      <c r="A35" s="94">
        <v>14</v>
      </c>
      <c r="B35" s="155" t="s">
        <v>167</v>
      </c>
      <c r="C35" s="155" t="s">
        <v>154</v>
      </c>
      <c r="D35" s="187">
        <v>756000</v>
      </c>
      <c r="E35" s="152"/>
      <c r="F35" s="153"/>
      <c r="G35" s="188">
        <f t="shared" si="0"/>
        <v>756000</v>
      </c>
    </row>
    <row r="36" spans="1:7" x14ac:dyDescent="0.25">
      <c r="A36" s="94">
        <v>15</v>
      </c>
      <c r="B36" s="155" t="s">
        <v>168</v>
      </c>
      <c r="C36" s="155" t="s">
        <v>154</v>
      </c>
      <c r="D36" s="187">
        <v>1006000</v>
      </c>
      <c r="E36" s="152"/>
      <c r="F36" s="153"/>
      <c r="G36" s="188">
        <f t="shared" si="0"/>
        <v>1006000</v>
      </c>
    </row>
    <row r="37" spans="1:7" x14ac:dyDescent="0.25">
      <c r="A37" s="94">
        <v>16</v>
      </c>
      <c r="B37" s="155" t="s">
        <v>169</v>
      </c>
      <c r="C37" s="155" t="s">
        <v>154</v>
      </c>
      <c r="D37" s="187">
        <v>52000</v>
      </c>
      <c r="E37" s="152"/>
      <c r="F37" s="153"/>
      <c r="G37" s="188">
        <f t="shared" si="0"/>
        <v>52000</v>
      </c>
    </row>
    <row r="38" spans="1:7" x14ac:dyDescent="0.25">
      <c r="A38" s="94">
        <v>17</v>
      </c>
      <c r="B38" s="155" t="s">
        <v>170</v>
      </c>
      <c r="C38" s="155" t="s">
        <v>154</v>
      </c>
      <c r="D38" s="187">
        <v>958000</v>
      </c>
      <c r="E38" s="152"/>
      <c r="F38" s="153"/>
      <c r="G38" s="188">
        <f t="shared" si="0"/>
        <v>958000</v>
      </c>
    </row>
    <row r="39" spans="1:7" x14ac:dyDescent="0.25">
      <c r="A39" s="94">
        <v>18</v>
      </c>
      <c r="B39" s="155" t="s">
        <v>171</v>
      </c>
      <c r="C39" s="155" t="s">
        <v>172</v>
      </c>
      <c r="D39" s="187">
        <v>1640000</v>
      </c>
      <c r="E39" s="152"/>
      <c r="F39" s="153"/>
      <c r="G39" s="188">
        <f t="shared" si="0"/>
        <v>1640000</v>
      </c>
    </row>
    <row r="40" spans="1:7" x14ac:dyDescent="0.25">
      <c r="A40" s="94">
        <v>19</v>
      </c>
      <c r="B40" s="155" t="s">
        <v>173</v>
      </c>
      <c r="C40" s="155" t="s">
        <v>172</v>
      </c>
      <c r="D40" s="187">
        <v>1351000</v>
      </c>
      <c r="E40" s="71"/>
      <c r="F40" s="71"/>
      <c r="G40" s="188">
        <f t="shared" si="0"/>
        <v>1351000</v>
      </c>
    </row>
    <row r="41" spans="1:7" x14ac:dyDescent="0.25">
      <c r="A41" s="94">
        <v>20</v>
      </c>
      <c r="B41" s="155" t="s">
        <v>174</v>
      </c>
      <c r="C41" s="155" t="s">
        <v>154</v>
      </c>
      <c r="D41" s="187">
        <v>432000</v>
      </c>
      <c r="E41" s="71"/>
      <c r="F41" s="71"/>
      <c r="G41" s="188">
        <f t="shared" si="0"/>
        <v>432000</v>
      </c>
    </row>
    <row r="42" spans="1:7" x14ac:dyDescent="0.25">
      <c r="A42" s="94">
        <v>21</v>
      </c>
      <c r="B42" s="155" t="s">
        <v>175</v>
      </c>
      <c r="C42" s="155" t="s">
        <v>154</v>
      </c>
      <c r="D42" s="187">
        <v>486000</v>
      </c>
      <c r="E42" s="71"/>
      <c r="F42" s="71"/>
      <c r="G42" s="188">
        <f t="shared" si="0"/>
        <v>486000</v>
      </c>
    </row>
    <row r="43" spans="1:7" x14ac:dyDescent="0.25">
      <c r="A43" s="94">
        <v>22</v>
      </c>
      <c r="B43" s="155" t="s">
        <v>176</v>
      </c>
      <c r="C43" s="155" t="s">
        <v>154</v>
      </c>
      <c r="D43" s="187">
        <v>428000</v>
      </c>
      <c r="E43" s="71"/>
      <c r="F43" s="71"/>
      <c r="G43" s="188">
        <f t="shared" si="0"/>
        <v>428000</v>
      </c>
    </row>
    <row r="44" spans="1:7" x14ac:dyDescent="0.25">
      <c r="A44" s="94">
        <v>23</v>
      </c>
      <c r="B44" s="155" t="s">
        <v>177</v>
      </c>
      <c r="C44" s="155" t="s">
        <v>154</v>
      </c>
      <c r="D44" s="187">
        <v>648000</v>
      </c>
      <c r="E44" s="71"/>
      <c r="F44" s="71"/>
      <c r="G44" s="188">
        <f t="shared" si="0"/>
        <v>648000</v>
      </c>
    </row>
    <row r="45" spans="1:7" x14ac:dyDescent="0.25">
      <c r="A45" s="94">
        <v>24</v>
      </c>
      <c r="B45" s="155" t="s">
        <v>178</v>
      </c>
      <c r="C45" s="155" t="s">
        <v>154</v>
      </c>
      <c r="D45" s="187">
        <v>1402000</v>
      </c>
      <c r="E45" s="71"/>
      <c r="F45" s="71"/>
      <c r="G45" s="188">
        <f t="shared" si="0"/>
        <v>1402000</v>
      </c>
    </row>
    <row r="46" spans="1:7" x14ac:dyDescent="0.25">
      <c r="A46" s="94">
        <v>25</v>
      </c>
      <c r="B46" s="155" t="s">
        <v>179</v>
      </c>
      <c r="C46" s="155" t="s">
        <v>154</v>
      </c>
      <c r="D46" s="187">
        <v>52000</v>
      </c>
      <c r="E46" s="71"/>
      <c r="F46" s="71"/>
      <c r="G46" s="188">
        <f t="shared" si="0"/>
        <v>52000</v>
      </c>
    </row>
    <row r="47" spans="1:7" x14ac:dyDescent="0.25">
      <c r="A47" s="94">
        <v>26</v>
      </c>
      <c r="B47" s="155" t="s">
        <v>180</v>
      </c>
      <c r="C47" s="155" t="s">
        <v>154</v>
      </c>
      <c r="D47" s="187">
        <v>106000</v>
      </c>
      <c r="E47" s="71"/>
      <c r="F47" s="71"/>
      <c r="G47" s="188">
        <f t="shared" si="0"/>
        <v>106000</v>
      </c>
    </row>
    <row r="48" spans="1:7" x14ac:dyDescent="0.25">
      <c r="A48" s="94">
        <v>27</v>
      </c>
      <c r="B48" s="155" t="s">
        <v>181</v>
      </c>
      <c r="C48" s="155" t="s">
        <v>154</v>
      </c>
      <c r="D48" s="187">
        <v>160000</v>
      </c>
      <c r="E48" s="71"/>
      <c r="F48" s="71"/>
      <c r="G48" s="188">
        <f t="shared" si="0"/>
        <v>160000</v>
      </c>
    </row>
    <row r="49" spans="1:16" x14ac:dyDescent="0.25">
      <c r="A49" s="94">
        <v>28</v>
      </c>
      <c r="B49" s="155" t="s">
        <v>182</v>
      </c>
      <c r="C49" s="155" t="s">
        <v>154</v>
      </c>
      <c r="D49" s="187">
        <v>666000</v>
      </c>
      <c r="E49" s="71"/>
      <c r="F49" s="71"/>
      <c r="G49" s="188">
        <f t="shared" si="0"/>
        <v>666000</v>
      </c>
    </row>
    <row r="50" spans="1:16" x14ac:dyDescent="0.25">
      <c r="A50" s="94">
        <v>29</v>
      </c>
      <c r="B50" s="155" t="s">
        <v>183</v>
      </c>
      <c r="C50" s="155" t="s">
        <v>154</v>
      </c>
      <c r="D50" s="187">
        <v>702000</v>
      </c>
      <c r="E50" s="71"/>
      <c r="F50" s="71"/>
      <c r="G50" s="188">
        <f t="shared" si="0"/>
        <v>702000</v>
      </c>
    </row>
    <row r="51" spans="1:16" x14ac:dyDescent="0.25">
      <c r="A51" s="94">
        <v>30</v>
      </c>
      <c r="B51" s="155" t="s">
        <v>184</v>
      </c>
      <c r="C51" s="155" t="s">
        <v>154</v>
      </c>
      <c r="D51" s="187">
        <v>1368000</v>
      </c>
      <c r="E51" s="71"/>
      <c r="F51" s="71"/>
      <c r="G51" s="188">
        <f t="shared" si="0"/>
        <v>1368000</v>
      </c>
    </row>
    <row r="52" spans="1:16" x14ac:dyDescent="0.25">
      <c r="A52" s="94">
        <v>31</v>
      </c>
      <c r="B52" s="155" t="s">
        <v>185</v>
      </c>
      <c r="C52" s="155" t="s">
        <v>154</v>
      </c>
      <c r="D52" s="187">
        <v>662000</v>
      </c>
      <c r="E52" s="71"/>
      <c r="F52" s="71"/>
      <c r="G52" s="188">
        <f t="shared" si="0"/>
        <v>662000</v>
      </c>
    </row>
    <row r="53" spans="1:16" x14ac:dyDescent="0.25">
      <c r="A53" s="94">
        <v>32</v>
      </c>
      <c r="B53" s="155" t="s">
        <v>186</v>
      </c>
      <c r="C53" s="155" t="s">
        <v>154</v>
      </c>
      <c r="D53" s="187">
        <v>214000</v>
      </c>
      <c r="E53" s="71"/>
      <c r="F53" s="71"/>
      <c r="G53" s="188">
        <f t="shared" si="0"/>
        <v>214000</v>
      </c>
    </row>
    <row r="54" spans="1:16" x14ac:dyDescent="0.25">
      <c r="A54" s="94">
        <v>33</v>
      </c>
      <c r="B54" s="155" t="s">
        <v>187</v>
      </c>
      <c r="C54" s="155" t="s">
        <v>154</v>
      </c>
      <c r="D54" s="187">
        <v>216000</v>
      </c>
      <c r="E54" s="71"/>
      <c r="F54" s="71"/>
      <c r="G54" s="188">
        <f t="shared" si="0"/>
        <v>216000</v>
      </c>
    </row>
    <row r="55" spans="1:16" x14ac:dyDescent="0.25">
      <c r="A55" s="94">
        <v>34</v>
      </c>
      <c r="B55" s="155" t="s">
        <v>188</v>
      </c>
      <c r="C55" s="155" t="s">
        <v>172</v>
      </c>
      <c r="D55" s="187">
        <v>266000</v>
      </c>
      <c r="E55" s="71"/>
      <c r="F55" s="71"/>
      <c r="G55" s="188">
        <f t="shared" si="0"/>
        <v>266000</v>
      </c>
    </row>
    <row r="56" spans="1:16" x14ac:dyDescent="0.25">
      <c r="A56" s="94">
        <v>35</v>
      </c>
      <c r="B56" s="155" t="s">
        <v>189</v>
      </c>
      <c r="C56" s="155" t="s">
        <v>172</v>
      </c>
      <c r="D56" s="187">
        <v>324000</v>
      </c>
      <c r="E56" s="71"/>
      <c r="F56" s="71"/>
      <c r="G56" s="188">
        <f t="shared" si="0"/>
        <v>324000</v>
      </c>
    </row>
    <row r="57" spans="1:16" x14ac:dyDescent="0.25">
      <c r="A57" s="94">
        <v>36</v>
      </c>
      <c r="B57" s="155" t="s">
        <v>190</v>
      </c>
      <c r="C57" s="155" t="s">
        <v>172</v>
      </c>
      <c r="D57" s="187">
        <v>108000</v>
      </c>
      <c r="E57" s="71"/>
      <c r="F57" s="71"/>
      <c r="G57" s="188">
        <f t="shared" si="0"/>
        <v>108000</v>
      </c>
    </row>
    <row r="58" spans="1:16" x14ac:dyDescent="0.25">
      <c r="A58" s="94">
        <v>37</v>
      </c>
      <c r="B58" s="155" t="s">
        <v>191</v>
      </c>
      <c r="C58" s="155" t="s">
        <v>172</v>
      </c>
      <c r="D58" s="187">
        <v>630000</v>
      </c>
      <c r="E58" s="71"/>
      <c r="F58" s="71"/>
      <c r="G58" s="188">
        <f t="shared" si="0"/>
        <v>630000</v>
      </c>
    </row>
    <row r="59" spans="1:16" x14ac:dyDescent="0.25">
      <c r="A59" s="94">
        <v>38</v>
      </c>
      <c r="B59" s="155" t="s">
        <v>192</v>
      </c>
      <c r="C59" s="155" t="s">
        <v>172</v>
      </c>
      <c r="D59" s="187">
        <v>1244000</v>
      </c>
      <c r="E59" s="71"/>
      <c r="F59" s="71"/>
      <c r="G59" s="188">
        <f t="shared" si="0"/>
        <v>1244000</v>
      </c>
    </row>
    <row r="60" spans="1:16" x14ac:dyDescent="0.25">
      <c r="A60" s="94">
        <v>39</v>
      </c>
      <c r="B60" s="155" t="s">
        <v>193</v>
      </c>
      <c r="C60" s="155" t="s">
        <v>172</v>
      </c>
      <c r="D60" s="187">
        <v>1400000</v>
      </c>
      <c r="E60" s="71"/>
      <c r="F60" s="71"/>
      <c r="G60" s="188">
        <f t="shared" si="0"/>
        <v>1400000</v>
      </c>
    </row>
    <row r="61" spans="1:16" x14ac:dyDescent="0.25">
      <c r="A61" s="94">
        <v>40</v>
      </c>
      <c r="B61" s="155" t="s">
        <v>194</v>
      </c>
      <c r="C61" s="155" t="s">
        <v>172</v>
      </c>
      <c r="D61" s="187">
        <v>952000</v>
      </c>
      <c r="E61" s="71"/>
      <c r="F61" s="71"/>
      <c r="G61" s="188">
        <f t="shared" si="0"/>
        <v>952000</v>
      </c>
    </row>
    <row r="62" spans="1:16" x14ac:dyDescent="0.25">
      <c r="A62" s="94">
        <v>41</v>
      </c>
      <c r="B62" s="155" t="s">
        <v>195</v>
      </c>
      <c r="C62" s="155" t="s">
        <v>172</v>
      </c>
      <c r="D62" s="187">
        <v>783000</v>
      </c>
      <c r="E62" s="71"/>
      <c r="F62" s="71"/>
      <c r="G62" s="188">
        <f t="shared" si="0"/>
        <v>783000</v>
      </c>
    </row>
    <row r="63" spans="1:16" x14ac:dyDescent="0.25">
      <c r="A63" s="453" t="s">
        <v>9</v>
      </c>
      <c r="B63" s="454"/>
      <c r="C63" s="455"/>
      <c r="D63" s="67">
        <f>SUM(D22:D62)</f>
        <v>25314000</v>
      </c>
      <c r="E63" s="67">
        <f>SUM(E40:E62)</f>
        <v>0</v>
      </c>
      <c r="F63" s="67">
        <f>SUM(F40:F62)</f>
        <v>0</v>
      </c>
      <c r="G63" s="97">
        <f>SUM(G22:G62)</f>
        <v>25314000</v>
      </c>
    </row>
    <row r="64" spans="1:16" ht="16.5" x14ac:dyDescent="0.3">
      <c r="A64" s="11" t="s">
        <v>23</v>
      </c>
      <c r="B64" s="146"/>
      <c r="C64" s="146"/>
      <c r="D64" s="146"/>
      <c r="E64" s="146"/>
      <c r="F64" s="146"/>
      <c r="G64" s="16"/>
      <c r="I64" s="299" t="s">
        <v>419</v>
      </c>
      <c r="J64" s="299" t="s">
        <v>420</v>
      </c>
      <c r="K64" s="299" t="s">
        <v>421</v>
      </c>
      <c r="L64" s="299" t="s">
        <v>422</v>
      </c>
      <c r="M64" s="299" t="s">
        <v>423</v>
      </c>
      <c r="N64" s="299" t="s">
        <v>424</v>
      </c>
      <c r="O64" s="299" t="s">
        <v>426</v>
      </c>
      <c r="P64" s="299" t="s">
        <v>427</v>
      </c>
    </row>
    <row r="65" spans="1:16" ht="3.75" customHeight="1" thickBot="1" x14ac:dyDescent="0.35">
      <c r="A65" s="25"/>
      <c r="B65" s="26"/>
      <c r="C65" s="26"/>
      <c r="D65" s="26"/>
      <c r="E65" s="26"/>
      <c r="F65" s="26"/>
      <c r="G65" s="27"/>
    </row>
    <row r="66" spans="1:16" ht="17.25" thickBot="1" x14ac:dyDescent="0.3">
      <c r="A66" s="361" t="s">
        <v>78</v>
      </c>
      <c r="B66" s="362"/>
      <c r="C66" s="363"/>
      <c r="D66" s="361" t="s">
        <v>105</v>
      </c>
      <c r="E66" s="362"/>
      <c r="F66" s="362"/>
      <c r="G66" s="363"/>
      <c r="I66" s="300" t="s">
        <v>444</v>
      </c>
      <c r="J66" s="300" t="s">
        <v>429</v>
      </c>
      <c r="K66" s="300" t="s">
        <v>445</v>
      </c>
      <c r="L66" s="300" t="s">
        <v>431</v>
      </c>
      <c r="M66" s="301" t="s">
        <v>445</v>
      </c>
      <c r="N66" s="300" t="s">
        <v>432</v>
      </c>
      <c r="O66" s="301" t="s">
        <v>446</v>
      </c>
      <c r="P66" s="301" t="s">
        <v>447</v>
      </c>
    </row>
    <row r="67" spans="1:16" ht="17.25" thickBot="1" x14ac:dyDescent="0.35">
      <c r="A67" s="139" t="s">
        <v>24</v>
      </c>
      <c r="B67" s="448" t="s">
        <v>25</v>
      </c>
      <c r="C67" s="448"/>
      <c r="D67" s="157" t="s">
        <v>26</v>
      </c>
      <c r="E67" s="448" t="s">
        <v>27</v>
      </c>
      <c r="F67" s="448"/>
      <c r="G67" s="157" t="s">
        <v>28</v>
      </c>
    </row>
    <row r="68" spans="1:16" ht="17.25" thickBot="1" x14ac:dyDescent="0.35">
      <c r="A68" s="113" t="s">
        <v>29</v>
      </c>
      <c r="B68" s="449" t="s">
        <v>74</v>
      </c>
      <c r="C68" s="450"/>
      <c r="D68" s="158">
        <v>284700000</v>
      </c>
      <c r="E68" s="464">
        <v>45866</v>
      </c>
      <c r="F68" s="465"/>
      <c r="G68" s="159">
        <v>46016</v>
      </c>
    </row>
    <row r="69" spans="1:16" ht="17.25" thickBot="1" x14ac:dyDescent="0.35">
      <c r="A69" s="64" t="s">
        <v>83</v>
      </c>
      <c r="B69" s="442" t="s">
        <v>103</v>
      </c>
      <c r="C69" s="443"/>
      <c r="D69" s="110">
        <v>8000000</v>
      </c>
      <c r="E69" s="466">
        <v>45866</v>
      </c>
      <c r="F69" s="467"/>
      <c r="G69" s="160">
        <v>46198</v>
      </c>
    </row>
    <row r="70" spans="1:16" ht="50.25" thickBot="1" x14ac:dyDescent="0.35">
      <c r="A70" s="114" t="s">
        <v>84</v>
      </c>
      <c r="B70" s="442" t="s">
        <v>104</v>
      </c>
      <c r="C70" s="443"/>
      <c r="D70" s="112">
        <v>4000000</v>
      </c>
      <c r="E70" s="468">
        <v>45866</v>
      </c>
      <c r="F70" s="469"/>
      <c r="G70" s="160">
        <v>47112</v>
      </c>
    </row>
    <row r="71" spans="1:16" ht="17.25" thickBot="1" x14ac:dyDescent="0.35">
      <c r="A71" s="113" t="s">
        <v>85</v>
      </c>
      <c r="B71" s="442" t="s">
        <v>103</v>
      </c>
      <c r="C71" s="443"/>
      <c r="D71" s="110">
        <v>8000000</v>
      </c>
      <c r="E71" s="466">
        <v>45866</v>
      </c>
      <c r="F71" s="467"/>
      <c r="G71" s="160">
        <v>46137</v>
      </c>
    </row>
    <row r="72" spans="1:16" ht="17.25" thickBot="1" x14ac:dyDescent="0.35">
      <c r="A72" s="64" t="s">
        <v>86</v>
      </c>
      <c r="B72" s="438" t="s">
        <v>103</v>
      </c>
      <c r="C72" s="439"/>
      <c r="D72" s="117">
        <v>8000000</v>
      </c>
      <c r="E72" s="470">
        <v>45856</v>
      </c>
      <c r="F72" s="471"/>
      <c r="G72" s="161">
        <v>45948</v>
      </c>
    </row>
    <row r="73" spans="1:16" ht="16.5" x14ac:dyDescent="0.3">
      <c r="A73" s="63"/>
      <c r="B73" s="162"/>
      <c r="C73" s="162"/>
      <c r="D73" s="163"/>
      <c r="E73" s="189"/>
      <c r="F73" s="189"/>
      <c r="G73" s="190"/>
    </row>
    <row r="74" spans="1:16" ht="16.5" x14ac:dyDescent="0.3">
      <c r="A74" s="422" t="s">
        <v>30</v>
      </c>
      <c r="B74" s="422"/>
      <c r="C74" s="422"/>
      <c r="D74" s="423">
        <v>45869</v>
      </c>
      <c r="E74" s="422"/>
      <c r="F74" s="422"/>
      <c r="G74" s="422"/>
    </row>
    <row r="75" spans="1:16" ht="16.5" x14ac:dyDescent="0.3">
      <c r="A75" s="424" t="s">
        <v>31</v>
      </c>
      <c r="B75" s="425"/>
      <c r="C75" s="425"/>
      <c r="D75" s="425"/>
      <c r="E75" s="425"/>
      <c r="F75" s="425"/>
      <c r="G75" s="426"/>
    </row>
    <row r="76" spans="1:16" ht="16.5" x14ac:dyDescent="0.3">
      <c r="A76" s="375" t="s">
        <v>32</v>
      </c>
      <c r="B76" s="376"/>
      <c r="C76" s="28" t="s">
        <v>33</v>
      </c>
      <c r="D76" s="29" t="s">
        <v>34</v>
      </c>
      <c r="E76" s="30" t="s">
        <v>35</v>
      </c>
      <c r="F76" s="30" t="s">
        <v>36</v>
      </c>
      <c r="G76" s="100" t="s">
        <v>37</v>
      </c>
    </row>
    <row r="77" spans="1:16" ht="16.5" x14ac:dyDescent="0.3">
      <c r="A77" s="375" t="s">
        <v>38</v>
      </c>
      <c r="B77" s="376"/>
      <c r="C77" s="191">
        <v>80000000</v>
      </c>
      <c r="D77" s="29"/>
      <c r="E77" s="30"/>
      <c r="F77" s="31"/>
      <c r="G77" s="100"/>
    </row>
    <row r="78" spans="1:16" x14ac:dyDescent="0.25">
      <c r="A78" s="404" t="s">
        <v>98</v>
      </c>
      <c r="B78" s="405"/>
      <c r="C78" s="22"/>
      <c r="D78" s="167">
        <v>104000</v>
      </c>
      <c r="E78" s="167"/>
      <c r="F78" s="167"/>
      <c r="G78" s="205"/>
    </row>
    <row r="79" spans="1:16" x14ac:dyDescent="0.25">
      <c r="A79" s="404" t="s">
        <v>143</v>
      </c>
      <c r="B79" s="405"/>
      <c r="C79" s="65"/>
      <c r="D79" s="206">
        <v>4572000</v>
      </c>
      <c r="E79" s="206"/>
      <c r="F79" s="206"/>
      <c r="G79" s="207"/>
    </row>
    <row r="80" spans="1:16" x14ac:dyDescent="0.25">
      <c r="A80" s="404" t="s">
        <v>196</v>
      </c>
      <c r="B80" s="405"/>
      <c r="C80" s="65"/>
      <c r="D80" s="206"/>
      <c r="E80" s="206">
        <v>25314000</v>
      </c>
      <c r="F80" s="206"/>
      <c r="G80" s="207">
        <f>E80</f>
        <v>25314000</v>
      </c>
    </row>
    <row r="81" spans="1:7" x14ac:dyDescent="0.25">
      <c r="A81" s="136"/>
      <c r="B81" s="137"/>
      <c r="C81" s="65"/>
      <c r="D81" s="206"/>
      <c r="E81" s="206"/>
      <c r="F81" s="206"/>
      <c r="G81" s="207"/>
    </row>
    <row r="82" spans="1:7" ht="16.5" x14ac:dyDescent="0.3">
      <c r="A82" s="375" t="s">
        <v>9</v>
      </c>
      <c r="B82" s="376"/>
      <c r="C82" s="192">
        <f>+C77</f>
        <v>80000000</v>
      </c>
      <c r="D82" s="208">
        <f>SUM(D78:D81)</f>
        <v>4676000</v>
      </c>
      <c r="E82" s="208">
        <f t="shared" ref="E82:G82" si="1">SUM(E78:E81)</f>
        <v>25314000</v>
      </c>
      <c r="F82" s="208">
        <f t="shared" si="1"/>
        <v>0</v>
      </c>
      <c r="G82" s="208">
        <f t="shared" si="1"/>
        <v>25314000</v>
      </c>
    </row>
    <row r="83" spans="1:7" ht="17.25" thickBot="1" x14ac:dyDescent="0.35">
      <c r="A83" s="375" t="s">
        <v>39</v>
      </c>
      <c r="B83" s="376"/>
      <c r="C83" s="34">
        <f>D82/C82</f>
        <v>5.8450000000000002E-2</v>
      </c>
      <c r="D83" s="380" t="s">
        <v>40</v>
      </c>
      <c r="E83" s="376"/>
      <c r="F83" s="34"/>
      <c r="G83" s="121">
        <f>E82/C82</f>
        <v>0.31642500000000001</v>
      </c>
    </row>
    <row r="84" spans="1:7" ht="16.5" x14ac:dyDescent="0.3">
      <c r="A84" s="38" t="s">
        <v>41</v>
      </c>
      <c r="B84" s="39"/>
      <c r="C84" s="39"/>
      <c r="D84" s="40"/>
      <c r="E84" s="41"/>
      <c r="F84" s="41"/>
      <c r="G84" s="42"/>
    </row>
    <row r="85" spans="1:7" ht="17.25" thickBot="1" x14ac:dyDescent="0.3">
      <c r="A85" s="171" t="s">
        <v>42</v>
      </c>
      <c r="B85" s="172" t="s">
        <v>144</v>
      </c>
      <c r="C85" s="77">
        <v>45974</v>
      </c>
      <c r="D85" s="431" t="s">
        <v>43</v>
      </c>
      <c r="E85" s="432"/>
      <c r="F85" s="474">
        <f>+G63</f>
        <v>25314000</v>
      </c>
      <c r="G85" s="475"/>
    </row>
    <row r="86" spans="1:7" ht="16.5" x14ac:dyDescent="0.3">
      <c r="A86" s="476" t="s">
        <v>44</v>
      </c>
      <c r="B86" s="477"/>
      <c r="C86" s="477"/>
      <c r="D86" s="478"/>
      <c r="E86" s="173"/>
      <c r="F86" s="173"/>
      <c r="G86" s="16"/>
    </row>
    <row r="87" spans="1:7" ht="16.5" x14ac:dyDescent="0.3">
      <c r="A87" s="371" t="s">
        <v>45</v>
      </c>
      <c r="B87" s="372"/>
      <c r="C87" s="78">
        <v>80000000</v>
      </c>
      <c r="D87" s="193"/>
      <c r="E87" s="173"/>
      <c r="F87" s="173"/>
      <c r="G87" s="16"/>
    </row>
    <row r="88" spans="1:7" ht="16.5" x14ac:dyDescent="0.3">
      <c r="A88" s="373" t="s">
        <v>46</v>
      </c>
      <c r="B88" s="374"/>
      <c r="C88" s="79">
        <f>D82</f>
        <v>4676000</v>
      </c>
      <c r="D88" s="193"/>
      <c r="E88" s="173"/>
      <c r="F88" s="173"/>
      <c r="G88" s="16"/>
    </row>
    <row r="89" spans="1:7" ht="16.5" x14ac:dyDescent="0.3">
      <c r="A89" s="373" t="s">
        <v>47</v>
      </c>
      <c r="B89" s="374"/>
      <c r="C89" s="79" t="s">
        <v>76</v>
      </c>
      <c r="D89" s="194"/>
      <c r="E89" s="46"/>
      <c r="F89" s="46"/>
      <c r="G89" s="16"/>
    </row>
    <row r="90" spans="1:7" ht="16.5" x14ac:dyDescent="0.3">
      <c r="A90" s="373" t="s">
        <v>48</v>
      </c>
      <c r="B90" s="374"/>
      <c r="C90" s="80">
        <f>C87-C88-C91</f>
        <v>50010000</v>
      </c>
      <c r="D90" s="194"/>
      <c r="E90" s="46"/>
      <c r="F90" s="46"/>
      <c r="G90" s="16"/>
    </row>
    <row r="91" spans="1:7" ht="16.5" x14ac:dyDescent="0.3">
      <c r="A91" s="373" t="s">
        <v>49</v>
      </c>
      <c r="B91" s="374"/>
      <c r="C91" s="195">
        <f>G63</f>
        <v>25314000</v>
      </c>
      <c r="D91" s="194"/>
      <c r="E91" s="46"/>
      <c r="F91" s="46"/>
      <c r="G91" s="16"/>
    </row>
    <row r="92" spans="1:7" ht="17.25" thickBot="1" x14ac:dyDescent="0.35">
      <c r="A92" s="386" t="s">
        <v>50</v>
      </c>
      <c r="B92" s="387"/>
      <c r="C92" s="196">
        <f>C90+C91+C88</f>
        <v>80000000</v>
      </c>
      <c r="D92" s="197"/>
      <c r="E92" s="48"/>
      <c r="F92" s="48"/>
      <c r="G92" s="16"/>
    </row>
    <row r="93" spans="1:7" ht="16.5" x14ac:dyDescent="0.3">
      <c r="A93" s="49"/>
      <c r="B93" s="146"/>
      <c r="C93" s="146"/>
      <c r="D93" s="146"/>
      <c r="E93" s="146"/>
      <c r="F93" s="146"/>
      <c r="G93" s="16"/>
    </row>
    <row r="94" spans="1:7" ht="17.25" thickBot="1" x14ac:dyDescent="0.35">
      <c r="A94" s="11" t="s">
        <v>51</v>
      </c>
      <c r="B94" s="146"/>
      <c r="C94" s="146"/>
      <c r="D94" s="146"/>
      <c r="E94" s="146"/>
      <c r="F94" s="146"/>
      <c r="G94" s="16"/>
    </row>
    <row r="95" spans="1:7" ht="33" x14ac:dyDescent="0.25">
      <c r="A95" s="198" t="s">
        <v>16</v>
      </c>
      <c r="B95" s="199" t="s">
        <v>52</v>
      </c>
      <c r="C95" s="200" t="s">
        <v>53</v>
      </c>
      <c r="D95" s="199" t="s">
        <v>12</v>
      </c>
      <c r="E95" s="201" t="s">
        <v>54</v>
      </c>
      <c r="F95" s="479" t="s">
        <v>55</v>
      </c>
      <c r="G95" s="480"/>
    </row>
    <row r="96" spans="1:7" ht="16.5" x14ac:dyDescent="0.3">
      <c r="A96" s="106">
        <v>1</v>
      </c>
      <c r="B96" s="128" t="s">
        <v>56</v>
      </c>
      <c r="C96" s="128" t="s">
        <v>110</v>
      </c>
      <c r="D96" s="179">
        <v>45957</v>
      </c>
      <c r="E96" s="180">
        <v>104000</v>
      </c>
      <c r="F96" s="472">
        <f>E96</f>
        <v>104000</v>
      </c>
      <c r="G96" s="473"/>
    </row>
    <row r="97" spans="1:7" ht="16.5" x14ac:dyDescent="0.3">
      <c r="A97" s="106">
        <v>2</v>
      </c>
      <c r="B97" s="128" t="s">
        <v>56</v>
      </c>
      <c r="C97" s="128" t="s">
        <v>145</v>
      </c>
      <c r="D97" s="179">
        <v>45965</v>
      </c>
      <c r="E97" s="180">
        <v>4572000</v>
      </c>
      <c r="F97" s="481">
        <f>E97</f>
        <v>4572000</v>
      </c>
      <c r="G97" s="482"/>
    </row>
    <row r="98" spans="1:7" ht="16.5" x14ac:dyDescent="0.3">
      <c r="A98" s="106">
        <v>3</v>
      </c>
      <c r="B98" s="128" t="s">
        <v>56</v>
      </c>
      <c r="C98" s="128" t="s">
        <v>197</v>
      </c>
      <c r="D98" s="179">
        <v>45974</v>
      </c>
      <c r="E98" s="180">
        <v>25314000</v>
      </c>
      <c r="F98" s="481">
        <f>E98</f>
        <v>25314000</v>
      </c>
      <c r="G98" s="482"/>
    </row>
    <row r="99" spans="1:7" ht="17.25" thickBot="1" x14ac:dyDescent="0.35">
      <c r="A99" s="411" t="s">
        <v>57</v>
      </c>
      <c r="B99" s="412"/>
      <c r="C99" s="412"/>
      <c r="D99" s="412"/>
      <c r="E99" s="412"/>
      <c r="F99" s="203">
        <f>G99/C92</f>
        <v>0.37487500000000001</v>
      </c>
      <c r="G99" s="204">
        <f>SUM(F96:G98)</f>
        <v>29990000</v>
      </c>
    </row>
    <row r="100" spans="1:7" ht="16.5" x14ac:dyDescent="0.3">
      <c r="A100" s="11" t="s">
        <v>58</v>
      </c>
      <c r="B100" s="89"/>
      <c r="C100" s="89"/>
      <c r="D100" s="89"/>
      <c r="E100" s="89"/>
      <c r="F100" s="89"/>
      <c r="G100" s="12"/>
    </row>
    <row r="101" spans="1:7" x14ac:dyDescent="0.25">
      <c r="A101" s="383" t="s">
        <v>75</v>
      </c>
      <c r="B101" s="428"/>
      <c r="C101" s="428"/>
      <c r="D101" s="428"/>
      <c r="E101" s="428"/>
      <c r="F101" s="428"/>
      <c r="G101" s="385"/>
    </row>
    <row r="102" spans="1:7" x14ac:dyDescent="0.25">
      <c r="A102" s="383" t="s">
        <v>59</v>
      </c>
      <c r="B102" s="428"/>
      <c r="C102" s="428"/>
      <c r="D102" s="428"/>
      <c r="E102" s="428"/>
      <c r="F102" s="428"/>
      <c r="G102" s="385"/>
    </row>
    <row r="103" spans="1:7" x14ac:dyDescent="0.25">
      <c r="A103" s="383" t="s">
        <v>60</v>
      </c>
      <c r="B103" s="428"/>
      <c r="C103" s="428"/>
      <c r="D103" s="428"/>
      <c r="E103" s="428"/>
      <c r="F103" s="428"/>
      <c r="G103" s="385"/>
    </row>
    <row r="104" spans="1:7" x14ac:dyDescent="0.25">
      <c r="A104" s="383" t="s">
        <v>61</v>
      </c>
      <c r="B104" s="428"/>
      <c r="C104" s="428"/>
      <c r="D104" s="428"/>
      <c r="E104" s="428"/>
      <c r="F104" s="428"/>
      <c r="G104" s="385"/>
    </row>
    <row r="105" spans="1:7" x14ac:dyDescent="0.25">
      <c r="A105" s="383" t="s">
        <v>62</v>
      </c>
      <c r="B105" s="428"/>
      <c r="C105" s="428"/>
      <c r="D105" s="428"/>
      <c r="E105" s="428"/>
      <c r="F105" s="428"/>
      <c r="G105" s="385"/>
    </row>
    <row r="106" spans="1:7" x14ac:dyDescent="0.25">
      <c r="A106" s="383" t="s">
        <v>106</v>
      </c>
      <c r="B106" s="428"/>
      <c r="C106" s="428"/>
      <c r="D106" s="428"/>
      <c r="E106" s="428"/>
      <c r="F106" s="428"/>
      <c r="G106" s="385"/>
    </row>
    <row r="107" spans="1:7" ht="40.9" customHeight="1" x14ac:dyDescent="0.25">
      <c r="A107" s="383" t="s">
        <v>88</v>
      </c>
      <c r="B107" s="428"/>
      <c r="C107" s="428"/>
      <c r="D107" s="428"/>
      <c r="E107" s="428"/>
      <c r="F107" s="428"/>
      <c r="G107" s="385"/>
    </row>
    <row r="108" spans="1:7" x14ac:dyDescent="0.25">
      <c r="A108" s="383" t="s">
        <v>63</v>
      </c>
      <c r="B108" s="428"/>
      <c r="C108" s="428"/>
      <c r="D108" s="428"/>
      <c r="E108" s="428"/>
      <c r="F108" s="428"/>
      <c r="G108" s="385"/>
    </row>
    <row r="109" spans="1:7" x14ac:dyDescent="0.25">
      <c r="A109" s="383" t="s">
        <v>64</v>
      </c>
      <c r="B109" s="428"/>
      <c r="C109" s="428"/>
      <c r="D109" s="428"/>
      <c r="E109" s="428"/>
      <c r="F109" s="428"/>
      <c r="G109" s="385"/>
    </row>
    <row r="110" spans="1:7" x14ac:dyDescent="0.25">
      <c r="A110" s="383" t="s">
        <v>65</v>
      </c>
      <c r="B110" s="428"/>
      <c r="C110" s="428"/>
      <c r="D110" s="428"/>
      <c r="E110" s="428"/>
      <c r="F110" s="428"/>
      <c r="G110" s="385"/>
    </row>
    <row r="111" spans="1:7" x14ac:dyDescent="0.25">
      <c r="A111" s="383" t="s">
        <v>87</v>
      </c>
      <c r="B111" s="428"/>
      <c r="C111" s="428"/>
      <c r="D111" s="428"/>
      <c r="E111" s="428"/>
      <c r="F111" s="428"/>
      <c r="G111" s="385"/>
    </row>
    <row r="112" spans="1:7" ht="16.5" thickBot="1" x14ac:dyDescent="0.3">
      <c r="A112" s="406" t="s">
        <v>198</v>
      </c>
      <c r="B112" s="407"/>
      <c r="C112" s="407"/>
      <c r="D112" s="407"/>
      <c r="E112" s="407"/>
      <c r="F112" s="407"/>
      <c r="G112" s="408"/>
    </row>
    <row r="113" spans="1:7" x14ac:dyDescent="0.25">
      <c r="A113" s="53" t="s">
        <v>66</v>
      </c>
      <c r="B113" s="3"/>
      <c r="C113" s="3"/>
      <c r="D113" s="3"/>
      <c r="E113" s="3"/>
      <c r="F113" s="3"/>
      <c r="G113" s="4"/>
    </row>
    <row r="114" spans="1:7" ht="16.5" thickBot="1" x14ac:dyDescent="0.3">
      <c r="A114" s="54" t="s">
        <v>67</v>
      </c>
      <c r="B114" s="181">
        <f>D82/C82</f>
        <v>5.8450000000000002E-2</v>
      </c>
      <c r="C114" s="409" t="s">
        <v>68</v>
      </c>
      <c r="D114" s="410"/>
      <c r="E114" s="83">
        <f>E82/C82</f>
        <v>0.31642500000000001</v>
      </c>
      <c r="F114" s="56"/>
      <c r="G114" s="57"/>
    </row>
    <row r="115" spans="1:7" ht="16.5" thickBot="1" x14ac:dyDescent="0.3">
      <c r="A115" s="6"/>
      <c r="B115" s="140"/>
      <c r="C115" s="140"/>
      <c r="D115" s="140"/>
      <c r="E115" s="140"/>
      <c r="F115" s="140"/>
      <c r="G115" s="7"/>
    </row>
    <row r="116" spans="1:7" x14ac:dyDescent="0.25">
      <c r="A116" s="53" t="s">
        <v>69</v>
      </c>
      <c r="B116" s="3"/>
      <c r="C116" s="3"/>
      <c r="D116" s="3"/>
      <c r="E116" s="3"/>
      <c r="F116" s="3"/>
      <c r="G116" s="4"/>
    </row>
    <row r="117" spans="1:7" x14ac:dyDescent="0.25">
      <c r="A117" s="392"/>
      <c r="B117" s="427"/>
      <c r="C117" s="427"/>
      <c r="D117" s="427"/>
      <c r="E117" s="427"/>
      <c r="F117" s="427"/>
      <c r="G117" s="394"/>
    </row>
    <row r="118" spans="1:7" ht="16.5" thickBot="1" x14ac:dyDescent="0.3">
      <c r="A118" s="6"/>
      <c r="B118" s="140"/>
      <c r="C118" s="140"/>
      <c r="D118" s="140"/>
      <c r="E118" s="140"/>
      <c r="F118" s="140"/>
      <c r="G118" s="7"/>
    </row>
    <row r="119" spans="1:7" x14ac:dyDescent="0.25">
      <c r="A119" s="58" t="s">
        <v>70</v>
      </c>
      <c r="B119" s="129" t="s">
        <v>199</v>
      </c>
      <c r="C119" s="140"/>
      <c r="D119" s="140"/>
      <c r="E119" s="140"/>
      <c r="F119" s="140"/>
      <c r="G119" s="7"/>
    </row>
    <row r="120" spans="1:7" ht="16.5" thickBot="1" x14ac:dyDescent="0.3">
      <c r="A120" s="58"/>
      <c r="B120" s="130" t="s">
        <v>200</v>
      </c>
      <c r="C120" s="140"/>
      <c r="D120" s="140"/>
      <c r="E120" s="140"/>
      <c r="F120" s="140"/>
      <c r="G120" s="7"/>
    </row>
    <row r="121" spans="1:7" x14ac:dyDescent="0.25">
      <c r="A121" s="58"/>
      <c r="B121" s="182"/>
      <c r="C121" s="140"/>
      <c r="D121" s="140"/>
      <c r="E121" s="140"/>
      <c r="F121" s="140"/>
      <c r="G121" s="7"/>
    </row>
    <row r="122" spans="1:7" x14ac:dyDescent="0.25">
      <c r="A122" s="58"/>
      <c r="B122" s="182"/>
      <c r="C122" s="140"/>
      <c r="D122" s="140"/>
      <c r="E122" s="140"/>
      <c r="F122" s="140"/>
      <c r="G122" s="7"/>
    </row>
    <row r="123" spans="1:7" ht="16.5" thickBot="1" x14ac:dyDescent="0.3">
      <c r="A123" s="59"/>
      <c r="B123" s="140"/>
      <c r="C123" s="140"/>
      <c r="D123" s="140"/>
      <c r="E123" s="140"/>
      <c r="F123" s="140"/>
      <c r="G123" s="7"/>
    </row>
    <row r="124" spans="1:7" x14ac:dyDescent="0.25">
      <c r="A124" s="60"/>
      <c r="B124" s="3"/>
      <c r="C124" s="3"/>
      <c r="D124" s="3"/>
      <c r="E124" s="3"/>
      <c r="F124" s="3"/>
      <c r="G124" s="4"/>
    </row>
    <row r="125" spans="1:7" ht="16.5" thickBot="1" x14ac:dyDescent="0.3">
      <c r="A125" s="395" t="s">
        <v>109</v>
      </c>
      <c r="B125" s="396"/>
      <c r="C125" s="396"/>
      <c r="D125" s="396"/>
      <c r="E125" s="396"/>
      <c r="F125" s="396"/>
      <c r="G125" s="397"/>
    </row>
    <row r="126" spans="1:7" ht="16.5" thickBot="1" x14ac:dyDescent="0.3">
      <c r="A126" s="398" t="s">
        <v>108</v>
      </c>
      <c r="B126" s="399"/>
      <c r="C126" s="399"/>
      <c r="D126" s="399"/>
      <c r="E126" s="399"/>
      <c r="F126" s="399"/>
      <c r="G126" s="400"/>
    </row>
  </sheetData>
  <mergeCells count="79">
    <mergeCell ref="A126:G126"/>
    <mergeCell ref="A110:G110"/>
    <mergeCell ref="A111:G111"/>
    <mergeCell ref="A112:G112"/>
    <mergeCell ref="C114:D114"/>
    <mergeCell ref="A117:G117"/>
    <mergeCell ref="A125:G125"/>
    <mergeCell ref="A109:G109"/>
    <mergeCell ref="F97:G97"/>
    <mergeCell ref="F98:G98"/>
    <mergeCell ref="A99:E99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F96:G96"/>
    <mergeCell ref="D83:E83"/>
    <mergeCell ref="D85:E85"/>
    <mergeCell ref="F85:G85"/>
    <mergeCell ref="A86:D86"/>
    <mergeCell ref="A87:B87"/>
    <mergeCell ref="A88:B88"/>
    <mergeCell ref="A83:B83"/>
    <mergeCell ref="A89:B89"/>
    <mergeCell ref="A90:B90"/>
    <mergeCell ref="A91:B91"/>
    <mergeCell ref="A92:B92"/>
    <mergeCell ref="F95:G95"/>
    <mergeCell ref="A77:B77"/>
    <mergeCell ref="A78:B78"/>
    <mergeCell ref="A79:B79"/>
    <mergeCell ref="A80:B80"/>
    <mergeCell ref="A82:B82"/>
    <mergeCell ref="A76:B76"/>
    <mergeCell ref="B69:C69"/>
    <mergeCell ref="E69:F69"/>
    <mergeCell ref="B70:C70"/>
    <mergeCell ref="E70:F70"/>
    <mergeCell ref="B71:C71"/>
    <mergeCell ref="E71:F71"/>
    <mergeCell ref="B72:C72"/>
    <mergeCell ref="E72:F72"/>
    <mergeCell ref="A74:C74"/>
    <mergeCell ref="D74:G74"/>
    <mergeCell ref="A75:G75"/>
    <mergeCell ref="A66:C66"/>
    <mergeCell ref="D66:G66"/>
    <mergeCell ref="B67:C67"/>
    <mergeCell ref="E67:F67"/>
    <mergeCell ref="B68:C68"/>
    <mergeCell ref="E68:F68"/>
    <mergeCell ref="A63:C63"/>
    <mergeCell ref="B12:C12"/>
    <mergeCell ref="D12:G12"/>
    <mergeCell ref="A13:G13"/>
    <mergeCell ref="A15:B15"/>
    <mergeCell ref="C15:D15"/>
    <mergeCell ref="E15:G15"/>
    <mergeCell ref="A16:B16"/>
    <mergeCell ref="C16:D16"/>
    <mergeCell ref="E16:G16"/>
    <mergeCell ref="C18:G18"/>
    <mergeCell ref="C19:G19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5" right="0.25" top="0.75" bottom="0.75" header="0.3" footer="0.3"/>
  <pageSetup scale="62" orientation="portrait" r:id="rId1"/>
  <rowBreaks count="1" manualBreakCount="1">
    <brk id="6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129"/>
  <sheetViews>
    <sheetView view="pageBreakPreview" zoomScale="85" zoomScaleNormal="85" zoomScaleSheetLayoutView="85" workbookViewId="0">
      <selection activeCell="G65" sqref="G65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209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208</v>
      </c>
      <c r="E5" s="316"/>
      <c r="F5" s="316"/>
      <c r="G5" s="317"/>
    </row>
    <row r="6" spans="1:7" ht="17.25" thickBot="1" x14ac:dyDescent="0.35">
      <c r="A6" s="318" t="s">
        <v>79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184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80000000</v>
      </c>
      <c r="C12" s="502"/>
      <c r="D12" s="342" t="s">
        <v>95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498">
        <v>80000000</v>
      </c>
      <c r="F15" s="499"/>
      <c r="G15" s="500"/>
    </row>
    <row r="16" spans="1:7" ht="16.5" x14ac:dyDescent="0.3">
      <c r="A16" s="348" t="s">
        <v>100</v>
      </c>
      <c r="B16" s="349"/>
      <c r="C16" s="350" t="s">
        <v>82</v>
      </c>
      <c r="D16" s="351"/>
      <c r="E16" s="498">
        <v>80000000</v>
      </c>
      <c r="F16" s="499"/>
      <c r="G16" s="500"/>
    </row>
    <row r="17" spans="1:10" ht="16.5" x14ac:dyDescent="0.25">
      <c r="A17" s="8" t="s">
        <v>10</v>
      </c>
      <c r="B17" s="147"/>
      <c r="C17" s="147"/>
      <c r="D17" s="147"/>
      <c r="E17" s="147"/>
      <c r="F17" s="147"/>
      <c r="G17" s="109"/>
    </row>
    <row r="18" spans="1:10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10" ht="16.5" x14ac:dyDescent="0.3">
      <c r="A19" s="19" t="s">
        <v>73</v>
      </c>
      <c r="B19" s="20"/>
      <c r="C19" s="358" t="s">
        <v>14</v>
      </c>
      <c r="D19" s="359"/>
      <c r="E19" s="359"/>
      <c r="F19" s="359"/>
      <c r="G19" s="360"/>
    </row>
    <row r="20" spans="1:10" x14ac:dyDescent="0.25">
      <c r="A20" s="58" t="s">
        <v>15</v>
      </c>
      <c r="B20" s="140"/>
      <c r="C20" s="140"/>
      <c r="D20" s="140"/>
      <c r="E20" s="140"/>
      <c r="F20" s="140"/>
      <c r="G20" s="7"/>
    </row>
    <row r="21" spans="1:10" ht="30" x14ac:dyDescent="0.25">
      <c r="A21" s="150" t="s">
        <v>16</v>
      </c>
      <c r="B21" s="151" t="s">
        <v>17</v>
      </c>
      <c r="C21" s="151" t="s">
        <v>18</v>
      </c>
      <c r="D21" s="152" t="s">
        <v>19</v>
      </c>
      <c r="E21" s="152" t="s">
        <v>20</v>
      </c>
      <c r="F21" s="153" t="s">
        <v>21</v>
      </c>
      <c r="G21" s="154" t="s">
        <v>22</v>
      </c>
      <c r="J21" t="s">
        <v>113</v>
      </c>
    </row>
    <row r="22" spans="1:10" x14ac:dyDescent="0.25">
      <c r="A22" s="94">
        <v>1</v>
      </c>
      <c r="B22" s="221" t="s">
        <v>207</v>
      </c>
      <c r="C22" s="222" t="s">
        <v>206</v>
      </c>
      <c r="D22" s="226">
        <v>162000</v>
      </c>
      <c r="E22" s="227"/>
      <c r="F22" s="228"/>
      <c r="G22" s="229">
        <f>D22</f>
        <v>162000</v>
      </c>
      <c r="J22" t="s">
        <v>236</v>
      </c>
    </row>
    <row r="23" spans="1:10" x14ac:dyDescent="0.25">
      <c r="A23" s="94">
        <v>2</v>
      </c>
      <c r="B23" s="221" t="s">
        <v>205</v>
      </c>
      <c r="C23" s="221" t="s">
        <v>202</v>
      </c>
      <c r="D23" s="226">
        <v>1726000</v>
      </c>
      <c r="E23" s="226">
        <v>162000</v>
      </c>
      <c r="F23" s="226"/>
      <c r="G23" s="229">
        <v>1564000</v>
      </c>
      <c r="J23" t="s">
        <v>236</v>
      </c>
    </row>
    <row r="24" spans="1:10" x14ac:dyDescent="0.25">
      <c r="A24" s="94">
        <v>3</v>
      </c>
      <c r="B24" s="221" t="s">
        <v>204</v>
      </c>
      <c r="C24" s="221" t="s">
        <v>202</v>
      </c>
      <c r="D24" s="226">
        <v>351000</v>
      </c>
      <c r="E24" s="226">
        <v>0</v>
      </c>
      <c r="F24" s="226"/>
      <c r="G24" s="229">
        <f>D24</f>
        <v>351000</v>
      </c>
      <c r="J24" t="s">
        <v>236</v>
      </c>
    </row>
    <row r="25" spans="1:10" x14ac:dyDescent="0.25">
      <c r="A25" s="94">
        <v>4</v>
      </c>
      <c r="B25" s="221" t="s">
        <v>203</v>
      </c>
      <c r="C25" s="221" t="s">
        <v>202</v>
      </c>
      <c r="D25" s="226">
        <v>864000</v>
      </c>
      <c r="E25" s="226">
        <v>0</v>
      </c>
      <c r="F25" s="226"/>
      <c r="G25" s="229">
        <f>D25</f>
        <v>864000</v>
      </c>
      <c r="J25" t="s">
        <v>236</v>
      </c>
    </row>
    <row r="26" spans="1:10" x14ac:dyDescent="0.25">
      <c r="A26" s="94">
        <v>5</v>
      </c>
      <c r="B26" s="221" t="s">
        <v>210</v>
      </c>
      <c r="C26" s="221" t="s">
        <v>202</v>
      </c>
      <c r="D26" s="226">
        <v>1620000</v>
      </c>
      <c r="E26" s="226"/>
      <c r="F26" s="226"/>
      <c r="G26" s="230">
        <v>1620000</v>
      </c>
      <c r="J26" t="s">
        <v>236</v>
      </c>
    </row>
    <row r="27" spans="1:10" x14ac:dyDescent="0.25">
      <c r="A27" s="94">
        <v>6</v>
      </c>
      <c r="B27" s="221" t="s">
        <v>211</v>
      </c>
      <c r="C27" s="221" t="s">
        <v>202</v>
      </c>
      <c r="D27" s="226">
        <v>160000</v>
      </c>
      <c r="E27" s="226"/>
      <c r="F27" s="226"/>
      <c r="G27" s="230">
        <v>160000</v>
      </c>
      <c r="J27" t="s">
        <v>236</v>
      </c>
    </row>
    <row r="28" spans="1:10" x14ac:dyDescent="0.25">
      <c r="A28" s="94">
        <v>7</v>
      </c>
      <c r="B28" s="221" t="s">
        <v>212</v>
      </c>
      <c r="C28" s="221" t="s">
        <v>202</v>
      </c>
      <c r="D28" s="226">
        <v>214000</v>
      </c>
      <c r="E28" s="226"/>
      <c r="F28" s="226"/>
      <c r="G28" s="230">
        <v>214000</v>
      </c>
      <c r="J28" t="s">
        <v>236</v>
      </c>
    </row>
    <row r="29" spans="1:10" x14ac:dyDescent="0.25">
      <c r="A29" s="94">
        <v>8</v>
      </c>
      <c r="B29" s="221" t="s">
        <v>213</v>
      </c>
      <c r="C29" s="221" t="s">
        <v>202</v>
      </c>
      <c r="D29" s="226">
        <v>430000</v>
      </c>
      <c r="E29" s="226"/>
      <c r="F29" s="226"/>
      <c r="G29" s="230">
        <v>430000</v>
      </c>
      <c r="J29" t="s">
        <v>236</v>
      </c>
    </row>
    <row r="30" spans="1:10" x14ac:dyDescent="0.25">
      <c r="A30" s="94">
        <v>9</v>
      </c>
      <c r="B30" s="221" t="s">
        <v>214</v>
      </c>
      <c r="C30" s="221" t="s">
        <v>202</v>
      </c>
      <c r="D30" s="226">
        <v>1422000</v>
      </c>
      <c r="E30" s="226"/>
      <c r="F30" s="226"/>
      <c r="G30" s="230">
        <v>1422000</v>
      </c>
      <c r="J30" t="s">
        <v>236</v>
      </c>
    </row>
    <row r="31" spans="1:10" x14ac:dyDescent="0.25">
      <c r="A31" s="94">
        <v>10</v>
      </c>
      <c r="B31" s="221" t="s">
        <v>215</v>
      </c>
      <c r="C31" s="221" t="s">
        <v>206</v>
      </c>
      <c r="D31" s="226">
        <v>3230000</v>
      </c>
      <c r="E31" s="226"/>
      <c r="F31" s="226"/>
      <c r="G31" s="230">
        <v>3230000</v>
      </c>
      <c r="J31" t="s">
        <v>236</v>
      </c>
    </row>
    <row r="32" spans="1:10" x14ac:dyDescent="0.25">
      <c r="A32" s="94">
        <v>11</v>
      </c>
      <c r="B32" s="221" t="s">
        <v>216</v>
      </c>
      <c r="C32" s="221" t="s">
        <v>206</v>
      </c>
      <c r="D32" s="226">
        <v>2204000</v>
      </c>
      <c r="E32" s="226"/>
      <c r="F32" s="226"/>
      <c r="G32" s="230">
        <v>2204000</v>
      </c>
      <c r="J32" t="s">
        <v>236</v>
      </c>
    </row>
    <row r="33" spans="1:10" x14ac:dyDescent="0.25">
      <c r="A33" s="94">
        <v>12</v>
      </c>
      <c r="B33" s="221" t="s">
        <v>217</v>
      </c>
      <c r="C33" s="221" t="s">
        <v>206</v>
      </c>
      <c r="D33" s="226">
        <v>1080000</v>
      </c>
      <c r="E33" s="226"/>
      <c r="F33" s="226"/>
      <c r="G33" s="230">
        <v>1080000</v>
      </c>
      <c r="J33" t="s">
        <v>236</v>
      </c>
    </row>
    <row r="34" spans="1:10" x14ac:dyDescent="0.25">
      <c r="A34" s="94">
        <v>13</v>
      </c>
      <c r="B34" s="221" t="s">
        <v>218</v>
      </c>
      <c r="C34" s="221" t="s">
        <v>206</v>
      </c>
      <c r="D34" s="226">
        <v>1260000</v>
      </c>
      <c r="E34" s="226"/>
      <c r="F34" s="226"/>
      <c r="G34" s="230">
        <v>1260000</v>
      </c>
      <c r="J34" t="s">
        <v>236</v>
      </c>
    </row>
    <row r="35" spans="1:10" x14ac:dyDescent="0.25">
      <c r="A35" s="94">
        <v>14</v>
      </c>
      <c r="B35" s="221" t="s">
        <v>219</v>
      </c>
      <c r="C35" s="221" t="s">
        <v>206</v>
      </c>
      <c r="D35" s="226">
        <v>378000</v>
      </c>
      <c r="E35" s="226"/>
      <c r="F35" s="226"/>
      <c r="G35" s="230">
        <v>378000</v>
      </c>
      <c r="J35" t="s">
        <v>236</v>
      </c>
    </row>
    <row r="36" spans="1:10" x14ac:dyDescent="0.25">
      <c r="A36" s="94">
        <v>15</v>
      </c>
      <c r="B36" s="221" t="s">
        <v>220</v>
      </c>
      <c r="C36" s="221" t="s">
        <v>206</v>
      </c>
      <c r="D36" s="226">
        <v>162000</v>
      </c>
      <c r="E36" s="226"/>
      <c r="F36" s="226"/>
      <c r="G36" s="230">
        <v>162000</v>
      </c>
      <c r="J36" t="s">
        <v>236</v>
      </c>
    </row>
    <row r="37" spans="1:10" x14ac:dyDescent="0.25">
      <c r="A37" s="94">
        <v>16</v>
      </c>
      <c r="B37" s="221" t="s">
        <v>221</v>
      </c>
      <c r="C37" s="221" t="s">
        <v>206</v>
      </c>
      <c r="D37" s="226">
        <v>1448000</v>
      </c>
      <c r="E37" s="226"/>
      <c r="F37" s="226"/>
      <c r="G37" s="230">
        <v>1448000</v>
      </c>
      <c r="J37" t="s">
        <v>236</v>
      </c>
    </row>
    <row r="38" spans="1:10" x14ac:dyDescent="0.25">
      <c r="A38" s="94">
        <v>17</v>
      </c>
      <c r="B38" s="221" t="s">
        <v>222</v>
      </c>
      <c r="C38" s="221" t="s">
        <v>206</v>
      </c>
      <c r="D38" s="226">
        <v>2574000</v>
      </c>
      <c r="E38" s="226"/>
      <c r="F38" s="226"/>
      <c r="G38" s="230">
        <v>2574000</v>
      </c>
      <c r="J38" t="s">
        <v>236</v>
      </c>
    </row>
    <row r="39" spans="1:10" x14ac:dyDescent="0.25">
      <c r="A39" s="94">
        <v>18</v>
      </c>
      <c r="B39" s="221" t="s">
        <v>223</v>
      </c>
      <c r="C39" s="221" t="s">
        <v>206</v>
      </c>
      <c r="D39" s="226">
        <v>376000</v>
      </c>
      <c r="E39" s="226"/>
      <c r="F39" s="226"/>
      <c r="G39" s="230">
        <v>376000</v>
      </c>
      <c r="J39" t="s">
        <v>236</v>
      </c>
    </row>
    <row r="40" spans="1:10" x14ac:dyDescent="0.25">
      <c r="A40" s="94">
        <v>19</v>
      </c>
      <c r="B40" s="221" t="s">
        <v>224</v>
      </c>
      <c r="C40" s="221" t="s">
        <v>206</v>
      </c>
      <c r="D40" s="226">
        <v>1790000</v>
      </c>
      <c r="E40" s="226"/>
      <c r="F40" s="226"/>
      <c r="G40" s="230">
        <v>1790000</v>
      </c>
      <c r="J40" t="s">
        <v>236</v>
      </c>
    </row>
    <row r="41" spans="1:10" x14ac:dyDescent="0.25">
      <c r="A41" s="94">
        <v>20</v>
      </c>
      <c r="B41" s="221" t="s">
        <v>225</v>
      </c>
      <c r="C41" s="221" t="s">
        <v>206</v>
      </c>
      <c r="D41" s="226">
        <v>1824000</v>
      </c>
      <c r="E41" s="226"/>
      <c r="F41" s="226"/>
      <c r="G41" s="230">
        <v>1824000</v>
      </c>
      <c r="J41" t="s">
        <v>236</v>
      </c>
    </row>
    <row r="42" spans="1:10" x14ac:dyDescent="0.25">
      <c r="A42" s="94">
        <v>21</v>
      </c>
      <c r="B42" s="221" t="s">
        <v>226</v>
      </c>
      <c r="C42" s="221" t="s">
        <v>206</v>
      </c>
      <c r="D42" s="226">
        <v>1988000</v>
      </c>
      <c r="E42" s="226"/>
      <c r="F42" s="226"/>
      <c r="G42" s="230">
        <v>1988000</v>
      </c>
      <c r="J42" t="s">
        <v>236</v>
      </c>
    </row>
    <row r="43" spans="1:10" x14ac:dyDescent="0.25">
      <c r="A43" s="94">
        <v>22</v>
      </c>
      <c r="B43" s="221" t="s">
        <v>227</v>
      </c>
      <c r="C43" s="221" t="s">
        <v>206</v>
      </c>
      <c r="D43" s="226">
        <v>108000</v>
      </c>
      <c r="E43" s="226"/>
      <c r="F43" s="226"/>
      <c r="G43" s="230">
        <v>108000</v>
      </c>
      <c r="J43" t="s">
        <v>236</v>
      </c>
    </row>
    <row r="44" spans="1:10" x14ac:dyDescent="0.25">
      <c r="A44" s="94">
        <v>23</v>
      </c>
      <c r="B44" s="221" t="s">
        <v>228</v>
      </c>
      <c r="C44" s="221" t="s">
        <v>206</v>
      </c>
      <c r="D44" s="226">
        <v>1404000</v>
      </c>
      <c r="E44" s="226"/>
      <c r="F44" s="226"/>
      <c r="G44" s="230">
        <v>1404000</v>
      </c>
      <c r="J44" t="s">
        <v>236</v>
      </c>
    </row>
    <row r="45" spans="1:10" x14ac:dyDescent="0.25">
      <c r="A45" s="94">
        <v>24</v>
      </c>
      <c r="B45" s="221" t="s">
        <v>229</v>
      </c>
      <c r="C45" s="221" t="s">
        <v>206</v>
      </c>
      <c r="D45" s="226">
        <v>864000</v>
      </c>
      <c r="E45" s="226"/>
      <c r="F45" s="226"/>
      <c r="G45" s="230">
        <v>864000</v>
      </c>
      <c r="J45" t="s">
        <v>236</v>
      </c>
    </row>
    <row r="46" spans="1:10" x14ac:dyDescent="0.25">
      <c r="A46" s="94">
        <v>25</v>
      </c>
      <c r="B46" s="221" t="s">
        <v>230</v>
      </c>
      <c r="C46" s="221" t="s">
        <v>206</v>
      </c>
      <c r="D46" s="226">
        <v>594000</v>
      </c>
      <c r="E46" s="226"/>
      <c r="F46" s="226"/>
      <c r="G46" s="230">
        <v>594000</v>
      </c>
      <c r="J46" t="s">
        <v>236</v>
      </c>
    </row>
    <row r="47" spans="1:10" x14ac:dyDescent="0.25">
      <c r="A47" s="94">
        <v>26</v>
      </c>
      <c r="B47" s="221" t="s">
        <v>231</v>
      </c>
      <c r="C47" s="221" t="s">
        <v>206</v>
      </c>
      <c r="D47" s="226">
        <v>970000</v>
      </c>
      <c r="E47" s="226"/>
      <c r="F47" s="226"/>
      <c r="G47" s="230">
        <v>970000</v>
      </c>
      <c r="J47" t="s">
        <v>236</v>
      </c>
    </row>
    <row r="48" spans="1:10" x14ac:dyDescent="0.25">
      <c r="A48" s="94">
        <v>27</v>
      </c>
      <c r="B48" s="221" t="s">
        <v>232</v>
      </c>
      <c r="C48" s="221" t="s">
        <v>206</v>
      </c>
      <c r="D48" s="226">
        <v>266000</v>
      </c>
      <c r="E48" s="226"/>
      <c r="F48" s="226"/>
      <c r="G48" s="230">
        <v>266000</v>
      </c>
      <c r="J48" t="s">
        <v>236</v>
      </c>
    </row>
    <row r="49" spans="1:10" x14ac:dyDescent="0.25">
      <c r="A49" s="94">
        <v>28</v>
      </c>
      <c r="B49" s="221" t="s">
        <v>233</v>
      </c>
      <c r="C49" s="221" t="s">
        <v>206</v>
      </c>
      <c r="D49" s="226">
        <v>2876000</v>
      </c>
      <c r="E49" s="226"/>
      <c r="F49" s="226"/>
      <c r="G49" s="230">
        <v>2876000</v>
      </c>
      <c r="J49" t="s">
        <v>236</v>
      </c>
    </row>
    <row r="50" spans="1:10" x14ac:dyDescent="0.25">
      <c r="A50" s="94">
        <v>29</v>
      </c>
      <c r="B50" s="221" t="s">
        <v>234</v>
      </c>
      <c r="C50" s="221" t="s">
        <v>202</v>
      </c>
      <c r="D50" s="226">
        <v>882000</v>
      </c>
      <c r="E50" s="226"/>
      <c r="F50" s="226"/>
      <c r="G50" s="230">
        <v>882000</v>
      </c>
      <c r="J50" t="s">
        <v>236</v>
      </c>
    </row>
    <row r="51" spans="1:10" x14ac:dyDescent="0.25">
      <c r="A51" s="94">
        <v>30</v>
      </c>
      <c r="B51" s="224" t="s">
        <v>237</v>
      </c>
      <c r="C51" s="225" t="s">
        <v>206</v>
      </c>
      <c r="D51" s="226">
        <v>1215000</v>
      </c>
      <c r="E51" s="226"/>
      <c r="F51" s="226"/>
      <c r="G51" s="226">
        <v>1215000</v>
      </c>
      <c r="J51" t="s">
        <v>236</v>
      </c>
    </row>
    <row r="52" spans="1:10" x14ac:dyDescent="0.25">
      <c r="A52" s="94">
        <v>31</v>
      </c>
      <c r="B52" s="224" t="s">
        <v>238</v>
      </c>
      <c r="C52" s="225" t="s">
        <v>206</v>
      </c>
      <c r="D52" s="226">
        <v>268000</v>
      </c>
      <c r="E52" s="226"/>
      <c r="F52" s="226"/>
      <c r="G52" s="226">
        <v>268000</v>
      </c>
      <c r="J52" t="s">
        <v>236</v>
      </c>
    </row>
    <row r="53" spans="1:10" x14ac:dyDescent="0.25">
      <c r="A53" s="94">
        <v>32</v>
      </c>
      <c r="B53" s="224" t="s">
        <v>239</v>
      </c>
      <c r="C53" s="225" t="s">
        <v>206</v>
      </c>
      <c r="D53" s="226">
        <v>1764000</v>
      </c>
      <c r="E53" s="226"/>
      <c r="F53" s="226"/>
      <c r="G53" s="226">
        <v>1764000</v>
      </c>
      <c r="J53" t="s">
        <v>236</v>
      </c>
    </row>
    <row r="54" spans="1:10" x14ac:dyDescent="0.25">
      <c r="A54" s="94">
        <v>33</v>
      </c>
      <c r="B54" s="224" t="s">
        <v>240</v>
      </c>
      <c r="C54" s="225" t="s">
        <v>206</v>
      </c>
      <c r="D54" s="226">
        <v>54000</v>
      </c>
      <c r="E54" s="226"/>
      <c r="F54" s="226"/>
      <c r="G54" s="226">
        <v>54000</v>
      </c>
      <c r="J54" t="s">
        <v>236</v>
      </c>
    </row>
    <row r="55" spans="1:10" x14ac:dyDescent="0.25">
      <c r="A55" s="94">
        <v>34</v>
      </c>
      <c r="B55" s="224" t="s">
        <v>241</v>
      </c>
      <c r="C55" s="225" t="s">
        <v>206</v>
      </c>
      <c r="D55" s="226">
        <v>270000</v>
      </c>
      <c r="E55" s="226"/>
      <c r="F55" s="226"/>
      <c r="G55" s="226">
        <v>270000</v>
      </c>
      <c r="J55" t="s">
        <v>236</v>
      </c>
    </row>
    <row r="56" spans="1:10" x14ac:dyDescent="0.25">
      <c r="A56" s="94">
        <v>35</v>
      </c>
      <c r="B56" s="224" t="s">
        <v>242</v>
      </c>
      <c r="C56" s="225" t="s">
        <v>206</v>
      </c>
      <c r="D56" s="226">
        <v>756000</v>
      </c>
      <c r="E56" s="226"/>
      <c r="F56" s="226"/>
      <c r="G56" s="226">
        <v>756000</v>
      </c>
      <c r="J56" t="s">
        <v>236</v>
      </c>
    </row>
    <row r="57" spans="1:10" x14ac:dyDescent="0.25">
      <c r="A57" s="94">
        <v>36</v>
      </c>
      <c r="B57" s="224" t="s">
        <v>243</v>
      </c>
      <c r="C57" s="225" t="s">
        <v>206</v>
      </c>
      <c r="D57" s="226">
        <v>432000</v>
      </c>
      <c r="E57" s="226"/>
      <c r="F57" s="226"/>
      <c r="G57" s="226">
        <v>432000</v>
      </c>
      <c r="J57" t="s">
        <v>236</v>
      </c>
    </row>
    <row r="58" spans="1:10" x14ac:dyDescent="0.25">
      <c r="A58" s="94">
        <v>37</v>
      </c>
      <c r="B58" s="224" t="s">
        <v>244</v>
      </c>
      <c r="C58" s="225" t="s">
        <v>206</v>
      </c>
      <c r="D58" s="226">
        <v>1854000</v>
      </c>
      <c r="E58" s="226"/>
      <c r="F58" s="226"/>
      <c r="G58" s="226">
        <v>1854000</v>
      </c>
      <c r="J58" t="s">
        <v>236</v>
      </c>
    </row>
    <row r="59" spans="1:10" x14ac:dyDescent="0.25">
      <c r="A59" s="94">
        <v>38</v>
      </c>
      <c r="B59" s="224" t="s">
        <v>245</v>
      </c>
      <c r="C59" s="225" t="s">
        <v>206</v>
      </c>
      <c r="D59" s="226">
        <v>540000</v>
      </c>
      <c r="E59" s="226"/>
      <c r="F59" s="226"/>
      <c r="G59" s="226">
        <v>540000</v>
      </c>
      <c r="J59" t="s">
        <v>236</v>
      </c>
    </row>
    <row r="60" spans="1:10" x14ac:dyDescent="0.25">
      <c r="A60" s="94">
        <v>39</v>
      </c>
      <c r="B60" s="224" t="s">
        <v>246</v>
      </c>
      <c r="C60" s="225" t="s">
        <v>206</v>
      </c>
      <c r="D60" s="226">
        <v>432000</v>
      </c>
      <c r="E60" s="226"/>
      <c r="F60" s="226"/>
      <c r="G60" s="226">
        <v>432000</v>
      </c>
      <c r="J60" t="s">
        <v>236</v>
      </c>
    </row>
    <row r="61" spans="1:10" x14ac:dyDescent="0.25">
      <c r="A61" s="94">
        <v>40</v>
      </c>
      <c r="B61" s="224" t="s">
        <v>247</v>
      </c>
      <c r="C61" s="225" t="s">
        <v>206</v>
      </c>
      <c r="D61" s="226">
        <v>52000</v>
      </c>
      <c r="E61" s="226"/>
      <c r="F61" s="226"/>
      <c r="G61" s="226">
        <v>52000</v>
      </c>
      <c r="J61" t="s">
        <v>236</v>
      </c>
    </row>
    <row r="62" spans="1:10" x14ac:dyDescent="0.25">
      <c r="A62" s="94">
        <v>41</v>
      </c>
      <c r="B62" s="224" t="s">
        <v>248</v>
      </c>
      <c r="C62" s="225" t="s">
        <v>206</v>
      </c>
      <c r="D62" s="226">
        <v>972000</v>
      </c>
      <c r="E62" s="226"/>
      <c r="F62" s="226"/>
      <c r="G62" s="226">
        <v>972000</v>
      </c>
      <c r="J62" t="s">
        <v>236</v>
      </c>
    </row>
    <row r="63" spans="1:10" x14ac:dyDescent="0.25">
      <c r="A63" s="94">
        <v>42</v>
      </c>
      <c r="B63" s="224" t="s">
        <v>249</v>
      </c>
      <c r="C63" s="225" t="s">
        <v>206</v>
      </c>
      <c r="D63" s="226">
        <v>187000</v>
      </c>
      <c r="E63" s="226"/>
      <c r="F63" s="226"/>
      <c r="G63" s="226">
        <v>187000</v>
      </c>
      <c r="J63" t="s">
        <v>236</v>
      </c>
    </row>
    <row r="64" spans="1:10" x14ac:dyDescent="0.25">
      <c r="A64" s="94">
        <v>43</v>
      </c>
      <c r="B64" s="224" t="s">
        <v>250</v>
      </c>
      <c r="C64" s="225" t="s">
        <v>206</v>
      </c>
      <c r="D64" s="226">
        <v>54000</v>
      </c>
      <c r="E64" s="226"/>
      <c r="F64" s="226"/>
      <c r="G64" s="226">
        <v>54000</v>
      </c>
      <c r="J64" t="s">
        <v>236</v>
      </c>
    </row>
    <row r="65" spans="1:16" x14ac:dyDescent="0.25">
      <c r="A65" s="453" t="s">
        <v>9</v>
      </c>
      <c r="B65" s="454"/>
      <c r="C65" s="455"/>
      <c r="D65" s="67">
        <f>SUM(D22:D64)</f>
        <v>42077000</v>
      </c>
      <c r="E65" s="67">
        <f t="shared" ref="E65:G65" si="0">SUM(E22:E64)</f>
        <v>162000</v>
      </c>
      <c r="F65" s="67">
        <f t="shared" si="0"/>
        <v>0</v>
      </c>
      <c r="G65" s="67">
        <f t="shared" si="0"/>
        <v>41915000</v>
      </c>
    </row>
    <row r="66" spans="1:16" ht="16.5" x14ac:dyDescent="0.3">
      <c r="A66" s="11" t="s">
        <v>23</v>
      </c>
      <c r="B66" s="146"/>
      <c r="C66" s="146"/>
      <c r="D66" s="146"/>
      <c r="E66" s="146"/>
      <c r="F66" s="146"/>
      <c r="G66" s="16"/>
    </row>
    <row r="67" spans="1:16" ht="17.25" thickBot="1" x14ac:dyDescent="0.35">
      <c r="A67" s="25"/>
      <c r="B67" s="26"/>
      <c r="C67" s="26"/>
      <c r="D67" s="26"/>
      <c r="E67" s="26"/>
      <c r="F67" s="26"/>
      <c r="G67" s="27"/>
    </row>
    <row r="68" spans="1:16" ht="17.25" thickBot="1" x14ac:dyDescent="0.3">
      <c r="A68" s="361" t="s">
        <v>78</v>
      </c>
      <c r="B68" s="362"/>
      <c r="C68" s="363"/>
      <c r="D68" s="361" t="s">
        <v>105</v>
      </c>
      <c r="E68" s="362"/>
      <c r="F68" s="362"/>
      <c r="G68" s="363"/>
    </row>
    <row r="69" spans="1:16" ht="17.25" thickBot="1" x14ac:dyDescent="0.35">
      <c r="A69" s="183" t="s">
        <v>24</v>
      </c>
      <c r="B69" s="448" t="s">
        <v>25</v>
      </c>
      <c r="C69" s="448"/>
      <c r="D69" s="185" t="s">
        <v>26</v>
      </c>
      <c r="E69" s="448" t="s">
        <v>27</v>
      </c>
      <c r="F69" s="448"/>
      <c r="G69" s="185" t="s">
        <v>28</v>
      </c>
      <c r="I69" s="299" t="s">
        <v>419</v>
      </c>
      <c r="J69" s="299" t="s">
        <v>420</v>
      </c>
      <c r="K69" s="299" t="s">
        <v>421</v>
      </c>
      <c r="L69" s="299" t="s">
        <v>422</v>
      </c>
      <c r="M69" s="299" t="s">
        <v>423</v>
      </c>
      <c r="N69" s="299" t="s">
        <v>424</v>
      </c>
      <c r="O69" s="299" t="s">
        <v>426</v>
      </c>
      <c r="P69" s="299" t="s">
        <v>427</v>
      </c>
    </row>
    <row r="70" spans="1:16" ht="17.25" thickBot="1" x14ac:dyDescent="0.35">
      <c r="A70" s="113" t="s">
        <v>29</v>
      </c>
      <c r="B70" s="449" t="s">
        <v>74</v>
      </c>
      <c r="C70" s="450"/>
      <c r="D70" s="158">
        <v>284700000</v>
      </c>
      <c r="E70" s="490">
        <v>45866</v>
      </c>
      <c r="F70" s="491"/>
      <c r="G70" s="159">
        <v>46016</v>
      </c>
      <c r="I70" s="300" t="s">
        <v>448</v>
      </c>
      <c r="J70" s="300" t="s">
        <v>429</v>
      </c>
      <c r="K70" s="300" t="s">
        <v>449</v>
      </c>
      <c r="L70" s="300" t="s">
        <v>431</v>
      </c>
      <c r="M70" s="301" t="s">
        <v>449</v>
      </c>
      <c r="N70" s="300" t="s">
        <v>432</v>
      </c>
      <c r="O70" s="301" t="s">
        <v>450</v>
      </c>
      <c r="P70" s="301" t="s">
        <v>451</v>
      </c>
    </row>
    <row r="71" spans="1:16" ht="17.25" thickBot="1" x14ac:dyDescent="0.35">
      <c r="A71" s="64" t="s">
        <v>83</v>
      </c>
      <c r="B71" s="442" t="s">
        <v>103</v>
      </c>
      <c r="C71" s="443"/>
      <c r="D71" s="110">
        <v>8000000</v>
      </c>
      <c r="E71" s="492">
        <v>45866</v>
      </c>
      <c r="F71" s="493"/>
      <c r="G71" s="160">
        <v>46198</v>
      </c>
    </row>
    <row r="72" spans="1:16" ht="50.25" thickBot="1" x14ac:dyDescent="0.35">
      <c r="A72" s="114" t="s">
        <v>84</v>
      </c>
      <c r="B72" s="442" t="s">
        <v>104</v>
      </c>
      <c r="C72" s="443"/>
      <c r="D72" s="112">
        <v>4000000</v>
      </c>
      <c r="E72" s="494">
        <v>45866</v>
      </c>
      <c r="F72" s="495"/>
      <c r="G72" s="160">
        <v>47112</v>
      </c>
    </row>
    <row r="73" spans="1:16" ht="17.25" thickBot="1" x14ac:dyDescent="0.35">
      <c r="A73" s="113" t="s">
        <v>85</v>
      </c>
      <c r="B73" s="442" t="s">
        <v>103</v>
      </c>
      <c r="C73" s="443"/>
      <c r="D73" s="110">
        <v>8000000</v>
      </c>
      <c r="E73" s="492">
        <v>45866</v>
      </c>
      <c r="F73" s="493"/>
      <c r="G73" s="160">
        <v>46137</v>
      </c>
    </row>
    <row r="74" spans="1:16" ht="17.25" thickBot="1" x14ac:dyDescent="0.35">
      <c r="A74" s="64" t="s">
        <v>86</v>
      </c>
      <c r="B74" s="438" t="s">
        <v>103</v>
      </c>
      <c r="C74" s="439"/>
      <c r="D74" s="117">
        <v>8000000</v>
      </c>
      <c r="E74" s="496">
        <v>45856</v>
      </c>
      <c r="F74" s="497"/>
      <c r="G74" s="161">
        <v>45948</v>
      </c>
    </row>
    <row r="75" spans="1:16" ht="16.5" x14ac:dyDescent="0.3">
      <c r="A75" s="63"/>
      <c r="B75" s="162"/>
      <c r="C75" s="162"/>
      <c r="D75" s="163"/>
      <c r="E75" s="220"/>
      <c r="F75" s="220"/>
      <c r="G75" s="219"/>
    </row>
    <row r="76" spans="1:16" ht="16.5" x14ac:dyDescent="0.3">
      <c r="A76" s="422" t="s">
        <v>30</v>
      </c>
      <c r="B76" s="422"/>
      <c r="C76" s="422"/>
      <c r="D76" s="423">
        <v>45869</v>
      </c>
      <c r="E76" s="422"/>
      <c r="F76" s="422"/>
      <c r="G76" s="422"/>
    </row>
    <row r="77" spans="1:16" ht="16.5" x14ac:dyDescent="0.3">
      <c r="A77" s="424" t="s">
        <v>31</v>
      </c>
      <c r="B77" s="425"/>
      <c r="C77" s="425"/>
      <c r="D77" s="425"/>
      <c r="E77" s="425"/>
      <c r="F77" s="425"/>
      <c r="G77" s="426"/>
    </row>
    <row r="78" spans="1:16" ht="16.5" x14ac:dyDescent="0.3">
      <c r="A78" s="375" t="s">
        <v>32</v>
      </c>
      <c r="B78" s="376"/>
      <c r="C78" s="28" t="s">
        <v>33</v>
      </c>
      <c r="D78" s="29" t="s">
        <v>34</v>
      </c>
      <c r="E78" s="30" t="s">
        <v>35</v>
      </c>
      <c r="F78" s="30" t="s">
        <v>36</v>
      </c>
      <c r="G78" s="100" t="s">
        <v>37</v>
      </c>
    </row>
    <row r="79" spans="1:16" ht="16.5" x14ac:dyDescent="0.3">
      <c r="A79" s="375" t="s">
        <v>38</v>
      </c>
      <c r="B79" s="376"/>
      <c r="C79" s="232">
        <v>80000000</v>
      </c>
      <c r="D79" s="29"/>
      <c r="E79" s="30"/>
      <c r="F79" s="31"/>
      <c r="G79" s="100"/>
    </row>
    <row r="80" spans="1:16" x14ac:dyDescent="0.25">
      <c r="A80" s="404" t="s">
        <v>98</v>
      </c>
      <c r="B80" s="405"/>
      <c r="C80" s="167"/>
      <c r="D80" s="167">
        <v>104000</v>
      </c>
      <c r="E80" s="36"/>
      <c r="F80" s="36"/>
      <c r="G80" s="167">
        <v>104000</v>
      </c>
    </row>
    <row r="81" spans="1:7" x14ac:dyDescent="0.25">
      <c r="A81" s="404" t="s">
        <v>143</v>
      </c>
      <c r="B81" s="405"/>
      <c r="C81" s="206"/>
      <c r="D81" s="218">
        <v>4572000</v>
      </c>
      <c r="E81" s="36"/>
      <c r="F81" s="215"/>
      <c r="G81" s="36">
        <v>4572000</v>
      </c>
    </row>
    <row r="82" spans="1:7" x14ac:dyDescent="0.25">
      <c r="A82" s="404" t="s">
        <v>196</v>
      </c>
      <c r="B82" s="405"/>
      <c r="C82" s="206"/>
      <c r="D82" s="218">
        <v>25314000</v>
      </c>
      <c r="E82" s="217"/>
      <c r="F82" s="215"/>
      <c r="G82" s="36">
        <v>25314000</v>
      </c>
    </row>
    <row r="83" spans="1:7" x14ac:dyDescent="0.25">
      <c r="A83" s="404" t="s">
        <v>235</v>
      </c>
      <c r="B83" s="405"/>
      <c r="C83" s="206"/>
      <c r="D83" s="216"/>
      <c r="E83" s="36">
        <v>41915000</v>
      </c>
      <c r="F83" s="215">
        <v>162000</v>
      </c>
      <c r="G83" s="103">
        <v>42077000</v>
      </c>
    </row>
    <row r="84" spans="1:7" ht="16.5" x14ac:dyDescent="0.3">
      <c r="A84" s="375" t="s">
        <v>9</v>
      </c>
      <c r="B84" s="376"/>
      <c r="C84" s="231">
        <f>+C79</f>
        <v>80000000</v>
      </c>
      <c r="D84" s="231">
        <f>SUM(D80:D83)</f>
        <v>29990000</v>
      </c>
      <c r="E84" s="231">
        <f t="shared" ref="E84:G84" si="1">SUM(E80:E83)</f>
        <v>41915000</v>
      </c>
      <c r="F84" s="231">
        <f t="shared" si="1"/>
        <v>162000</v>
      </c>
      <c r="G84" s="231">
        <f t="shared" si="1"/>
        <v>72067000</v>
      </c>
    </row>
    <row r="85" spans="1:7" ht="17.25" thickBot="1" x14ac:dyDescent="0.35">
      <c r="A85" s="375" t="s">
        <v>39</v>
      </c>
      <c r="B85" s="376"/>
      <c r="C85" s="34">
        <f>D84/C84</f>
        <v>0.37487500000000001</v>
      </c>
      <c r="D85" s="380" t="s">
        <v>40</v>
      </c>
      <c r="E85" s="376"/>
      <c r="F85" s="34"/>
      <c r="G85" s="121">
        <f>E84/C84</f>
        <v>0.52393749999999994</v>
      </c>
    </row>
    <row r="86" spans="1:7" ht="16.5" x14ac:dyDescent="0.3">
      <c r="A86" s="38" t="s">
        <v>41</v>
      </c>
      <c r="B86" s="39"/>
      <c r="C86" s="39"/>
      <c r="D86" s="40"/>
      <c r="E86" s="41"/>
      <c r="F86" s="41"/>
      <c r="G86" s="42"/>
    </row>
    <row r="87" spans="1:7" ht="17.25" thickBot="1" x14ac:dyDescent="0.3">
      <c r="A87" s="171" t="s">
        <v>42</v>
      </c>
      <c r="B87" s="172" t="s">
        <v>144</v>
      </c>
      <c r="C87" s="77">
        <v>46003</v>
      </c>
      <c r="D87" s="431" t="s">
        <v>43</v>
      </c>
      <c r="E87" s="432"/>
      <c r="F87" s="485">
        <f>+G65</f>
        <v>41915000</v>
      </c>
      <c r="G87" s="486"/>
    </row>
    <row r="88" spans="1:7" ht="16.5" x14ac:dyDescent="0.3">
      <c r="A88" s="487" t="s">
        <v>44</v>
      </c>
      <c r="B88" s="488"/>
      <c r="C88" s="488"/>
      <c r="D88" s="489"/>
      <c r="E88" s="173"/>
      <c r="F88" s="173"/>
      <c r="G88" s="16"/>
    </row>
    <row r="89" spans="1:7" ht="16.5" x14ac:dyDescent="0.3">
      <c r="A89" s="371" t="s">
        <v>45</v>
      </c>
      <c r="B89" s="372"/>
      <c r="C89" s="78">
        <v>80000000</v>
      </c>
      <c r="D89" s="214"/>
      <c r="E89" s="173"/>
      <c r="F89" s="173"/>
      <c r="G89" s="16"/>
    </row>
    <row r="90" spans="1:7" ht="16.5" x14ac:dyDescent="0.3">
      <c r="A90" s="373" t="s">
        <v>46</v>
      </c>
      <c r="B90" s="374"/>
      <c r="C90" s="79">
        <f>D84</f>
        <v>29990000</v>
      </c>
      <c r="D90" s="214"/>
      <c r="E90" s="173"/>
      <c r="F90" s="173"/>
      <c r="G90" s="16"/>
    </row>
    <row r="91" spans="1:7" ht="16.5" x14ac:dyDescent="0.3">
      <c r="A91" s="373" t="s">
        <v>47</v>
      </c>
      <c r="B91" s="374"/>
      <c r="C91" s="79">
        <f>F83</f>
        <v>162000</v>
      </c>
      <c r="D91" s="212"/>
      <c r="E91" s="46"/>
      <c r="F91" s="46"/>
      <c r="G91" s="16"/>
    </row>
    <row r="92" spans="1:7" ht="16.5" x14ac:dyDescent="0.3">
      <c r="A92" s="373" t="s">
        <v>48</v>
      </c>
      <c r="B92" s="374"/>
      <c r="C92" s="80">
        <f>C89-C90-C93</f>
        <v>8095000</v>
      </c>
      <c r="D92" s="212"/>
      <c r="E92" s="46"/>
      <c r="F92" s="46"/>
      <c r="G92" s="16"/>
    </row>
    <row r="93" spans="1:7" ht="16.5" x14ac:dyDescent="0.3">
      <c r="A93" s="373" t="s">
        <v>49</v>
      </c>
      <c r="B93" s="374"/>
      <c r="C93" s="213">
        <f>G65</f>
        <v>41915000</v>
      </c>
      <c r="D93" s="212"/>
      <c r="E93" s="46"/>
      <c r="F93" s="46"/>
      <c r="G93" s="16"/>
    </row>
    <row r="94" spans="1:7" ht="17.25" thickBot="1" x14ac:dyDescent="0.35">
      <c r="A94" s="386" t="s">
        <v>50</v>
      </c>
      <c r="B94" s="387"/>
      <c r="C94" s="211">
        <f>C92+C93+C90</f>
        <v>80000000</v>
      </c>
      <c r="D94" s="210"/>
      <c r="E94" s="48"/>
      <c r="F94" s="48"/>
      <c r="G94" s="16"/>
    </row>
    <row r="95" spans="1:7" ht="16.5" x14ac:dyDescent="0.3">
      <c r="A95" s="49"/>
      <c r="B95" s="146"/>
      <c r="C95" s="146"/>
      <c r="D95" s="146"/>
      <c r="E95" s="146"/>
      <c r="F95" s="146"/>
      <c r="G95" s="16"/>
    </row>
    <row r="96" spans="1:7" ht="17.25" thickBot="1" x14ac:dyDescent="0.35">
      <c r="A96" s="11" t="s">
        <v>51</v>
      </c>
      <c r="B96" s="146"/>
      <c r="C96" s="146"/>
      <c r="D96" s="146"/>
      <c r="E96" s="146"/>
      <c r="F96" s="146"/>
      <c r="G96" s="16"/>
    </row>
    <row r="97" spans="1:7" ht="33" x14ac:dyDescent="0.25">
      <c r="A97" s="198" t="s">
        <v>16</v>
      </c>
      <c r="B97" s="199" t="s">
        <v>52</v>
      </c>
      <c r="C97" s="202" t="s">
        <v>53</v>
      </c>
      <c r="D97" s="199" t="s">
        <v>12</v>
      </c>
      <c r="E97" s="201" t="s">
        <v>54</v>
      </c>
      <c r="F97" s="479" t="s">
        <v>55</v>
      </c>
      <c r="G97" s="480"/>
    </row>
    <row r="98" spans="1:7" ht="16.5" x14ac:dyDescent="0.3">
      <c r="A98" s="106">
        <v>1</v>
      </c>
      <c r="B98" s="36" t="s">
        <v>56</v>
      </c>
      <c r="C98" s="36" t="s">
        <v>110</v>
      </c>
      <c r="D98" s="233">
        <v>45957</v>
      </c>
      <c r="E98" s="36">
        <v>104000</v>
      </c>
      <c r="F98" s="483">
        <f>E98</f>
        <v>104000</v>
      </c>
      <c r="G98" s="484"/>
    </row>
    <row r="99" spans="1:7" ht="16.5" x14ac:dyDescent="0.3">
      <c r="A99" s="106">
        <v>2</v>
      </c>
      <c r="B99" s="36" t="s">
        <v>56</v>
      </c>
      <c r="C99" s="36" t="s">
        <v>145</v>
      </c>
      <c r="D99" s="233">
        <v>45965</v>
      </c>
      <c r="E99" s="36">
        <v>4572000</v>
      </c>
      <c r="F99" s="483">
        <f>E99</f>
        <v>4572000</v>
      </c>
      <c r="G99" s="484"/>
    </row>
    <row r="100" spans="1:7" ht="16.5" x14ac:dyDescent="0.3">
      <c r="A100" s="106">
        <v>3</v>
      </c>
      <c r="B100" s="36" t="s">
        <v>56</v>
      </c>
      <c r="C100" s="36" t="s">
        <v>197</v>
      </c>
      <c r="D100" s="233">
        <v>45974</v>
      </c>
      <c r="E100" s="36">
        <v>25314000</v>
      </c>
      <c r="F100" s="483">
        <f>E100</f>
        <v>25314000</v>
      </c>
      <c r="G100" s="484"/>
    </row>
    <row r="101" spans="1:7" ht="16.5" x14ac:dyDescent="0.3">
      <c r="A101" s="209">
        <v>4</v>
      </c>
      <c r="B101" s="36" t="s">
        <v>56</v>
      </c>
      <c r="C101" s="36" t="s">
        <v>254</v>
      </c>
      <c r="D101" s="233">
        <v>46003</v>
      </c>
      <c r="E101" s="36">
        <v>42077000</v>
      </c>
      <c r="F101" s="483">
        <v>41915000</v>
      </c>
      <c r="G101" s="484"/>
    </row>
    <row r="102" spans="1:7" ht="17.25" thickBot="1" x14ac:dyDescent="0.35">
      <c r="A102" s="411" t="s">
        <v>57</v>
      </c>
      <c r="B102" s="412"/>
      <c r="C102" s="412"/>
      <c r="D102" s="412"/>
      <c r="E102" s="412"/>
      <c r="F102" s="203">
        <f>G102/C94</f>
        <v>0.89881250000000001</v>
      </c>
      <c r="G102" s="204">
        <f>SUM(F98:G101)</f>
        <v>71905000</v>
      </c>
    </row>
    <row r="103" spans="1:7" ht="16.5" x14ac:dyDescent="0.3">
      <c r="A103" s="11" t="s">
        <v>58</v>
      </c>
      <c r="B103" s="144"/>
      <c r="C103" s="144"/>
      <c r="D103" s="144"/>
      <c r="E103" s="144"/>
      <c r="F103" s="144"/>
      <c r="G103" s="12"/>
    </row>
    <row r="104" spans="1:7" x14ac:dyDescent="0.25">
      <c r="A104" s="383" t="s">
        <v>75</v>
      </c>
      <c r="B104" s="428"/>
      <c r="C104" s="428"/>
      <c r="D104" s="428"/>
      <c r="E104" s="428"/>
      <c r="F104" s="428"/>
      <c r="G104" s="385"/>
    </row>
    <row r="105" spans="1:7" x14ac:dyDescent="0.25">
      <c r="A105" s="383" t="s">
        <v>59</v>
      </c>
      <c r="B105" s="428"/>
      <c r="C105" s="428"/>
      <c r="D105" s="428"/>
      <c r="E105" s="428"/>
      <c r="F105" s="428"/>
      <c r="G105" s="385"/>
    </row>
    <row r="106" spans="1:7" x14ac:dyDescent="0.25">
      <c r="A106" s="383" t="s">
        <v>60</v>
      </c>
      <c r="B106" s="428"/>
      <c r="C106" s="428"/>
      <c r="D106" s="428"/>
      <c r="E106" s="428"/>
      <c r="F106" s="428"/>
      <c r="G106" s="385"/>
    </row>
    <row r="107" spans="1:7" x14ac:dyDescent="0.25">
      <c r="A107" s="383" t="s">
        <v>61</v>
      </c>
      <c r="B107" s="428"/>
      <c r="C107" s="428"/>
      <c r="D107" s="428"/>
      <c r="E107" s="428"/>
      <c r="F107" s="428"/>
      <c r="G107" s="385"/>
    </row>
    <row r="108" spans="1:7" x14ac:dyDescent="0.25">
      <c r="A108" s="383" t="s">
        <v>62</v>
      </c>
      <c r="B108" s="428"/>
      <c r="C108" s="428"/>
      <c r="D108" s="428"/>
      <c r="E108" s="428"/>
      <c r="F108" s="428"/>
      <c r="G108" s="385"/>
    </row>
    <row r="109" spans="1:7" x14ac:dyDescent="0.25">
      <c r="A109" s="383" t="s">
        <v>106</v>
      </c>
      <c r="B109" s="428"/>
      <c r="C109" s="428"/>
      <c r="D109" s="428"/>
      <c r="E109" s="428"/>
      <c r="F109" s="428"/>
      <c r="G109" s="385"/>
    </row>
    <row r="110" spans="1:7" ht="30" customHeight="1" x14ac:dyDescent="0.25">
      <c r="A110" s="383" t="s">
        <v>88</v>
      </c>
      <c r="B110" s="428"/>
      <c r="C110" s="428"/>
      <c r="D110" s="428"/>
      <c r="E110" s="428"/>
      <c r="F110" s="428"/>
      <c r="G110" s="385"/>
    </row>
    <row r="111" spans="1:7" x14ac:dyDescent="0.25">
      <c r="A111" s="383" t="s">
        <v>63</v>
      </c>
      <c r="B111" s="428"/>
      <c r="C111" s="428"/>
      <c r="D111" s="428"/>
      <c r="E111" s="428"/>
      <c r="F111" s="428"/>
      <c r="G111" s="385"/>
    </row>
    <row r="112" spans="1:7" x14ac:dyDescent="0.25">
      <c r="A112" s="383" t="s">
        <v>64</v>
      </c>
      <c r="B112" s="428"/>
      <c r="C112" s="428"/>
      <c r="D112" s="428"/>
      <c r="E112" s="428"/>
      <c r="F112" s="428"/>
      <c r="G112" s="385"/>
    </row>
    <row r="113" spans="1:7" x14ac:dyDescent="0.25">
      <c r="A113" s="383" t="s">
        <v>65</v>
      </c>
      <c r="B113" s="428"/>
      <c r="C113" s="428"/>
      <c r="D113" s="428"/>
      <c r="E113" s="428"/>
      <c r="F113" s="428"/>
      <c r="G113" s="385"/>
    </row>
    <row r="114" spans="1:7" x14ac:dyDescent="0.25">
      <c r="A114" s="383" t="s">
        <v>87</v>
      </c>
      <c r="B114" s="428"/>
      <c r="C114" s="428"/>
      <c r="D114" s="428"/>
      <c r="E114" s="428"/>
      <c r="F114" s="428"/>
      <c r="G114" s="385"/>
    </row>
    <row r="115" spans="1:7" ht="16.5" thickBot="1" x14ac:dyDescent="0.3">
      <c r="A115" s="406" t="s">
        <v>251</v>
      </c>
      <c r="B115" s="407"/>
      <c r="C115" s="407"/>
      <c r="D115" s="407"/>
      <c r="E115" s="407"/>
      <c r="F115" s="407"/>
      <c r="G115" s="408"/>
    </row>
    <row r="116" spans="1:7" x14ac:dyDescent="0.25">
      <c r="A116" s="53" t="s">
        <v>66</v>
      </c>
      <c r="B116" s="3"/>
      <c r="C116" s="3"/>
      <c r="D116" s="3"/>
      <c r="E116" s="3"/>
      <c r="F116" s="3"/>
      <c r="G116" s="4"/>
    </row>
    <row r="117" spans="1:7" ht="16.5" thickBot="1" x14ac:dyDescent="0.3">
      <c r="A117" s="54" t="s">
        <v>67</v>
      </c>
      <c r="B117" s="181">
        <f>D84/C84</f>
        <v>0.37487500000000001</v>
      </c>
      <c r="C117" s="409" t="s">
        <v>68</v>
      </c>
      <c r="D117" s="410"/>
      <c r="E117" s="83">
        <f>E84/C84</f>
        <v>0.52393749999999994</v>
      </c>
      <c r="F117" s="56"/>
      <c r="G117" s="57"/>
    </row>
    <row r="118" spans="1:7" ht="16.5" thickBot="1" x14ac:dyDescent="0.3">
      <c r="A118" s="6"/>
      <c r="B118" s="140"/>
      <c r="C118" s="140"/>
      <c r="D118" s="140"/>
      <c r="E118" s="140"/>
      <c r="F118" s="140"/>
      <c r="G118" s="7"/>
    </row>
    <row r="119" spans="1:7" x14ac:dyDescent="0.25">
      <c r="A119" s="53" t="s">
        <v>69</v>
      </c>
      <c r="B119" s="3"/>
      <c r="C119" s="3"/>
      <c r="D119" s="3"/>
      <c r="E119" s="3"/>
      <c r="F119" s="3"/>
      <c r="G119" s="4"/>
    </row>
    <row r="120" spans="1:7" x14ac:dyDescent="0.25">
      <c r="A120" s="392"/>
      <c r="B120" s="427"/>
      <c r="C120" s="427"/>
      <c r="D120" s="427"/>
      <c r="E120" s="427"/>
      <c r="F120" s="427"/>
      <c r="G120" s="394"/>
    </row>
    <row r="121" spans="1:7" ht="16.5" thickBot="1" x14ac:dyDescent="0.3">
      <c r="A121" s="6"/>
      <c r="B121" s="140"/>
      <c r="C121" s="140"/>
      <c r="D121" s="140"/>
      <c r="E121" s="140"/>
      <c r="F121" s="140"/>
      <c r="G121" s="7"/>
    </row>
    <row r="122" spans="1:7" x14ac:dyDescent="0.25">
      <c r="A122" s="58" t="s">
        <v>70</v>
      </c>
      <c r="B122" s="240" t="s">
        <v>252</v>
      </c>
      <c r="C122" s="140"/>
      <c r="D122" s="140"/>
      <c r="E122" s="140"/>
      <c r="F122" s="140"/>
      <c r="G122" s="7"/>
    </row>
    <row r="123" spans="1:7" ht="16.5" thickBot="1" x14ac:dyDescent="0.3">
      <c r="A123" s="58"/>
      <c r="B123" s="241" t="s">
        <v>253</v>
      </c>
      <c r="C123" s="140"/>
      <c r="D123" s="140"/>
      <c r="E123" s="140"/>
      <c r="F123" s="140"/>
      <c r="G123" s="7"/>
    </row>
    <row r="124" spans="1:7" x14ac:dyDescent="0.25">
      <c r="A124" s="58"/>
      <c r="B124" s="182"/>
      <c r="C124" s="140"/>
      <c r="D124" s="140"/>
      <c r="E124" s="140"/>
      <c r="F124" s="140"/>
      <c r="G124" s="7"/>
    </row>
    <row r="125" spans="1:7" x14ac:dyDescent="0.25">
      <c r="A125" s="58"/>
      <c r="B125" s="182"/>
      <c r="C125" s="140"/>
      <c r="D125" s="140"/>
      <c r="E125" s="140"/>
      <c r="F125" s="140"/>
      <c r="G125" s="7"/>
    </row>
    <row r="126" spans="1:7" ht="16.5" thickBot="1" x14ac:dyDescent="0.3">
      <c r="A126" s="59"/>
      <c r="B126" s="140"/>
      <c r="C126" s="140"/>
      <c r="D126" s="140"/>
      <c r="E126" s="140"/>
      <c r="F126" s="140"/>
      <c r="G126" s="7"/>
    </row>
    <row r="127" spans="1:7" x14ac:dyDescent="0.25">
      <c r="A127" s="60"/>
      <c r="B127" s="3"/>
      <c r="C127" s="3"/>
      <c r="D127" s="3"/>
      <c r="E127" s="3"/>
      <c r="F127" s="3"/>
      <c r="G127" s="4"/>
    </row>
    <row r="128" spans="1:7" ht="16.5" thickBot="1" x14ac:dyDescent="0.3">
      <c r="A128" s="395" t="s">
        <v>109</v>
      </c>
      <c r="B128" s="396"/>
      <c r="C128" s="396"/>
      <c r="D128" s="396"/>
      <c r="E128" s="396"/>
      <c r="F128" s="396"/>
      <c r="G128" s="397"/>
    </row>
    <row r="129" spans="1:7" ht="16.5" thickBot="1" x14ac:dyDescent="0.3">
      <c r="A129" s="398" t="s">
        <v>108</v>
      </c>
      <c r="B129" s="399"/>
      <c r="C129" s="399"/>
      <c r="D129" s="399"/>
      <c r="E129" s="399"/>
      <c r="F129" s="399"/>
      <c r="G129" s="400"/>
    </row>
  </sheetData>
  <mergeCells count="81">
    <mergeCell ref="A1:C1"/>
    <mergeCell ref="A2:C2"/>
    <mergeCell ref="A5:C5"/>
    <mergeCell ref="D5:G5"/>
    <mergeCell ref="A6:C6"/>
    <mergeCell ref="D6:G6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5:B15"/>
    <mergeCell ref="C15:D15"/>
    <mergeCell ref="E15:G15"/>
    <mergeCell ref="C18:G18"/>
    <mergeCell ref="C19:G19"/>
    <mergeCell ref="A68:C68"/>
    <mergeCell ref="D68:G68"/>
    <mergeCell ref="B69:C69"/>
    <mergeCell ref="E69:F69"/>
    <mergeCell ref="A65:C65"/>
    <mergeCell ref="A80:B80"/>
    <mergeCell ref="B70:C70"/>
    <mergeCell ref="E70:F70"/>
    <mergeCell ref="A78:B78"/>
    <mergeCell ref="B71:C71"/>
    <mergeCell ref="E71:F71"/>
    <mergeCell ref="B72:C72"/>
    <mergeCell ref="E72:F72"/>
    <mergeCell ref="B73:C73"/>
    <mergeCell ref="E73:F73"/>
    <mergeCell ref="B74:C74"/>
    <mergeCell ref="E74:F74"/>
    <mergeCell ref="A76:C76"/>
    <mergeCell ref="D76:G76"/>
    <mergeCell ref="A77:G77"/>
    <mergeCell ref="A79:B79"/>
    <mergeCell ref="A81:B81"/>
    <mergeCell ref="A82:B82"/>
    <mergeCell ref="A84:B84"/>
    <mergeCell ref="F98:G98"/>
    <mergeCell ref="D85:E85"/>
    <mergeCell ref="D87:E87"/>
    <mergeCell ref="F87:G87"/>
    <mergeCell ref="A88:D88"/>
    <mergeCell ref="A89:B89"/>
    <mergeCell ref="A90:B90"/>
    <mergeCell ref="A83:B83"/>
    <mergeCell ref="A85:B85"/>
    <mergeCell ref="A91:B91"/>
    <mergeCell ref="A92:B92"/>
    <mergeCell ref="A93:B93"/>
    <mergeCell ref="A94:B94"/>
    <mergeCell ref="A129:G129"/>
    <mergeCell ref="A120:G120"/>
    <mergeCell ref="A128:G128"/>
    <mergeCell ref="A111:G111"/>
    <mergeCell ref="A112:G112"/>
    <mergeCell ref="A115:G115"/>
    <mergeCell ref="C117:D117"/>
    <mergeCell ref="A113:G113"/>
    <mergeCell ref="A114:G114"/>
    <mergeCell ref="F97:G97"/>
    <mergeCell ref="A107:G107"/>
    <mergeCell ref="A108:G108"/>
    <mergeCell ref="A109:G109"/>
    <mergeCell ref="A110:G110"/>
    <mergeCell ref="F99:G99"/>
    <mergeCell ref="F101:G101"/>
    <mergeCell ref="F100:G100"/>
    <mergeCell ref="A102:E102"/>
    <mergeCell ref="A104:G104"/>
    <mergeCell ref="A105:G105"/>
    <mergeCell ref="A106:G106"/>
  </mergeCells>
  <pageMargins left="0.7" right="0.7" top="0.75" bottom="0.75" header="0.3" footer="0.3"/>
  <pageSetup scale="5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97"/>
  <sheetViews>
    <sheetView view="pageBreakPreview" zoomScale="85" zoomScaleNormal="85" zoomScaleSheetLayoutView="85" workbookViewId="0">
      <selection activeCell="G30" sqref="G30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255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256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235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80000000</v>
      </c>
      <c r="C12" s="502"/>
      <c r="D12" s="342" t="s">
        <v>95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498">
        <v>80000000</v>
      </c>
      <c r="F15" s="499"/>
      <c r="G15" s="500"/>
    </row>
    <row r="16" spans="1:7" ht="16.5" x14ac:dyDescent="0.3">
      <c r="A16" s="348" t="s">
        <v>100</v>
      </c>
      <c r="B16" s="349"/>
      <c r="C16" s="350" t="s">
        <v>82</v>
      </c>
      <c r="D16" s="351"/>
      <c r="E16" s="498">
        <v>80000000</v>
      </c>
      <c r="F16" s="499"/>
      <c r="G16" s="500"/>
    </row>
    <row r="17" spans="1:10" ht="16.5" x14ac:dyDescent="0.25">
      <c r="A17" s="8" t="s">
        <v>10</v>
      </c>
      <c r="B17" s="147"/>
      <c r="C17" s="147"/>
      <c r="D17" s="147"/>
      <c r="E17" s="147"/>
      <c r="F17" s="147"/>
      <c r="G17" s="109"/>
    </row>
    <row r="18" spans="1:10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10" ht="16.5" x14ac:dyDescent="0.3">
      <c r="A19" s="19" t="s">
        <v>73</v>
      </c>
      <c r="B19" s="20"/>
      <c r="C19" s="358" t="s">
        <v>14</v>
      </c>
      <c r="D19" s="359"/>
      <c r="E19" s="359"/>
      <c r="F19" s="359"/>
      <c r="G19" s="360"/>
    </row>
    <row r="20" spans="1:10" x14ac:dyDescent="0.25">
      <c r="A20" s="58" t="s">
        <v>15</v>
      </c>
      <c r="B20" s="140"/>
      <c r="C20" s="140"/>
      <c r="D20" s="140"/>
      <c r="E20" s="140"/>
      <c r="F20" s="140"/>
      <c r="G20" s="7"/>
    </row>
    <row r="21" spans="1:10" ht="30" x14ac:dyDescent="0.25">
      <c r="A21" s="150" t="s">
        <v>16</v>
      </c>
      <c r="B21" s="151" t="s">
        <v>17</v>
      </c>
      <c r="C21" s="151" t="s">
        <v>18</v>
      </c>
      <c r="D21" s="152" t="s">
        <v>19</v>
      </c>
      <c r="E21" s="152" t="s">
        <v>20</v>
      </c>
      <c r="F21" s="153" t="s">
        <v>21</v>
      </c>
      <c r="G21" s="154" t="s">
        <v>22</v>
      </c>
      <c r="J21" t="s">
        <v>113</v>
      </c>
    </row>
    <row r="22" spans="1:10" x14ac:dyDescent="0.25">
      <c r="A22" s="94">
        <v>1</v>
      </c>
      <c r="B22" s="221" t="s">
        <v>258</v>
      </c>
      <c r="C22" s="222" t="s">
        <v>266</v>
      </c>
      <c r="D22" s="226">
        <v>164000</v>
      </c>
      <c r="E22" s="227"/>
      <c r="F22" s="228"/>
      <c r="G22" s="229">
        <v>164000</v>
      </c>
      <c r="J22" t="s">
        <v>236</v>
      </c>
    </row>
    <row r="23" spans="1:10" x14ac:dyDescent="0.25">
      <c r="A23" s="94">
        <v>2</v>
      </c>
      <c r="B23" s="221" t="s">
        <v>259</v>
      </c>
      <c r="C23" s="221" t="s">
        <v>266</v>
      </c>
      <c r="D23" s="226">
        <v>1952000</v>
      </c>
      <c r="E23" s="226"/>
      <c r="F23" s="226"/>
      <c r="G23" s="229">
        <v>1952000</v>
      </c>
      <c r="J23" t="s">
        <v>236</v>
      </c>
    </row>
    <row r="24" spans="1:10" x14ac:dyDescent="0.25">
      <c r="A24" s="94">
        <v>3</v>
      </c>
      <c r="B24" s="221" t="s">
        <v>260</v>
      </c>
      <c r="C24" s="221" t="s">
        <v>266</v>
      </c>
      <c r="D24" s="226">
        <v>230000</v>
      </c>
      <c r="E24" s="226">
        <v>0</v>
      </c>
      <c r="F24" s="226"/>
      <c r="G24" s="229">
        <v>230000</v>
      </c>
      <c r="J24" t="s">
        <v>236</v>
      </c>
    </row>
    <row r="25" spans="1:10" x14ac:dyDescent="0.25">
      <c r="A25" s="94">
        <v>4</v>
      </c>
      <c r="B25" s="221" t="s">
        <v>261</v>
      </c>
      <c r="C25" s="221" t="s">
        <v>266</v>
      </c>
      <c r="D25" s="226">
        <v>1160000</v>
      </c>
      <c r="E25" s="226">
        <v>0</v>
      </c>
      <c r="F25" s="226"/>
      <c r="G25" s="229">
        <v>1160000</v>
      </c>
      <c r="J25" t="s">
        <v>236</v>
      </c>
    </row>
    <row r="26" spans="1:10" x14ac:dyDescent="0.25">
      <c r="A26" s="94">
        <v>5</v>
      </c>
      <c r="B26" s="221" t="s">
        <v>262</v>
      </c>
      <c r="C26" s="221" t="s">
        <v>266</v>
      </c>
      <c r="D26" s="226">
        <v>725000</v>
      </c>
      <c r="E26" s="226"/>
      <c r="F26" s="226"/>
      <c r="G26" s="230">
        <v>725000</v>
      </c>
      <c r="J26" t="s">
        <v>236</v>
      </c>
    </row>
    <row r="27" spans="1:10" x14ac:dyDescent="0.25">
      <c r="A27" s="94">
        <v>6</v>
      </c>
      <c r="B27" s="221" t="s">
        <v>263</v>
      </c>
      <c r="C27" s="221" t="s">
        <v>266</v>
      </c>
      <c r="D27" s="226">
        <v>540000</v>
      </c>
      <c r="E27" s="226"/>
      <c r="F27" s="226"/>
      <c r="G27" s="230">
        <v>540000</v>
      </c>
      <c r="J27" t="s">
        <v>236</v>
      </c>
    </row>
    <row r="28" spans="1:10" x14ac:dyDescent="0.25">
      <c r="A28" s="94">
        <v>7</v>
      </c>
      <c r="B28" s="221" t="s">
        <v>264</v>
      </c>
      <c r="C28" s="221" t="s">
        <v>266</v>
      </c>
      <c r="D28" s="226">
        <v>1294000</v>
      </c>
      <c r="E28" s="226"/>
      <c r="F28" s="226"/>
      <c r="G28" s="230">
        <v>1294000</v>
      </c>
      <c r="J28" t="s">
        <v>236</v>
      </c>
    </row>
    <row r="29" spans="1:10" x14ac:dyDescent="0.25">
      <c r="A29" s="94">
        <v>8</v>
      </c>
      <c r="B29" s="221" t="s">
        <v>265</v>
      </c>
      <c r="C29" s="221" t="s">
        <v>266</v>
      </c>
      <c r="D29" s="226">
        <v>350000</v>
      </c>
      <c r="E29" s="226"/>
      <c r="F29" s="226"/>
      <c r="G29" s="230">
        <v>350000</v>
      </c>
      <c r="J29" t="s">
        <v>236</v>
      </c>
    </row>
    <row r="30" spans="1:10" x14ac:dyDescent="0.25">
      <c r="A30" s="453" t="s">
        <v>9</v>
      </c>
      <c r="B30" s="454"/>
      <c r="C30" s="455"/>
      <c r="D30" s="67">
        <f>SUM(D22:D29)</f>
        <v>6415000</v>
      </c>
      <c r="E30" s="67">
        <f>SUM(E22:E29)</f>
        <v>0</v>
      </c>
      <c r="F30" s="67">
        <f>SUM(F22:F29)</f>
        <v>0</v>
      </c>
      <c r="G30" s="67">
        <f>SUM(G22:G29)</f>
        <v>6415000</v>
      </c>
    </row>
    <row r="31" spans="1:10" ht="16.5" x14ac:dyDescent="0.3">
      <c r="A31" s="11" t="s">
        <v>23</v>
      </c>
      <c r="B31" s="146"/>
      <c r="C31" s="146"/>
      <c r="D31" s="146"/>
      <c r="E31" s="146"/>
      <c r="F31" s="146"/>
      <c r="G31" s="16"/>
    </row>
    <row r="32" spans="1:10" ht="17.25" thickBot="1" x14ac:dyDescent="0.35">
      <c r="A32" s="25"/>
      <c r="B32" s="26"/>
      <c r="C32" s="26"/>
      <c r="D32" s="26"/>
      <c r="E32" s="26"/>
      <c r="F32" s="26"/>
      <c r="G32" s="27"/>
    </row>
    <row r="33" spans="1:16" ht="17.25" thickBot="1" x14ac:dyDescent="0.3">
      <c r="A33" s="361" t="s">
        <v>78</v>
      </c>
      <c r="B33" s="362"/>
      <c r="C33" s="363"/>
      <c r="D33" s="361" t="s">
        <v>105</v>
      </c>
      <c r="E33" s="362"/>
      <c r="F33" s="362"/>
      <c r="G33" s="363"/>
      <c r="I33" s="299" t="s">
        <v>419</v>
      </c>
      <c r="J33" s="299" t="s">
        <v>420</v>
      </c>
      <c r="K33" s="299" t="s">
        <v>421</v>
      </c>
      <c r="L33" s="299" t="s">
        <v>422</v>
      </c>
      <c r="M33" s="299" t="s">
        <v>423</v>
      </c>
      <c r="N33" s="299" t="s">
        <v>424</v>
      </c>
      <c r="O33" s="299" t="s">
        <v>426</v>
      </c>
      <c r="P33" s="299" t="s">
        <v>427</v>
      </c>
    </row>
    <row r="34" spans="1:16" ht="17.25" thickBot="1" x14ac:dyDescent="0.35">
      <c r="A34" s="234" t="s">
        <v>24</v>
      </c>
      <c r="B34" s="448" t="s">
        <v>25</v>
      </c>
      <c r="C34" s="448"/>
      <c r="D34" s="238" t="s">
        <v>26</v>
      </c>
      <c r="E34" s="448" t="s">
        <v>27</v>
      </c>
      <c r="F34" s="448"/>
      <c r="G34" s="238" t="s">
        <v>28</v>
      </c>
      <c r="I34" s="300" t="s">
        <v>452</v>
      </c>
      <c r="J34" s="300" t="s">
        <v>429</v>
      </c>
      <c r="K34" s="300" t="s">
        <v>453</v>
      </c>
      <c r="L34" s="300" t="s">
        <v>431</v>
      </c>
      <c r="M34" s="301" t="s">
        <v>453</v>
      </c>
      <c r="N34" s="300" t="s">
        <v>432</v>
      </c>
      <c r="O34" s="301" t="s">
        <v>454</v>
      </c>
      <c r="P34" s="301" t="s">
        <v>455</v>
      </c>
    </row>
    <row r="35" spans="1:16" ht="17.25" thickBot="1" x14ac:dyDescent="0.35">
      <c r="A35" s="113" t="s">
        <v>29</v>
      </c>
      <c r="B35" s="449" t="s">
        <v>74</v>
      </c>
      <c r="C35" s="450"/>
      <c r="D35" s="158">
        <v>284700000</v>
      </c>
      <c r="E35" s="490">
        <v>45866</v>
      </c>
      <c r="F35" s="491"/>
      <c r="G35" s="159">
        <v>46016</v>
      </c>
    </row>
    <row r="36" spans="1:16" ht="17.25" thickBot="1" x14ac:dyDescent="0.35">
      <c r="A36" s="64" t="s">
        <v>83</v>
      </c>
      <c r="B36" s="442" t="s">
        <v>103</v>
      </c>
      <c r="C36" s="443"/>
      <c r="D36" s="110">
        <v>8000000</v>
      </c>
      <c r="E36" s="492">
        <v>45866</v>
      </c>
      <c r="F36" s="493"/>
      <c r="G36" s="160">
        <v>46198</v>
      </c>
    </row>
    <row r="37" spans="1:16" ht="50.25" thickBot="1" x14ac:dyDescent="0.35">
      <c r="A37" s="114" t="s">
        <v>84</v>
      </c>
      <c r="B37" s="442" t="s">
        <v>104</v>
      </c>
      <c r="C37" s="443"/>
      <c r="D37" s="112">
        <v>4000000</v>
      </c>
      <c r="E37" s="494">
        <v>45866</v>
      </c>
      <c r="F37" s="495"/>
      <c r="G37" s="160">
        <v>47112</v>
      </c>
    </row>
    <row r="38" spans="1:16" ht="17.25" thickBot="1" x14ac:dyDescent="0.35">
      <c r="A38" s="113" t="s">
        <v>85</v>
      </c>
      <c r="B38" s="442" t="s">
        <v>103</v>
      </c>
      <c r="C38" s="443"/>
      <c r="D38" s="110">
        <v>8000000</v>
      </c>
      <c r="E38" s="492">
        <v>45866</v>
      </c>
      <c r="F38" s="493"/>
      <c r="G38" s="160">
        <v>46137</v>
      </c>
    </row>
    <row r="39" spans="1:16" ht="17.25" thickBot="1" x14ac:dyDescent="0.35">
      <c r="A39" s="64" t="s">
        <v>86</v>
      </c>
      <c r="B39" s="438" t="s">
        <v>103</v>
      </c>
      <c r="C39" s="439"/>
      <c r="D39" s="117">
        <v>8000000</v>
      </c>
      <c r="E39" s="496">
        <v>45856</v>
      </c>
      <c r="F39" s="497"/>
      <c r="G39" s="161">
        <v>45948</v>
      </c>
    </row>
    <row r="40" spans="1:16" ht="16.5" x14ac:dyDescent="0.3">
      <c r="A40" s="63"/>
      <c r="B40" s="162"/>
      <c r="C40" s="162"/>
      <c r="D40" s="163"/>
      <c r="E40" s="220"/>
      <c r="F40" s="220"/>
      <c r="G40" s="219"/>
    </row>
    <row r="41" spans="1:16" ht="16.5" x14ac:dyDescent="0.3">
      <c r="A41" s="422" t="s">
        <v>30</v>
      </c>
      <c r="B41" s="422"/>
      <c r="C41" s="422"/>
      <c r="D41" s="423">
        <v>45869</v>
      </c>
      <c r="E41" s="422"/>
      <c r="F41" s="422"/>
      <c r="G41" s="422"/>
    </row>
    <row r="42" spans="1:16" ht="16.5" x14ac:dyDescent="0.3">
      <c r="A42" s="424" t="s">
        <v>31</v>
      </c>
      <c r="B42" s="425"/>
      <c r="C42" s="425"/>
      <c r="D42" s="425"/>
      <c r="E42" s="425"/>
      <c r="F42" s="425"/>
      <c r="G42" s="426"/>
    </row>
    <row r="43" spans="1:16" ht="16.5" x14ac:dyDescent="0.3">
      <c r="A43" s="375" t="s">
        <v>32</v>
      </c>
      <c r="B43" s="376"/>
      <c r="C43" s="28" t="s">
        <v>33</v>
      </c>
      <c r="D43" s="29" t="s">
        <v>34</v>
      </c>
      <c r="E43" s="30" t="s">
        <v>35</v>
      </c>
      <c r="F43" s="30" t="s">
        <v>36</v>
      </c>
      <c r="G43" s="100" t="s">
        <v>37</v>
      </c>
    </row>
    <row r="44" spans="1:16" ht="16.5" x14ac:dyDescent="0.3">
      <c r="A44" s="375" t="s">
        <v>38</v>
      </c>
      <c r="B44" s="376"/>
      <c r="C44" s="232">
        <v>80000000</v>
      </c>
      <c r="D44" s="29"/>
      <c r="E44" s="30"/>
      <c r="F44" s="31"/>
      <c r="G44" s="100"/>
    </row>
    <row r="45" spans="1:16" x14ac:dyDescent="0.25">
      <c r="A45" s="404" t="s">
        <v>98</v>
      </c>
      <c r="B45" s="405"/>
      <c r="C45" s="167"/>
      <c r="D45" s="167">
        <v>104000</v>
      </c>
      <c r="E45" s="36"/>
      <c r="F45" s="36"/>
      <c r="G45" s="167">
        <v>104000</v>
      </c>
    </row>
    <row r="46" spans="1:16" x14ac:dyDescent="0.25">
      <c r="A46" s="404" t="s">
        <v>143</v>
      </c>
      <c r="B46" s="405"/>
      <c r="C46" s="206"/>
      <c r="D46" s="218">
        <v>4572000</v>
      </c>
      <c r="E46" s="36"/>
      <c r="F46" s="215"/>
      <c r="G46" s="36">
        <v>4572000</v>
      </c>
    </row>
    <row r="47" spans="1:16" x14ac:dyDescent="0.25">
      <c r="A47" s="404" t="s">
        <v>196</v>
      </c>
      <c r="B47" s="405"/>
      <c r="C47" s="206"/>
      <c r="D47" s="218">
        <v>25314000</v>
      </c>
      <c r="E47" s="217"/>
      <c r="F47" s="215"/>
      <c r="G47" s="36">
        <v>25314000</v>
      </c>
    </row>
    <row r="48" spans="1:16" x14ac:dyDescent="0.25">
      <c r="A48" s="404" t="s">
        <v>235</v>
      </c>
      <c r="B48" s="405"/>
      <c r="C48" s="206"/>
      <c r="D48" s="36">
        <v>41915000</v>
      </c>
      <c r="E48" s="36"/>
      <c r="F48" s="215"/>
      <c r="G48" s="103">
        <v>42077000</v>
      </c>
    </row>
    <row r="49" spans="1:7" x14ac:dyDescent="0.25">
      <c r="A49" s="404" t="s">
        <v>257</v>
      </c>
      <c r="B49" s="405"/>
      <c r="C49" s="206"/>
      <c r="D49" s="216"/>
      <c r="E49" s="66">
        <v>6415000</v>
      </c>
      <c r="F49" s="215">
        <v>0</v>
      </c>
      <c r="G49" s="218">
        <v>6415000</v>
      </c>
    </row>
    <row r="50" spans="1:7" x14ac:dyDescent="0.25">
      <c r="A50" s="236"/>
      <c r="B50" s="237"/>
      <c r="C50" s="206"/>
      <c r="D50" s="216"/>
      <c r="E50" s="66"/>
      <c r="F50" s="215"/>
      <c r="G50" s="218"/>
    </row>
    <row r="51" spans="1:7" ht="16.5" x14ac:dyDescent="0.3">
      <c r="A51" s="375" t="s">
        <v>9</v>
      </c>
      <c r="B51" s="376"/>
      <c r="C51" s="231">
        <f>+C44</f>
        <v>80000000</v>
      </c>
      <c r="D51" s="231">
        <f>SUM(D45:D50)</f>
        <v>71905000</v>
      </c>
      <c r="E51" s="231">
        <f t="shared" ref="E51:G51" si="0">SUM(E45:E50)</f>
        <v>6415000</v>
      </c>
      <c r="F51" s="231">
        <f t="shared" si="0"/>
        <v>0</v>
      </c>
      <c r="G51" s="231">
        <f t="shared" si="0"/>
        <v>78482000</v>
      </c>
    </row>
    <row r="52" spans="1:7" ht="17.25" thickBot="1" x14ac:dyDescent="0.35">
      <c r="A52" s="375" t="s">
        <v>39</v>
      </c>
      <c r="B52" s="376"/>
      <c r="C52" s="34">
        <f>D51/C51</f>
        <v>0.89881250000000001</v>
      </c>
      <c r="D52" s="380" t="s">
        <v>40</v>
      </c>
      <c r="E52" s="376"/>
      <c r="F52" s="34"/>
      <c r="G52" s="121">
        <f>E51/C51</f>
        <v>8.0187499999999995E-2</v>
      </c>
    </row>
    <row r="53" spans="1:7" ht="16.5" x14ac:dyDescent="0.3">
      <c r="A53" s="38" t="s">
        <v>41</v>
      </c>
      <c r="B53" s="39"/>
      <c r="C53" s="39"/>
      <c r="D53" s="40"/>
      <c r="E53" s="41"/>
      <c r="F53" s="41"/>
      <c r="G53" s="42"/>
    </row>
    <row r="54" spans="1:7" ht="17.25" thickBot="1" x14ac:dyDescent="0.3">
      <c r="A54" s="171" t="s">
        <v>42</v>
      </c>
      <c r="B54" s="172" t="s">
        <v>267</v>
      </c>
      <c r="C54" s="77">
        <v>46017</v>
      </c>
      <c r="D54" s="431" t="s">
        <v>43</v>
      </c>
      <c r="E54" s="432"/>
      <c r="F54" s="485">
        <f>+G30</f>
        <v>6415000</v>
      </c>
      <c r="G54" s="486"/>
    </row>
    <row r="55" spans="1:7" ht="16.5" x14ac:dyDescent="0.3">
      <c r="A55" s="487" t="s">
        <v>44</v>
      </c>
      <c r="B55" s="488"/>
      <c r="C55" s="488"/>
      <c r="D55" s="489"/>
      <c r="E55" s="173"/>
      <c r="F55" s="173"/>
      <c r="G55" s="16"/>
    </row>
    <row r="56" spans="1:7" ht="16.5" x14ac:dyDescent="0.3">
      <c r="A56" s="371" t="s">
        <v>45</v>
      </c>
      <c r="B56" s="372"/>
      <c r="C56" s="78">
        <v>80000000</v>
      </c>
      <c r="D56" s="214"/>
      <c r="E56" s="173"/>
      <c r="F56" s="173"/>
      <c r="G56" s="16"/>
    </row>
    <row r="57" spans="1:7" ht="16.5" x14ac:dyDescent="0.3">
      <c r="A57" s="373" t="s">
        <v>46</v>
      </c>
      <c r="B57" s="374"/>
      <c r="C57" s="79">
        <f>D51</f>
        <v>71905000</v>
      </c>
      <c r="D57" s="214"/>
      <c r="E57" s="173"/>
      <c r="F57" s="173"/>
      <c r="G57" s="16"/>
    </row>
    <row r="58" spans="1:7" ht="16.5" x14ac:dyDescent="0.3">
      <c r="A58" s="373" t="s">
        <v>47</v>
      </c>
      <c r="B58" s="374"/>
      <c r="C58" s="79">
        <f>F48</f>
        <v>0</v>
      </c>
      <c r="D58" s="212"/>
      <c r="E58" s="46"/>
      <c r="F58" s="46"/>
      <c r="G58" s="16"/>
    </row>
    <row r="59" spans="1:7" ht="16.5" x14ac:dyDescent="0.3">
      <c r="A59" s="373" t="s">
        <v>48</v>
      </c>
      <c r="B59" s="374"/>
      <c r="C59" s="80">
        <f>C56-C57-C60</f>
        <v>1680000</v>
      </c>
      <c r="D59" s="212"/>
      <c r="E59" s="46"/>
      <c r="F59" s="46"/>
      <c r="G59" s="16"/>
    </row>
    <row r="60" spans="1:7" ht="16.5" x14ac:dyDescent="0.3">
      <c r="A60" s="373" t="s">
        <v>49</v>
      </c>
      <c r="B60" s="374"/>
      <c r="C60" s="213">
        <f>G30</f>
        <v>6415000</v>
      </c>
      <c r="D60" s="212"/>
      <c r="E60" s="46"/>
      <c r="F60" s="46"/>
      <c r="G60" s="16"/>
    </row>
    <row r="61" spans="1:7" ht="17.25" thickBot="1" x14ac:dyDescent="0.35">
      <c r="A61" s="386" t="s">
        <v>50</v>
      </c>
      <c r="B61" s="387"/>
      <c r="C61" s="211">
        <f>C59+C60+C57</f>
        <v>80000000</v>
      </c>
      <c r="D61" s="210"/>
      <c r="E61" s="48"/>
      <c r="F61" s="48"/>
      <c r="G61" s="16"/>
    </row>
    <row r="62" spans="1:7" ht="16.5" x14ac:dyDescent="0.3">
      <c r="A62" s="49"/>
      <c r="B62" s="146"/>
      <c r="C62" s="146"/>
      <c r="D62" s="146"/>
      <c r="E62" s="146"/>
      <c r="F62" s="146"/>
      <c r="G62" s="16"/>
    </row>
    <row r="63" spans="1:7" ht="17.25" thickBot="1" x14ac:dyDescent="0.35">
      <c r="A63" s="11" t="s">
        <v>51</v>
      </c>
      <c r="B63" s="146"/>
      <c r="C63" s="146"/>
      <c r="D63" s="146"/>
      <c r="E63" s="146"/>
      <c r="F63" s="146"/>
      <c r="G63" s="16"/>
    </row>
    <row r="64" spans="1:7" ht="33" x14ac:dyDescent="0.25">
      <c r="A64" s="198" t="s">
        <v>16</v>
      </c>
      <c r="B64" s="199" t="s">
        <v>52</v>
      </c>
      <c r="C64" s="239" t="s">
        <v>53</v>
      </c>
      <c r="D64" s="199" t="s">
        <v>12</v>
      </c>
      <c r="E64" s="201" t="s">
        <v>54</v>
      </c>
      <c r="F64" s="479" t="s">
        <v>55</v>
      </c>
      <c r="G64" s="480"/>
    </row>
    <row r="65" spans="1:7" ht="16.5" x14ac:dyDescent="0.3">
      <c r="A65" s="106">
        <v>1</v>
      </c>
      <c r="B65" s="36" t="s">
        <v>56</v>
      </c>
      <c r="C65" s="36" t="s">
        <v>110</v>
      </c>
      <c r="D65" s="233">
        <v>45957</v>
      </c>
      <c r="E65" s="36">
        <v>104000</v>
      </c>
      <c r="F65" s="483">
        <f>E65</f>
        <v>104000</v>
      </c>
      <c r="G65" s="484"/>
    </row>
    <row r="66" spans="1:7" ht="16.5" x14ac:dyDescent="0.3">
      <c r="A66" s="106">
        <v>2</v>
      </c>
      <c r="B66" s="36" t="s">
        <v>56</v>
      </c>
      <c r="C66" s="36" t="s">
        <v>145</v>
      </c>
      <c r="D66" s="233">
        <v>45965</v>
      </c>
      <c r="E66" s="36">
        <v>4572000</v>
      </c>
      <c r="F66" s="483">
        <f>E66</f>
        <v>4572000</v>
      </c>
      <c r="G66" s="484"/>
    </row>
    <row r="67" spans="1:7" ht="16.5" x14ac:dyDescent="0.3">
      <c r="A67" s="106">
        <v>3</v>
      </c>
      <c r="B67" s="36" t="s">
        <v>56</v>
      </c>
      <c r="C67" s="36" t="s">
        <v>197</v>
      </c>
      <c r="D67" s="233">
        <v>45974</v>
      </c>
      <c r="E67" s="36">
        <v>25314000</v>
      </c>
      <c r="F67" s="483">
        <f>E67</f>
        <v>25314000</v>
      </c>
      <c r="G67" s="484"/>
    </row>
    <row r="68" spans="1:7" ht="16.5" x14ac:dyDescent="0.3">
      <c r="A68" s="209">
        <v>4</v>
      </c>
      <c r="B68" s="36" t="s">
        <v>56</v>
      </c>
      <c r="C68" s="36" t="s">
        <v>254</v>
      </c>
      <c r="D68" s="233">
        <v>46003</v>
      </c>
      <c r="E68" s="36">
        <v>42077000</v>
      </c>
      <c r="F68" s="483">
        <v>41915000</v>
      </c>
      <c r="G68" s="484"/>
    </row>
    <row r="69" spans="1:7" ht="16.5" x14ac:dyDescent="0.3">
      <c r="A69" s="209">
        <v>5</v>
      </c>
      <c r="B69" s="36" t="s">
        <v>56</v>
      </c>
      <c r="C69" s="36" t="s">
        <v>268</v>
      </c>
      <c r="D69" s="233">
        <v>46017</v>
      </c>
      <c r="E69" s="36">
        <v>6415000</v>
      </c>
      <c r="F69" s="483">
        <v>6415000</v>
      </c>
      <c r="G69" s="484"/>
    </row>
    <row r="70" spans="1:7" ht="17.25" thickBot="1" x14ac:dyDescent="0.35">
      <c r="A70" s="411" t="s">
        <v>57</v>
      </c>
      <c r="B70" s="412"/>
      <c r="C70" s="412"/>
      <c r="D70" s="412"/>
      <c r="E70" s="412"/>
      <c r="F70" s="203">
        <f>G70/C61</f>
        <v>0.97899999999999998</v>
      </c>
      <c r="G70" s="204">
        <f>SUM(F65:G69)</f>
        <v>78320000</v>
      </c>
    </row>
    <row r="71" spans="1:7" ht="16.5" x14ac:dyDescent="0.3">
      <c r="A71" s="11" t="s">
        <v>58</v>
      </c>
      <c r="B71" s="144"/>
      <c r="C71" s="144"/>
      <c r="D71" s="144"/>
      <c r="E71" s="144"/>
      <c r="F71" s="144"/>
      <c r="G71" s="12"/>
    </row>
    <row r="72" spans="1:7" x14ac:dyDescent="0.25">
      <c r="A72" s="383" t="s">
        <v>75</v>
      </c>
      <c r="B72" s="428"/>
      <c r="C72" s="428"/>
      <c r="D72" s="428"/>
      <c r="E72" s="428"/>
      <c r="F72" s="428"/>
      <c r="G72" s="385"/>
    </row>
    <row r="73" spans="1:7" x14ac:dyDescent="0.25">
      <c r="A73" s="383" t="s">
        <v>59</v>
      </c>
      <c r="B73" s="428"/>
      <c r="C73" s="428"/>
      <c r="D73" s="428"/>
      <c r="E73" s="428"/>
      <c r="F73" s="428"/>
      <c r="G73" s="385"/>
    </row>
    <row r="74" spans="1:7" x14ac:dyDescent="0.25">
      <c r="A74" s="383" t="s">
        <v>60</v>
      </c>
      <c r="B74" s="428"/>
      <c r="C74" s="428"/>
      <c r="D74" s="428"/>
      <c r="E74" s="428"/>
      <c r="F74" s="428"/>
      <c r="G74" s="385"/>
    </row>
    <row r="75" spans="1:7" x14ac:dyDescent="0.25">
      <c r="A75" s="383" t="s">
        <v>61</v>
      </c>
      <c r="B75" s="428"/>
      <c r="C75" s="428"/>
      <c r="D75" s="428"/>
      <c r="E75" s="428"/>
      <c r="F75" s="428"/>
      <c r="G75" s="385"/>
    </row>
    <row r="76" spans="1:7" x14ac:dyDescent="0.25">
      <c r="A76" s="383" t="s">
        <v>62</v>
      </c>
      <c r="B76" s="428"/>
      <c r="C76" s="428"/>
      <c r="D76" s="428"/>
      <c r="E76" s="428"/>
      <c r="F76" s="428"/>
      <c r="G76" s="385"/>
    </row>
    <row r="77" spans="1:7" x14ac:dyDescent="0.25">
      <c r="A77" s="383" t="s">
        <v>106</v>
      </c>
      <c r="B77" s="428"/>
      <c r="C77" s="428"/>
      <c r="D77" s="428"/>
      <c r="E77" s="428"/>
      <c r="F77" s="428"/>
      <c r="G77" s="385"/>
    </row>
    <row r="78" spans="1:7" ht="30" customHeight="1" x14ac:dyDescent="0.25">
      <c r="A78" s="383" t="s">
        <v>88</v>
      </c>
      <c r="B78" s="428"/>
      <c r="C78" s="428"/>
      <c r="D78" s="428"/>
      <c r="E78" s="428"/>
      <c r="F78" s="428"/>
      <c r="G78" s="385"/>
    </row>
    <row r="79" spans="1:7" x14ac:dyDescent="0.25">
      <c r="A79" s="383" t="s">
        <v>63</v>
      </c>
      <c r="B79" s="428"/>
      <c r="C79" s="428"/>
      <c r="D79" s="428"/>
      <c r="E79" s="428"/>
      <c r="F79" s="428"/>
      <c r="G79" s="385"/>
    </row>
    <row r="80" spans="1:7" x14ac:dyDescent="0.25">
      <c r="A80" s="383" t="s">
        <v>64</v>
      </c>
      <c r="B80" s="428"/>
      <c r="C80" s="428"/>
      <c r="D80" s="428"/>
      <c r="E80" s="428"/>
      <c r="F80" s="428"/>
      <c r="G80" s="385"/>
    </row>
    <row r="81" spans="1:7" x14ac:dyDescent="0.25">
      <c r="A81" s="383" t="s">
        <v>65</v>
      </c>
      <c r="B81" s="428"/>
      <c r="C81" s="428"/>
      <c r="D81" s="428"/>
      <c r="E81" s="428"/>
      <c r="F81" s="428"/>
      <c r="G81" s="385"/>
    </row>
    <row r="82" spans="1:7" x14ac:dyDescent="0.25">
      <c r="A82" s="383" t="s">
        <v>87</v>
      </c>
      <c r="B82" s="428"/>
      <c r="C82" s="428"/>
      <c r="D82" s="428"/>
      <c r="E82" s="428"/>
      <c r="F82" s="428"/>
      <c r="G82" s="385"/>
    </row>
    <row r="83" spans="1:7" ht="16.5" thickBot="1" x14ac:dyDescent="0.3">
      <c r="A83" s="406" t="s">
        <v>269</v>
      </c>
      <c r="B83" s="407"/>
      <c r="C83" s="407"/>
      <c r="D83" s="407"/>
      <c r="E83" s="407"/>
      <c r="F83" s="407"/>
      <c r="G83" s="408"/>
    </row>
    <row r="84" spans="1:7" x14ac:dyDescent="0.25">
      <c r="A84" s="53" t="s">
        <v>66</v>
      </c>
      <c r="B84" s="3"/>
      <c r="C84" s="3"/>
      <c r="D84" s="3"/>
      <c r="E84" s="3"/>
      <c r="F84" s="3"/>
      <c r="G84" s="4"/>
    </row>
    <row r="85" spans="1:7" ht="16.5" thickBot="1" x14ac:dyDescent="0.3">
      <c r="A85" s="54" t="s">
        <v>67</v>
      </c>
      <c r="B85" s="181">
        <f>D51/C51</f>
        <v>0.89881250000000001</v>
      </c>
      <c r="C85" s="409" t="s">
        <v>68</v>
      </c>
      <c r="D85" s="410"/>
      <c r="E85" s="83">
        <f>E51/C51</f>
        <v>8.0187499999999995E-2</v>
      </c>
      <c r="F85" s="56"/>
      <c r="G85" s="57"/>
    </row>
    <row r="86" spans="1:7" ht="16.5" thickBot="1" x14ac:dyDescent="0.3">
      <c r="A86" s="6"/>
      <c r="B86" s="140"/>
      <c r="C86" s="140"/>
      <c r="D86" s="140"/>
      <c r="E86" s="140"/>
      <c r="F86" s="140"/>
      <c r="G86" s="7"/>
    </row>
    <row r="87" spans="1:7" x14ac:dyDescent="0.25">
      <c r="A87" s="53" t="s">
        <v>69</v>
      </c>
      <c r="B87" s="3"/>
      <c r="C87" s="3"/>
      <c r="D87" s="3"/>
      <c r="E87" s="3"/>
      <c r="F87" s="3"/>
      <c r="G87" s="4"/>
    </row>
    <row r="88" spans="1:7" x14ac:dyDescent="0.25">
      <c r="A88" s="392"/>
      <c r="B88" s="427"/>
      <c r="C88" s="427"/>
      <c r="D88" s="427"/>
      <c r="E88" s="427"/>
      <c r="F88" s="427"/>
      <c r="G88" s="394"/>
    </row>
    <row r="89" spans="1:7" ht="16.5" thickBot="1" x14ac:dyDescent="0.3">
      <c r="A89" s="6"/>
      <c r="B89" s="140"/>
      <c r="C89" s="140"/>
      <c r="D89" s="140"/>
      <c r="E89" s="140"/>
      <c r="F89" s="140"/>
      <c r="G89" s="7"/>
    </row>
    <row r="90" spans="1:7" x14ac:dyDescent="0.25">
      <c r="A90" s="58" t="s">
        <v>70</v>
      </c>
      <c r="B90" s="240" t="s">
        <v>271</v>
      </c>
      <c r="C90" s="140"/>
      <c r="D90" s="140"/>
      <c r="E90" s="140"/>
      <c r="F90" s="140"/>
      <c r="G90" s="7"/>
    </row>
    <row r="91" spans="1:7" ht="16.5" thickBot="1" x14ac:dyDescent="0.3">
      <c r="A91" s="58"/>
      <c r="B91" s="241" t="s">
        <v>270</v>
      </c>
      <c r="C91" s="140"/>
      <c r="D91" s="140"/>
      <c r="E91" s="140"/>
      <c r="F91" s="140"/>
      <c r="G91" s="7"/>
    </row>
    <row r="92" spans="1:7" x14ac:dyDescent="0.25">
      <c r="A92" s="58"/>
      <c r="B92" s="182"/>
      <c r="C92" s="140"/>
      <c r="D92" s="140"/>
      <c r="E92" s="140"/>
      <c r="F92" s="140"/>
      <c r="G92" s="7"/>
    </row>
    <row r="93" spans="1:7" x14ac:dyDescent="0.25">
      <c r="A93" s="58"/>
      <c r="B93" s="182"/>
      <c r="C93" s="140"/>
      <c r="D93" s="140"/>
      <c r="E93" s="140"/>
      <c r="F93" s="140"/>
      <c r="G93" s="7"/>
    </row>
    <row r="94" spans="1:7" ht="16.5" thickBot="1" x14ac:dyDescent="0.3">
      <c r="A94" s="59"/>
      <c r="B94" s="140"/>
      <c r="C94" s="140"/>
      <c r="D94" s="140"/>
      <c r="E94" s="140"/>
      <c r="F94" s="140"/>
      <c r="G94" s="7"/>
    </row>
    <row r="95" spans="1:7" x14ac:dyDescent="0.25">
      <c r="A95" s="60"/>
      <c r="B95" s="3"/>
      <c r="C95" s="3"/>
      <c r="D95" s="3"/>
      <c r="E95" s="3"/>
      <c r="F95" s="3"/>
      <c r="G95" s="4"/>
    </row>
    <row r="96" spans="1:7" ht="16.5" thickBot="1" x14ac:dyDescent="0.3">
      <c r="A96" s="395" t="s">
        <v>109</v>
      </c>
      <c r="B96" s="396"/>
      <c r="C96" s="396"/>
      <c r="D96" s="396"/>
      <c r="E96" s="396"/>
      <c r="F96" s="396"/>
      <c r="G96" s="397"/>
    </row>
    <row r="97" spans="1:7" ht="16.5" thickBot="1" x14ac:dyDescent="0.3">
      <c r="A97" s="398" t="s">
        <v>108</v>
      </c>
      <c r="B97" s="399"/>
      <c r="C97" s="399"/>
      <c r="D97" s="399"/>
      <c r="E97" s="399"/>
      <c r="F97" s="399"/>
      <c r="G97" s="400"/>
    </row>
  </sheetData>
  <mergeCells count="83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0:C30"/>
    <mergeCell ref="B12:C12"/>
    <mergeCell ref="D12:G12"/>
    <mergeCell ref="A13:G13"/>
    <mergeCell ref="A15:B15"/>
    <mergeCell ref="C15:D15"/>
    <mergeCell ref="E15:G15"/>
    <mergeCell ref="A16:B16"/>
    <mergeCell ref="C16:D16"/>
    <mergeCell ref="E16:G16"/>
    <mergeCell ref="C18:G18"/>
    <mergeCell ref="C19:G19"/>
    <mergeCell ref="A33:C33"/>
    <mergeCell ref="D33:G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A51:B51"/>
    <mergeCell ref="B39:C39"/>
    <mergeCell ref="E39:F39"/>
    <mergeCell ref="A41:C41"/>
    <mergeCell ref="D41:G41"/>
    <mergeCell ref="A42:G42"/>
    <mergeCell ref="A43:B43"/>
    <mergeCell ref="A44:B44"/>
    <mergeCell ref="A45:B45"/>
    <mergeCell ref="A46:B46"/>
    <mergeCell ref="A47:B47"/>
    <mergeCell ref="A48:B48"/>
    <mergeCell ref="F64:G64"/>
    <mergeCell ref="A52:B52"/>
    <mergeCell ref="D52:E52"/>
    <mergeCell ref="D54:E54"/>
    <mergeCell ref="F54:G54"/>
    <mergeCell ref="A55:D55"/>
    <mergeCell ref="A56:B56"/>
    <mergeCell ref="A57:B57"/>
    <mergeCell ref="A58:B58"/>
    <mergeCell ref="A59:B59"/>
    <mergeCell ref="A60:B60"/>
    <mergeCell ref="A61:B61"/>
    <mergeCell ref="A78:G78"/>
    <mergeCell ref="F65:G65"/>
    <mergeCell ref="F66:G66"/>
    <mergeCell ref="F67:G67"/>
    <mergeCell ref="F68:G68"/>
    <mergeCell ref="A70:E70"/>
    <mergeCell ref="A72:G72"/>
    <mergeCell ref="A88:G88"/>
    <mergeCell ref="A96:G96"/>
    <mergeCell ref="A97:G97"/>
    <mergeCell ref="A49:B49"/>
    <mergeCell ref="F69:G69"/>
    <mergeCell ref="A79:G79"/>
    <mergeCell ref="A80:G80"/>
    <mergeCell ref="A81:G81"/>
    <mergeCell ref="A82:G82"/>
    <mergeCell ref="A83:G83"/>
    <mergeCell ref="C85:D85"/>
    <mergeCell ref="A73:G73"/>
    <mergeCell ref="A74:G74"/>
    <mergeCell ref="A75:G75"/>
    <mergeCell ref="A76:G76"/>
    <mergeCell ref="A77:G77"/>
  </mergeCells>
  <pageMargins left="0.7" right="0.7" top="0.75" bottom="0.75" header="0.3" footer="0.3"/>
  <pageSetup scale="5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94"/>
  <sheetViews>
    <sheetView view="pageBreakPreview" topLeftCell="A22" zoomScale="85" zoomScaleNormal="85" zoomScaleSheetLayoutView="85" workbookViewId="0">
      <selection activeCell="G25" sqref="G25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272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273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244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80000000</v>
      </c>
      <c r="C12" s="502"/>
      <c r="D12" s="342" t="s">
        <v>95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498">
        <v>80000000</v>
      </c>
      <c r="F15" s="499"/>
      <c r="G15" s="500"/>
    </row>
    <row r="16" spans="1:7" ht="16.5" x14ac:dyDescent="0.3">
      <c r="A16" s="348" t="s">
        <v>100</v>
      </c>
      <c r="B16" s="349"/>
      <c r="C16" s="350" t="s">
        <v>82</v>
      </c>
      <c r="D16" s="351"/>
      <c r="E16" s="498">
        <v>80000000</v>
      </c>
      <c r="F16" s="499"/>
      <c r="G16" s="500"/>
    </row>
    <row r="17" spans="1:16" ht="16.5" x14ac:dyDescent="0.25">
      <c r="A17" s="8" t="s">
        <v>10</v>
      </c>
      <c r="B17" s="147"/>
      <c r="C17" s="147"/>
      <c r="D17" s="147"/>
      <c r="E17" s="147"/>
      <c r="F17" s="147"/>
      <c r="G17" s="109"/>
    </row>
    <row r="18" spans="1:16" ht="16.5" x14ac:dyDescent="0.3">
      <c r="A18" s="18" t="s">
        <v>11</v>
      </c>
      <c r="B18" s="2" t="s">
        <v>12</v>
      </c>
      <c r="C18" s="355" t="s">
        <v>13</v>
      </c>
      <c r="D18" s="356"/>
      <c r="E18" s="356"/>
      <c r="F18" s="356"/>
      <c r="G18" s="357"/>
    </row>
    <row r="19" spans="1:16" ht="71.25" customHeight="1" x14ac:dyDescent="0.25">
      <c r="A19" s="256" t="s">
        <v>285</v>
      </c>
      <c r="B19" s="257">
        <v>46002</v>
      </c>
      <c r="C19" s="358" t="s">
        <v>286</v>
      </c>
      <c r="D19" s="359"/>
      <c r="E19" s="359"/>
      <c r="F19" s="359"/>
      <c r="G19" s="360"/>
    </row>
    <row r="20" spans="1:16" ht="93.75" customHeight="1" x14ac:dyDescent="0.25">
      <c r="A20" s="51" t="s">
        <v>287</v>
      </c>
      <c r="B20" s="257">
        <v>46017</v>
      </c>
      <c r="C20" s="358" t="s">
        <v>288</v>
      </c>
      <c r="D20" s="359"/>
      <c r="E20" s="359"/>
      <c r="F20" s="359"/>
      <c r="G20" s="503"/>
    </row>
    <row r="21" spans="1:16" x14ac:dyDescent="0.25">
      <c r="A21" s="58" t="s">
        <v>15</v>
      </c>
      <c r="B21" s="140"/>
      <c r="C21" s="140"/>
      <c r="D21" s="140"/>
      <c r="E21" s="140"/>
      <c r="F21" s="140"/>
      <c r="G21" s="7"/>
    </row>
    <row r="22" spans="1:16" ht="30" x14ac:dyDescent="0.25">
      <c r="A22" s="150" t="s">
        <v>16</v>
      </c>
      <c r="B22" s="151" t="s">
        <v>17</v>
      </c>
      <c r="C22" s="151" t="s">
        <v>18</v>
      </c>
      <c r="D22" s="152" t="s">
        <v>19</v>
      </c>
      <c r="E22" s="152" t="s">
        <v>20</v>
      </c>
      <c r="F22" s="153" t="s">
        <v>21</v>
      </c>
      <c r="G22" s="154" t="s">
        <v>22</v>
      </c>
      <c r="J22" t="s">
        <v>113</v>
      </c>
    </row>
    <row r="23" spans="1:16" x14ac:dyDescent="0.25">
      <c r="A23" s="94">
        <v>1</v>
      </c>
      <c r="B23" s="221" t="s">
        <v>276</v>
      </c>
      <c r="C23" s="222" t="s">
        <v>277</v>
      </c>
      <c r="D23" s="226">
        <v>214000</v>
      </c>
      <c r="E23" s="227"/>
      <c r="F23" s="228">
        <v>0</v>
      </c>
      <c r="G23" s="226">
        <v>214000</v>
      </c>
      <c r="J23" t="s">
        <v>236</v>
      </c>
    </row>
    <row r="24" spans="1:16" x14ac:dyDescent="0.25">
      <c r="A24" s="94">
        <v>2</v>
      </c>
      <c r="B24" s="221" t="s">
        <v>275</v>
      </c>
      <c r="C24" s="221" t="s">
        <v>278</v>
      </c>
      <c r="D24" s="226">
        <v>1434000</v>
      </c>
      <c r="E24" s="226">
        <v>1434000</v>
      </c>
      <c r="F24" s="226">
        <v>0</v>
      </c>
      <c r="G24" s="229">
        <v>1434000</v>
      </c>
      <c r="J24" t="s">
        <v>236</v>
      </c>
    </row>
    <row r="25" spans="1:16" x14ac:dyDescent="0.25">
      <c r="A25" s="453" t="s">
        <v>9</v>
      </c>
      <c r="B25" s="454"/>
      <c r="C25" s="455"/>
      <c r="D25" s="67">
        <f>SUM(D23:D24)</f>
        <v>1648000</v>
      </c>
      <c r="E25" s="67">
        <f>SUM(E23:E24)</f>
        <v>1434000</v>
      </c>
      <c r="F25" s="67">
        <f>SUM(F23:F24)</f>
        <v>0</v>
      </c>
      <c r="G25" s="67">
        <f>SUM(G23:G24)</f>
        <v>1648000</v>
      </c>
    </row>
    <row r="26" spans="1:16" ht="16.5" x14ac:dyDescent="0.3">
      <c r="A26" s="11" t="s">
        <v>23</v>
      </c>
      <c r="B26" s="146"/>
      <c r="C26" s="146"/>
      <c r="D26" s="146"/>
      <c r="E26" s="146"/>
      <c r="F26" s="146"/>
      <c r="G26" s="16"/>
    </row>
    <row r="27" spans="1:16" ht="17.25" thickBot="1" x14ac:dyDescent="0.35">
      <c r="A27" s="25"/>
      <c r="B27" s="26"/>
      <c r="C27" s="26"/>
      <c r="D27" s="26"/>
      <c r="E27" s="26"/>
      <c r="F27" s="26"/>
      <c r="G27" s="27"/>
    </row>
    <row r="28" spans="1:16" ht="17.25" thickBot="1" x14ac:dyDescent="0.3">
      <c r="A28" s="361" t="s">
        <v>78</v>
      </c>
      <c r="B28" s="362"/>
      <c r="C28" s="363"/>
      <c r="D28" s="361" t="s">
        <v>105</v>
      </c>
      <c r="E28" s="362"/>
      <c r="F28" s="362"/>
      <c r="G28" s="363"/>
      <c r="I28" s="299" t="s">
        <v>419</v>
      </c>
      <c r="J28" s="299" t="s">
        <v>420</v>
      </c>
      <c r="K28" s="299" t="s">
        <v>421</v>
      </c>
      <c r="L28" s="299" t="s">
        <v>422</v>
      </c>
      <c r="M28" s="299" t="s">
        <v>423</v>
      </c>
      <c r="N28" s="299" t="s">
        <v>456</v>
      </c>
      <c r="O28" s="299" t="s">
        <v>426</v>
      </c>
      <c r="P28" s="299" t="s">
        <v>427</v>
      </c>
    </row>
    <row r="29" spans="1:16" ht="17.25" thickBot="1" x14ac:dyDescent="0.35">
      <c r="A29" s="245" t="s">
        <v>24</v>
      </c>
      <c r="B29" s="448" t="s">
        <v>25</v>
      </c>
      <c r="C29" s="448"/>
      <c r="D29" s="246" t="s">
        <v>26</v>
      </c>
      <c r="E29" s="448" t="s">
        <v>27</v>
      </c>
      <c r="F29" s="448"/>
      <c r="G29" s="246" t="s">
        <v>28</v>
      </c>
      <c r="I29" s="300" t="s">
        <v>457</v>
      </c>
      <c r="J29" s="300" t="s">
        <v>429</v>
      </c>
      <c r="K29" s="300" t="s">
        <v>458</v>
      </c>
      <c r="L29" s="300" t="s">
        <v>431</v>
      </c>
      <c r="M29" s="301" t="s">
        <v>458</v>
      </c>
      <c r="N29" s="301" t="s">
        <v>459</v>
      </c>
      <c r="O29" s="301" t="s">
        <v>460</v>
      </c>
      <c r="P29" s="301" t="s">
        <v>461</v>
      </c>
    </row>
    <row r="30" spans="1:16" ht="17.25" thickBot="1" x14ac:dyDescent="0.35">
      <c r="A30" s="113" t="s">
        <v>29</v>
      </c>
      <c r="B30" s="449" t="s">
        <v>74</v>
      </c>
      <c r="C30" s="450"/>
      <c r="D30" s="158">
        <v>284700000</v>
      </c>
      <c r="E30" s="490">
        <v>45866</v>
      </c>
      <c r="F30" s="491"/>
      <c r="G30" s="159">
        <v>46016</v>
      </c>
    </row>
    <row r="31" spans="1:16" ht="17.25" thickBot="1" x14ac:dyDescent="0.35">
      <c r="A31" s="64" t="s">
        <v>83</v>
      </c>
      <c r="B31" s="442" t="s">
        <v>103</v>
      </c>
      <c r="C31" s="443"/>
      <c r="D31" s="110">
        <v>8000000</v>
      </c>
      <c r="E31" s="492">
        <v>45866</v>
      </c>
      <c r="F31" s="493"/>
      <c r="G31" s="160">
        <v>46198</v>
      </c>
    </row>
    <row r="32" spans="1:16" ht="50.25" thickBot="1" x14ac:dyDescent="0.35">
      <c r="A32" s="114" t="s">
        <v>84</v>
      </c>
      <c r="B32" s="442" t="s">
        <v>104</v>
      </c>
      <c r="C32" s="443"/>
      <c r="D32" s="112">
        <v>4000000</v>
      </c>
      <c r="E32" s="494">
        <v>45866</v>
      </c>
      <c r="F32" s="495"/>
      <c r="G32" s="160">
        <v>47112</v>
      </c>
    </row>
    <row r="33" spans="1:7" ht="17.25" thickBot="1" x14ac:dyDescent="0.35">
      <c r="A33" s="113" t="s">
        <v>85</v>
      </c>
      <c r="B33" s="442" t="s">
        <v>103</v>
      </c>
      <c r="C33" s="443"/>
      <c r="D33" s="110">
        <v>8000000</v>
      </c>
      <c r="E33" s="492">
        <v>45866</v>
      </c>
      <c r="F33" s="493"/>
      <c r="G33" s="160">
        <v>46137</v>
      </c>
    </row>
    <row r="34" spans="1:7" ht="17.25" thickBot="1" x14ac:dyDescent="0.35">
      <c r="A34" s="64" t="s">
        <v>86</v>
      </c>
      <c r="B34" s="438" t="s">
        <v>103</v>
      </c>
      <c r="C34" s="439"/>
      <c r="D34" s="117">
        <v>8000000</v>
      </c>
      <c r="E34" s="496">
        <v>45856</v>
      </c>
      <c r="F34" s="497"/>
      <c r="G34" s="161">
        <v>45948</v>
      </c>
    </row>
    <row r="35" spans="1:7" ht="16.5" x14ac:dyDescent="0.3">
      <c r="A35" s="63"/>
      <c r="B35" s="162"/>
      <c r="C35" s="162"/>
      <c r="D35" s="163"/>
      <c r="E35" s="220"/>
      <c r="F35" s="220"/>
      <c r="G35" s="219"/>
    </row>
    <row r="36" spans="1:7" ht="16.5" x14ac:dyDescent="0.3">
      <c r="A36" s="422" t="s">
        <v>30</v>
      </c>
      <c r="B36" s="422"/>
      <c r="C36" s="422"/>
      <c r="D36" s="423">
        <v>45869</v>
      </c>
      <c r="E36" s="422"/>
      <c r="F36" s="422"/>
      <c r="G36" s="422"/>
    </row>
    <row r="37" spans="1:7" ht="16.5" x14ac:dyDescent="0.3">
      <c r="A37" s="424" t="s">
        <v>31</v>
      </c>
      <c r="B37" s="425"/>
      <c r="C37" s="425"/>
      <c r="D37" s="425"/>
      <c r="E37" s="425"/>
      <c r="F37" s="425"/>
      <c r="G37" s="426"/>
    </row>
    <row r="38" spans="1:7" ht="16.5" x14ac:dyDescent="0.3">
      <c r="A38" s="375" t="s">
        <v>32</v>
      </c>
      <c r="B38" s="376"/>
      <c r="C38" s="28" t="s">
        <v>33</v>
      </c>
      <c r="D38" s="29" t="s">
        <v>34</v>
      </c>
      <c r="E38" s="30" t="s">
        <v>35</v>
      </c>
      <c r="F38" s="30" t="s">
        <v>36</v>
      </c>
      <c r="G38" s="100" t="s">
        <v>37</v>
      </c>
    </row>
    <row r="39" spans="1:7" ht="16.5" x14ac:dyDescent="0.3">
      <c r="A39" s="375" t="s">
        <v>38</v>
      </c>
      <c r="B39" s="376"/>
      <c r="C39" s="232">
        <v>80000000</v>
      </c>
      <c r="D39" s="29"/>
      <c r="E39" s="30"/>
      <c r="F39" s="31"/>
      <c r="G39" s="100"/>
    </row>
    <row r="40" spans="1:7" x14ac:dyDescent="0.25">
      <c r="A40" s="404" t="s">
        <v>98</v>
      </c>
      <c r="B40" s="405"/>
      <c r="C40" s="167"/>
      <c r="D40" s="167">
        <v>104000</v>
      </c>
      <c r="E40" s="36"/>
      <c r="F40" s="36"/>
      <c r="G40" s="167">
        <v>104000</v>
      </c>
    </row>
    <row r="41" spans="1:7" x14ac:dyDescent="0.25">
      <c r="A41" s="404" t="s">
        <v>143</v>
      </c>
      <c r="B41" s="405"/>
      <c r="C41" s="206"/>
      <c r="D41" s="218">
        <v>4572000</v>
      </c>
      <c r="E41" s="36"/>
      <c r="F41" s="215"/>
      <c r="G41" s="36">
        <v>4572000</v>
      </c>
    </row>
    <row r="42" spans="1:7" x14ac:dyDescent="0.25">
      <c r="A42" s="404" t="s">
        <v>196</v>
      </c>
      <c r="B42" s="405"/>
      <c r="C42" s="206"/>
      <c r="D42" s="218">
        <v>25314000</v>
      </c>
      <c r="E42" s="217"/>
      <c r="F42" s="215"/>
      <c r="G42" s="36">
        <v>25314000</v>
      </c>
    </row>
    <row r="43" spans="1:7" x14ac:dyDescent="0.25">
      <c r="A43" s="404" t="s">
        <v>235</v>
      </c>
      <c r="B43" s="405"/>
      <c r="C43" s="206"/>
      <c r="D43" s="36">
        <v>41915000</v>
      </c>
      <c r="E43" s="36"/>
      <c r="F43" s="215"/>
      <c r="G43" s="103">
        <v>42077000</v>
      </c>
    </row>
    <row r="44" spans="1:7" x14ac:dyDescent="0.25">
      <c r="A44" s="404" t="s">
        <v>257</v>
      </c>
      <c r="B44" s="405"/>
      <c r="C44" s="206"/>
      <c r="D44" s="66">
        <v>6415000</v>
      </c>
      <c r="E44" s="66"/>
      <c r="F44" s="215">
        <v>0</v>
      </c>
      <c r="G44" s="218">
        <v>6415000</v>
      </c>
    </row>
    <row r="45" spans="1:7" x14ac:dyDescent="0.25">
      <c r="A45" s="404" t="s">
        <v>274</v>
      </c>
      <c r="B45" s="405"/>
      <c r="C45" s="206"/>
      <c r="D45" s="218"/>
      <c r="E45" s="66">
        <v>1648000</v>
      </c>
      <c r="F45" s="215">
        <v>1434000</v>
      </c>
      <c r="G45" s="218">
        <v>1648000</v>
      </c>
    </row>
    <row r="46" spans="1:7" x14ac:dyDescent="0.25">
      <c r="A46" s="242"/>
      <c r="B46" s="243"/>
      <c r="C46" s="206"/>
      <c r="D46" s="216"/>
      <c r="E46" s="66"/>
      <c r="F46" s="215"/>
      <c r="G46" s="218"/>
    </row>
    <row r="47" spans="1:7" ht="16.5" x14ac:dyDescent="0.3">
      <c r="A47" s="375" t="s">
        <v>9</v>
      </c>
      <c r="B47" s="376"/>
      <c r="C47" s="231">
        <f>+C39</f>
        <v>80000000</v>
      </c>
      <c r="D47" s="231">
        <f>SUM(D40:D46)</f>
        <v>78320000</v>
      </c>
      <c r="E47" s="231">
        <f t="shared" ref="E47:G47" si="0">SUM(E40:E46)</f>
        <v>1648000</v>
      </c>
      <c r="F47" s="231">
        <f t="shared" si="0"/>
        <v>1434000</v>
      </c>
      <c r="G47" s="231">
        <f t="shared" si="0"/>
        <v>80130000</v>
      </c>
    </row>
    <row r="48" spans="1:7" ht="17.25" thickBot="1" x14ac:dyDescent="0.35">
      <c r="A48" s="375" t="s">
        <v>39</v>
      </c>
      <c r="B48" s="376"/>
      <c r="C48" s="34">
        <f>D47/C47</f>
        <v>0.97899999999999998</v>
      </c>
      <c r="D48" s="380" t="s">
        <v>40</v>
      </c>
      <c r="E48" s="376"/>
      <c r="F48" s="34"/>
      <c r="G48" s="121">
        <f>E47/C47</f>
        <v>2.06E-2</v>
      </c>
    </row>
    <row r="49" spans="1:7" ht="16.5" x14ac:dyDescent="0.3">
      <c r="A49" s="38" t="s">
        <v>41</v>
      </c>
      <c r="B49" s="39"/>
      <c r="C49" s="39"/>
      <c r="D49" s="40"/>
      <c r="E49" s="41"/>
      <c r="F49" s="41"/>
      <c r="G49" s="42"/>
    </row>
    <row r="50" spans="1:7" ht="17.25" thickBot="1" x14ac:dyDescent="0.3">
      <c r="A50" s="171" t="s">
        <v>42</v>
      </c>
      <c r="B50" s="172" t="s">
        <v>279</v>
      </c>
      <c r="C50" s="77">
        <v>46099</v>
      </c>
      <c r="D50" s="431" t="s">
        <v>43</v>
      </c>
      <c r="E50" s="432"/>
      <c r="F50" s="485">
        <f>+G25</f>
        <v>1648000</v>
      </c>
      <c r="G50" s="486"/>
    </row>
    <row r="51" spans="1:7" ht="16.5" x14ac:dyDescent="0.3">
      <c r="A51" s="487" t="s">
        <v>44</v>
      </c>
      <c r="B51" s="488"/>
      <c r="C51" s="488"/>
      <c r="D51" s="489"/>
      <c r="E51" s="173"/>
      <c r="F51" s="173"/>
      <c r="G51" s="16"/>
    </row>
    <row r="52" spans="1:7" ht="16.5" x14ac:dyDescent="0.3">
      <c r="A52" s="371" t="s">
        <v>45</v>
      </c>
      <c r="B52" s="372"/>
      <c r="C52" s="78">
        <v>80000000</v>
      </c>
      <c r="D52" s="214"/>
      <c r="E52" s="173"/>
      <c r="F52" s="173"/>
      <c r="G52" s="16"/>
    </row>
    <row r="53" spans="1:7" ht="16.5" x14ac:dyDescent="0.3">
      <c r="A53" s="373" t="s">
        <v>46</v>
      </c>
      <c r="B53" s="374"/>
      <c r="C53" s="79">
        <f>D47</f>
        <v>78320000</v>
      </c>
      <c r="D53" s="214"/>
      <c r="E53" s="173"/>
      <c r="F53" s="173"/>
      <c r="G53" s="16"/>
    </row>
    <row r="54" spans="1:7" ht="16.5" x14ac:dyDescent="0.3">
      <c r="A54" s="373" t="s">
        <v>47</v>
      </c>
      <c r="B54" s="374"/>
      <c r="C54" s="79">
        <f>F43</f>
        <v>0</v>
      </c>
      <c r="D54" s="212"/>
      <c r="E54" s="46"/>
      <c r="F54" s="46"/>
      <c r="G54" s="16"/>
    </row>
    <row r="55" spans="1:7" ht="16.5" x14ac:dyDescent="0.3">
      <c r="A55" s="373" t="s">
        <v>48</v>
      </c>
      <c r="B55" s="374"/>
      <c r="C55" s="80">
        <f>C52-C53-C56</f>
        <v>32000</v>
      </c>
      <c r="D55" s="212"/>
      <c r="E55" s="46"/>
      <c r="F55" s="46"/>
      <c r="G55" s="16"/>
    </row>
    <row r="56" spans="1:7" ht="16.5" x14ac:dyDescent="0.3">
      <c r="A56" s="373" t="s">
        <v>49</v>
      </c>
      <c r="B56" s="374"/>
      <c r="C56" s="213">
        <f>G25</f>
        <v>1648000</v>
      </c>
      <c r="D56" s="212"/>
      <c r="E56" s="46"/>
      <c r="F56" s="46"/>
      <c r="G56" s="16"/>
    </row>
    <row r="57" spans="1:7" ht="17.25" thickBot="1" x14ac:dyDescent="0.35">
      <c r="A57" s="386" t="s">
        <v>50</v>
      </c>
      <c r="B57" s="387"/>
      <c r="C57" s="211">
        <f>C55+C56+C53</f>
        <v>80000000</v>
      </c>
      <c r="D57" s="210"/>
      <c r="E57" s="48"/>
      <c r="F57" s="48"/>
      <c r="G57" s="16"/>
    </row>
    <row r="58" spans="1:7" ht="16.5" x14ac:dyDescent="0.3">
      <c r="A58" s="49"/>
      <c r="B58" s="146"/>
      <c r="C58" s="146"/>
      <c r="D58" s="146"/>
      <c r="E58" s="146"/>
      <c r="F58" s="146"/>
      <c r="G58" s="16"/>
    </row>
    <row r="59" spans="1:7" ht="17.25" thickBot="1" x14ac:dyDescent="0.35">
      <c r="A59" s="11" t="s">
        <v>51</v>
      </c>
      <c r="B59" s="146"/>
      <c r="C59" s="146"/>
      <c r="D59" s="146"/>
      <c r="E59" s="146"/>
      <c r="F59" s="146"/>
      <c r="G59" s="16"/>
    </row>
    <row r="60" spans="1:7" ht="33" x14ac:dyDescent="0.25">
      <c r="A60" s="198" t="s">
        <v>16</v>
      </c>
      <c r="B60" s="199" t="s">
        <v>52</v>
      </c>
      <c r="C60" s="247" t="s">
        <v>53</v>
      </c>
      <c r="D60" s="199" t="s">
        <v>12</v>
      </c>
      <c r="E60" s="201" t="s">
        <v>54</v>
      </c>
      <c r="F60" s="479" t="s">
        <v>55</v>
      </c>
      <c r="G60" s="480"/>
    </row>
    <row r="61" spans="1:7" ht="16.5" x14ac:dyDescent="0.3">
      <c r="A61" s="106">
        <v>1</v>
      </c>
      <c r="B61" s="36" t="s">
        <v>56</v>
      </c>
      <c r="C61" s="36" t="s">
        <v>110</v>
      </c>
      <c r="D61" s="233">
        <v>45957</v>
      </c>
      <c r="E61" s="36">
        <v>104000</v>
      </c>
      <c r="F61" s="483">
        <f>E61</f>
        <v>104000</v>
      </c>
      <c r="G61" s="484"/>
    </row>
    <row r="62" spans="1:7" ht="16.5" x14ac:dyDescent="0.3">
      <c r="A62" s="106">
        <v>2</v>
      </c>
      <c r="B62" s="36" t="s">
        <v>56</v>
      </c>
      <c r="C62" s="36" t="s">
        <v>145</v>
      </c>
      <c r="D62" s="233">
        <v>45965</v>
      </c>
      <c r="E62" s="36">
        <v>4572000</v>
      </c>
      <c r="F62" s="483">
        <f>E62</f>
        <v>4572000</v>
      </c>
      <c r="G62" s="484"/>
    </row>
    <row r="63" spans="1:7" ht="16.5" x14ac:dyDescent="0.3">
      <c r="A63" s="106">
        <v>3</v>
      </c>
      <c r="B63" s="36" t="s">
        <v>56</v>
      </c>
      <c r="C63" s="36" t="s">
        <v>197</v>
      </c>
      <c r="D63" s="233">
        <v>45974</v>
      </c>
      <c r="E63" s="36">
        <v>25314000</v>
      </c>
      <c r="F63" s="483">
        <f>E63</f>
        <v>25314000</v>
      </c>
      <c r="G63" s="484"/>
    </row>
    <row r="64" spans="1:7" ht="16.5" x14ac:dyDescent="0.3">
      <c r="A64" s="209">
        <v>4</v>
      </c>
      <c r="B64" s="36" t="s">
        <v>56</v>
      </c>
      <c r="C64" s="36" t="s">
        <v>254</v>
      </c>
      <c r="D64" s="233">
        <v>46003</v>
      </c>
      <c r="E64" s="36">
        <v>42077000</v>
      </c>
      <c r="F64" s="483">
        <v>41915000</v>
      </c>
      <c r="G64" s="484"/>
    </row>
    <row r="65" spans="1:7" ht="16.5" x14ac:dyDescent="0.3">
      <c r="A65" s="209">
        <v>5</v>
      </c>
      <c r="B65" s="36" t="s">
        <v>56</v>
      </c>
      <c r="C65" s="36" t="s">
        <v>268</v>
      </c>
      <c r="D65" s="233">
        <v>46017</v>
      </c>
      <c r="E65" s="36">
        <v>6415000</v>
      </c>
      <c r="F65" s="483">
        <v>6415000</v>
      </c>
      <c r="G65" s="484"/>
    </row>
    <row r="66" spans="1:7" ht="16.5" x14ac:dyDescent="0.3">
      <c r="A66" s="209">
        <v>6</v>
      </c>
      <c r="B66" s="36" t="s">
        <v>56</v>
      </c>
      <c r="C66" s="36" t="s">
        <v>280</v>
      </c>
      <c r="D66" s="233">
        <v>46099</v>
      </c>
      <c r="E66" s="36">
        <v>1648000</v>
      </c>
      <c r="F66" s="483">
        <v>1648000</v>
      </c>
      <c r="G66" s="484"/>
    </row>
    <row r="67" spans="1:7" ht="17.25" thickBot="1" x14ac:dyDescent="0.35">
      <c r="A67" s="411" t="s">
        <v>57</v>
      </c>
      <c r="B67" s="412"/>
      <c r="C67" s="412"/>
      <c r="D67" s="412"/>
      <c r="E67" s="412"/>
      <c r="F67" s="203">
        <f>G67/C57</f>
        <v>0.99960000000000004</v>
      </c>
      <c r="G67" s="204">
        <f>SUM(F61:G66)</f>
        <v>79968000</v>
      </c>
    </row>
    <row r="68" spans="1:7" ht="16.5" x14ac:dyDescent="0.3">
      <c r="A68" s="11" t="s">
        <v>58</v>
      </c>
      <c r="B68" s="144"/>
      <c r="C68" s="144"/>
      <c r="D68" s="144"/>
      <c r="E68" s="144"/>
      <c r="F68" s="144"/>
      <c r="G68" s="12"/>
    </row>
    <row r="69" spans="1:7" x14ac:dyDescent="0.25">
      <c r="A69" s="383" t="s">
        <v>75</v>
      </c>
      <c r="B69" s="428"/>
      <c r="C69" s="428"/>
      <c r="D69" s="428"/>
      <c r="E69" s="428"/>
      <c r="F69" s="428"/>
      <c r="G69" s="385"/>
    </row>
    <row r="70" spans="1:7" x14ac:dyDescent="0.25">
      <c r="A70" s="383" t="s">
        <v>59</v>
      </c>
      <c r="B70" s="428"/>
      <c r="C70" s="428"/>
      <c r="D70" s="428"/>
      <c r="E70" s="428"/>
      <c r="F70" s="428"/>
      <c r="G70" s="385"/>
    </row>
    <row r="71" spans="1:7" x14ac:dyDescent="0.25">
      <c r="A71" s="383" t="s">
        <v>60</v>
      </c>
      <c r="B71" s="428"/>
      <c r="C71" s="428"/>
      <c r="D71" s="428"/>
      <c r="E71" s="428"/>
      <c r="F71" s="428"/>
      <c r="G71" s="385"/>
    </row>
    <row r="72" spans="1:7" x14ac:dyDescent="0.25">
      <c r="A72" s="383" t="s">
        <v>61</v>
      </c>
      <c r="B72" s="428"/>
      <c r="C72" s="428"/>
      <c r="D72" s="428"/>
      <c r="E72" s="428"/>
      <c r="F72" s="428"/>
      <c r="G72" s="385"/>
    </row>
    <row r="73" spans="1:7" x14ac:dyDescent="0.25">
      <c r="A73" s="383" t="s">
        <v>62</v>
      </c>
      <c r="B73" s="428"/>
      <c r="C73" s="428"/>
      <c r="D73" s="428"/>
      <c r="E73" s="428"/>
      <c r="F73" s="428"/>
      <c r="G73" s="385"/>
    </row>
    <row r="74" spans="1:7" x14ac:dyDescent="0.25">
      <c r="A74" s="383" t="s">
        <v>106</v>
      </c>
      <c r="B74" s="428"/>
      <c r="C74" s="428"/>
      <c r="D74" s="428"/>
      <c r="E74" s="428"/>
      <c r="F74" s="428"/>
      <c r="G74" s="385"/>
    </row>
    <row r="75" spans="1:7" ht="30" customHeight="1" x14ac:dyDescent="0.25">
      <c r="A75" s="383" t="s">
        <v>88</v>
      </c>
      <c r="B75" s="428"/>
      <c r="C75" s="428"/>
      <c r="D75" s="428"/>
      <c r="E75" s="428"/>
      <c r="F75" s="428"/>
      <c r="G75" s="385"/>
    </row>
    <row r="76" spans="1:7" x14ac:dyDescent="0.25">
      <c r="A76" s="383" t="s">
        <v>63</v>
      </c>
      <c r="B76" s="428"/>
      <c r="C76" s="428"/>
      <c r="D76" s="428"/>
      <c r="E76" s="428"/>
      <c r="F76" s="428"/>
      <c r="G76" s="385"/>
    </row>
    <row r="77" spans="1:7" x14ac:dyDescent="0.25">
      <c r="A77" s="383" t="s">
        <v>64</v>
      </c>
      <c r="B77" s="428"/>
      <c r="C77" s="428"/>
      <c r="D77" s="428"/>
      <c r="E77" s="428"/>
      <c r="F77" s="428"/>
      <c r="G77" s="385"/>
    </row>
    <row r="78" spans="1:7" x14ac:dyDescent="0.25">
      <c r="A78" s="383" t="s">
        <v>65</v>
      </c>
      <c r="B78" s="428"/>
      <c r="C78" s="428"/>
      <c r="D78" s="428"/>
      <c r="E78" s="428"/>
      <c r="F78" s="428"/>
      <c r="G78" s="385"/>
    </row>
    <row r="79" spans="1:7" x14ac:dyDescent="0.25">
      <c r="A79" s="383" t="s">
        <v>87</v>
      </c>
      <c r="B79" s="428"/>
      <c r="C79" s="428"/>
      <c r="D79" s="428"/>
      <c r="E79" s="428"/>
      <c r="F79" s="428"/>
      <c r="G79" s="385"/>
    </row>
    <row r="80" spans="1:7" ht="16.5" thickBot="1" x14ac:dyDescent="0.3">
      <c r="A80" s="406" t="s">
        <v>281</v>
      </c>
      <c r="B80" s="407"/>
      <c r="C80" s="407"/>
      <c r="D80" s="407"/>
      <c r="E80" s="407"/>
      <c r="F80" s="407"/>
      <c r="G80" s="408"/>
    </row>
    <row r="81" spans="1:7" x14ac:dyDescent="0.25">
      <c r="A81" s="53" t="s">
        <v>66</v>
      </c>
      <c r="B81" s="3"/>
      <c r="C81" s="3"/>
      <c r="D81" s="3"/>
      <c r="E81" s="3"/>
      <c r="F81" s="3"/>
      <c r="G81" s="4"/>
    </row>
    <row r="82" spans="1:7" ht="16.5" thickBot="1" x14ac:dyDescent="0.3">
      <c r="A82" s="54" t="s">
        <v>67</v>
      </c>
      <c r="B82" s="181">
        <f>D47/C47</f>
        <v>0.97899999999999998</v>
      </c>
      <c r="C82" s="409" t="s">
        <v>68</v>
      </c>
      <c r="D82" s="410"/>
      <c r="E82" s="83">
        <f>E47/C47</f>
        <v>2.06E-2</v>
      </c>
      <c r="F82" s="56"/>
      <c r="G82" s="57"/>
    </row>
    <row r="83" spans="1:7" ht="16.5" thickBot="1" x14ac:dyDescent="0.3">
      <c r="A83" s="6"/>
      <c r="B83" s="140"/>
      <c r="C83" s="140"/>
      <c r="D83" s="140"/>
      <c r="E83" s="140"/>
      <c r="F83" s="140"/>
      <c r="G83" s="7"/>
    </row>
    <row r="84" spans="1:7" x14ac:dyDescent="0.25">
      <c r="A84" s="53" t="s">
        <v>69</v>
      </c>
      <c r="B84" s="3"/>
      <c r="C84" s="3"/>
      <c r="D84" s="3"/>
      <c r="E84" s="3"/>
      <c r="F84" s="3"/>
      <c r="G84" s="4"/>
    </row>
    <row r="85" spans="1:7" x14ac:dyDescent="0.25">
      <c r="A85" s="392"/>
      <c r="B85" s="427"/>
      <c r="C85" s="427"/>
      <c r="D85" s="427"/>
      <c r="E85" s="427"/>
      <c r="F85" s="427"/>
      <c r="G85" s="394"/>
    </row>
    <row r="86" spans="1:7" ht="16.5" thickBot="1" x14ac:dyDescent="0.3">
      <c r="A86" s="6"/>
      <c r="B86" s="140"/>
      <c r="C86" s="140"/>
      <c r="D86" s="140"/>
      <c r="E86" s="140"/>
      <c r="F86" s="140"/>
      <c r="G86" s="7"/>
    </row>
    <row r="87" spans="1:7" x14ac:dyDescent="0.25">
      <c r="A87" s="58" t="s">
        <v>70</v>
      </c>
      <c r="B87" s="240" t="s">
        <v>282</v>
      </c>
      <c r="C87" s="140"/>
      <c r="D87" s="140"/>
      <c r="E87" s="140"/>
      <c r="F87" s="140"/>
      <c r="G87" s="7"/>
    </row>
    <row r="88" spans="1:7" ht="16.5" thickBot="1" x14ac:dyDescent="0.3">
      <c r="A88" s="58"/>
      <c r="B88" s="241" t="s">
        <v>283</v>
      </c>
      <c r="C88" s="140"/>
      <c r="D88" s="140"/>
      <c r="E88" s="140"/>
      <c r="F88" s="140"/>
      <c r="G88" s="7"/>
    </row>
    <row r="89" spans="1:7" x14ac:dyDescent="0.25">
      <c r="A89" s="58"/>
      <c r="B89" s="182"/>
      <c r="C89" s="140"/>
      <c r="D89" s="140"/>
      <c r="E89" s="140"/>
      <c r="F89" s="140"/>
      <c r="G89" s="7"/>
    </row>
    <row r="90" spans="1:7" x14ac:dyDescent="0.25">
      <c r="A90" s="58"/>
      <c r="B90" s="182"/>
      <c r="C90" s="140"/>
      <c r="D90" s="140"/>
      <c r="E90" s="140"/>
      <c r="F90" s="140"/>
      <c r="G90" s="7"/>
    </row>
    <row r="91" spans="1:7" ht="16.5" thickBot="1" x14ac:dyDescent="0.3">
      <c r="A91" s="59"/>
      <c r="B91" s="140"/>
      <c r="C91" s="140"/>
      <c r="D91" s="140"/>
      <c r="E91" s="140"/>
      <c r="F91" s="140"/>
      <c r="G91" s="7"/>
    </row>
    <row r="92" spans="1:7" x14ac:dyDescent="0.25">
      <c r="A92" s="60"/>
      <c r="B92" s="3"/>
      <c r="C92" s="3"/>
      <c r="D92" s="3"/>
      <c r="E92" s="3"/>
      <c r="F92" s="3"/>
      <c r="G92" s="4"/>
    </row>
    <row r="93" spans="1:7" ht="16.5" thickBot="1" x14ac:dyDescent="0.3">
      <c r="A93" s="395" t="s">
        <v>284</v>
      </c>
      <c r="B93" s="396"/>
      <c r="C93" s="396"/>
      <c r="D93" s="396"/>
      <c r="E93" s="396"/>
      <c r="F93" s="396"/>
      <c r="G93" s="397"/>
    </row>
    <row r="94" spans="1:7" ht="16.5" thickBot="1" x14ac:dyDescent="0.3">
      <c r="A94" s="398" t="s">
        <v>108</v>
      </c>
      <c r="B94" s="399"/>
      <c r="C94" s="399"/>
      <c r="D94" s="399"/>
      <c r="E94" s="399"/>
      <c r="F94" s="399"/>
      <c r="G94" s="400"/>
    </row>
  </sheetData>
  <mergeCells count="86">
    <mergeCell ref="A80:G80"/>
    <mergeCell ref="C82:D82"/>
    <mergeCell ref="A85:G85"/>
    <mergeCell ref="A93:G93"/>
    <mergeCell ref="A94:G94"/>
    <mergeCell ref="F66:G66"/>
    <mergeCell ref="A74:G74"/>
    <mergeCell ref="A75:G75"/>
    <mergeCell ref="A76:G76"/>
    <mergeCell ref="F60:G60"/>
    <mergeCell ref="F61:G61"/>
    <mergeCell ref="F62:G62"/>
    <mergeCell ref="F63:G63"/>
    <mergeCell ref="F64:G64"/>
    <mergeCell ref="F65:G65"/>
    <mergeCell ref="A77:G77"/>
    <mergeCell ref="A78:G78"/>
    <mergeCell ref="A79:G79"/>
    <mergeCell ref="A67:E67"/>
    <mergeCell ref="A69:G69"/>
    <mergeCell ref="A70:G70"/>
    <mergeCell ref="A71:G71"/>
    <mergeCell ref="A72:G72"/>
    <mergeCell ref="A73:G73"/>
    <mergeCell ref="A57:B57"/>
    <mergeCell ref="A47:B47"/>
    <mergeCell ref="A48:B48"/>
    <mergeCell ref="D48:E48"/>
    <mergeCell ref="D50:E50"/>
    <mergeCell ref="A52:B52"/>
    <mergeCell ref="A53:B53"/>
    <mergeCell ref="A54:B54"/>
    <mergeCell ref="A55:B55"/>
    <mergeCell ref="A56:B56"/>
    <mergeCell ref="F50:G50"/>
    <mergeCell ref="A51:D51"/>
    <mergeCell ref="A39:B39"/>
    <mergeCell ref="A40:B40"/>
    <mergeCell ref="A41:B41"/>
    <mergeCell ref="A42:B42"/>
    <mergeCell ref="A43:B43"/>
    <mergeCell ref="A44:B44"/>
    <mergeCell ref="A45:B45"/>
    <mergeCell ref="A38:B38"/>
    <mergeCell ref="B31:C31"/>
    <mergeCell ref="E31:F31"/>
    <mergeCell ref="B32:C32"/>
    <mergeCell ref="E32:F32"/>
    <mergeCell ref="B33:C33"/>
    <mergeCell ref="E33:F33"/>
    <mergeCell ref="B34:C34"/>
    <mergeCell ref="E34:F34"/>
    <mergeCell ref="A36:C36"/>
    <mergeCell ref="D36:G36"/>
    <mergeCell ref="A37:G37"/>
    <mergeCell ref="A28:C28"/>
    <mergeCell ref="D28:G28"/>
    <mergeCell ref="B29:C29"/>
    <mergeCell ref="E29:F29"/>
    <mergeCell ref="B30:C30"/>
    <mergeCell ref="E30:F30"/>
    <mergeCell ref="A25:C25"/>
    <mergeCell ref="B12:C12"/>
    <mergeCell ref="D12:G12"/>
    <mergeCell ref="A13:G13"/>
    <mergeCell ref="A15:B15"/>
    <mergeCell ref="C15:D15"/>
    <mergeCell ref="E15:G15"/>
    <mergeCell ref="C20:G20"/>
    <mergeCell ref="A16:B16"/>
    <mergeCell ref="C16:D16"/>
    <mergeCell ref="E16:G16"/>
    <mergeCell ref="C18:G18"/>
    <mergeCell ref="C19:G19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5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53"/>
  <sheetViews>
    <sheetView view="pageBreakPreview" topLeftCell="A70" zoomScale="85" zoomScaleNormal="85" zoomScaleSheetLayoutView="85" workbookViewId="0">
      <selection activeCell="G113" sqref="G113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  <col min="11" max="11" width="13.25" bestFit="1" customWidth="1"/>
    <col min="13" max="13" width="13.25" bestFit="1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355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273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252" t="s">
        <v>4</v>
      </c>
      <c r="B11" s="338" t="s">
        <v>80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80000000</v>
      </c>
      <c r="C12" s="502"/>
      <c r="D12" s="342" t="s">
        <v>95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4"/>
    </row>
    <row r="16" spans="1:7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4"/>
    </row>
    <row r="17" spans="1:10" ht="16.5" x14ac:dyDescent="0.3">
      <c r="A17" s="348" t="s">
        <v>348</v>
      </c>
      <c r="B17" s="349"/>
      <c r="C17" s="350" t="s">
        <v>350</v>
      </c>
      <c r="D17" s="351"/>
      <c r="E17" s="352">
        <v>40000000</v>
      </c>
      <c r="F17" s="353"/>
      <c r="G17" s="354"/>
    </row>
    <row r="18" spans="1:10" ht="16.5" x14ac:dyDescent="0.3">
      <c r="A18" s="348" t="s">
        <v>349</v>
      </c>
      <c r="B18" s="349"/>
      <c r="C18" s="350" t="s">
        <v>350</v>
      </c>
      <c r="D18" s="351"/>
      <c r="E18" s="352">
        <v>40000000</v>
      </c>
      <c r="F18" s="353"/>
      <c r="G18" s="354"/>
    </row>
    <row r="19" spans="1:10" ht="16.5" x14ac:dyDescent="0.25">
      <c r="A19" s="8" t="s">
        <v>10</v>
      </c>
      <c r="B19" s="147"/>
      <c r="C19" s="147"/>
      <c r="D19" s="147"/>
      <c r="E19" s="147"/>
      <c r="F19" s="147"/>
      <c r="G19" s="259">
        <f>E16+E17</f>
        <v>120000000</v>
      </c>
    </row>
    <row r="20" spans="1:10" ht="16.5" x14ac:dyDescent="0.3">
      <c r="A20" s="18" t="s">
        <v>11</v>
      </c>
      <c r="B20" s="2" t="s">
        <v>12</v>
      </c>
      <c r="C20" s="355" t="s">
        <v>13</v>
      </c>
      <c r="D20" s="356"/>
      <c r="E20" s="356"/>
      <c r="F20" s="356"/>
      <c r="G20" s="357"/>
    </row>
    <row r="21" spans="1:10" ht="71.25" customHeight="1" x14ac:dyDescent="0.25">
      <c r="A21" s="256" t="s">
        <v>285</v>
      </c>
      <c r="B21" s="257">
        <v>46002</v>
      </c>
      <c r="C21" s="358" t="s">
        <v>286</v>
      </c>
      <c r="D21" s="359"/>
      <c r="E21" s="359"/>
      <c r="F21" s="359"/>
      <c r="G21" s="360"/>
    </row>
    <row r="22" spans="1:10" ht="93.75" customHeight="1" x14ac:dyDescent="0.25">
      <c r="A22" s="51" t="s">
        <v>287</v>
      </c>
      <c r="B22" s="257">
        <v>46017</v>
      </c>
      <c r="C22" s="358" t="s">
        <v>288</v>
      </c>
      <c r="D22" s="359"/>
      <c r="E22" s="359"/>
      <c r="F22" s="359"/>
      <c r="G22" s="503"/>
    </row>
    <row r="23" spans="1:10" x14ac:dyDescent="0.25">
      <c r="A23" s="58" t="s">
        <v>15</v>
      </c>
      <c r="B23" s="140"/>
      <c r="C23" s="140"/>
      <c r="D23" s="140"/>
      <c r="E23" s="140"/>
      <c r="F23" s="140"/>
      <c r="G23" s="7"/>
    </row>
    <row r="24" spans="1:10" ht="30" x14ac:dyDescent="0.25">
      <c r="A24" s="150" t="s">
        <v>16</v>
      </c>
      <c r="B24" s="151" t="s">
        <v>17</v>
      </c>
      <c r="C24" s="151" t="s">
        <v>18</v>
      </c>
      <c r="D24" s="152" t="s">
        <v>19</v>
      </c>
      <c r="E24" s="152" t="s">
        <v>20</v>
      </c>
      <c r="F24" s="153" t="s">
        <v>21</v>
      </c>
      <c r="G24" s="154" t="s">
        <v>22</v>
      </c>
      <c r="J24" t="s">
        <v>113</v>
      </c>
    </row>
    <row r="25" spans="1:10" x14ac:dyDescent="0.25">
      <c r="A25" s="94">
        <v>1</v>
      </c>
      <c r="B25" s="221" t="s">
        <v>289</v>
      </c>
      <c r="C25" s="222" t="s">
        <v>345</v>
      </c>
      <c r="D25" s="226">
        <v>1210000</v>
      </c>
      <c r="E25" s="227">
        <v>0</v>
      </c>
      <c r="F25" s="228">
        <v>0</v>
      </c>
      <c r="G25" s="226">
        <v>1210000</v>
      </c>
      <c r="J25" t="s">
        <v>236</v>
      </c>
    </row>
    <row r="26" spans="1:10" x14ac:dyDescent="0.25">
      <c r="A26" s="94">
        <v>2</v>
      </c>
      <c r="B26" s="221" t="s">
        <v>290</v>
      </c>
      <c r="C26" s="221" t="s">
        <v>345</v>
      </c>
      <c r="D26" s="226">
        <v>180000</v>
      </c>
      <c r="E26" s="226">
        <v>0</v>
      </c>
      <c r="F26" s="226">
        <v>0</v>
      </c>
      <c r="G26" s="229">
        <v>180000</v>
      </c>
      <c r="J26" t="s">
        <v>236</v>
      </c>
    </row>
    <row r="27" spans="1:10" x14ac:dyDescent="0.25">
      <c r="A27" s="94">
        <v>3</v>
      </c>
      <c r="B27" s="221" t="s">
        <v>291</v>
      </c>
      <c r="C27" s="221" t="s">
        <v>345</v>
      </c>
      <c r="D27" s="226">
        <v>1028000</v>
      </c>
      <c r="E27" s="226">
        <v>0</v>
      </c>
      <c r="F27" s="226">
        <v>0</v>
      </c>
      <c r="G27" s="258">
        <v>1028000</v>
      </c>
    </row>
    <row r="28" spans="1:10" x14ac:dyDescent="0.25">
      <c r="A28" s="94">
        <v>4</v>
      </c>
      <c r="B28" s="221" t="s">
        <v>292</v>
      </c>
      <c r="C28" s="221" t="s">
        <v>345</v>
      </c>
      <c r="D28" s="226">
        <v>984000</v>
      </c>
      <c r="E28" s="226">
        <v>0</v>
      </c>
      <c r="F28" s="226">
        <v>0</v>
      </c>
      <c r="G28" s="258">
        <v>984000</v>
      </c>
    </row>
    <row r="29" spans="1:10" x14ac:dyDescent="0.25">
      <c r="A29" s="94">
        <v>5</v>
      </c>
      <c r="B29" s="221" t="s">
        <v>293</v>
      </c>
      <c r="C29" s="221" t="s">
        <v>345</v>
      </c>
      <c r="D29" s="226">
        <v>702000</v>
      </c>
      <c r="E29" s="226">
        <v>0</v>
      </c>
      <c r="F29" s="226">
        <v>0</v>
      </c>
      <c r="G29" s="258">
        <v>702000</v>
      </c>
    </row>
    <row r="30" spans="1:10" x14ac:dyDescent="0.25">
      <c r="A30" s="94">
        <v>6</v>
      </c>
      <c r="B30" s="221" t="s">
        <v>294</v>
      </c>
      <c r="C30" s="221" t="s">
        <v>346</v>
      </c>
      <c r="D30" s="226">
        <v>450000</v>
      </c>
      <c r="E30" s="226">
        <v>0</v>
      </c>
      <c r="F30" s="226">
        <v>0</v>
      </c>
      <c r="G30" s="258">
        <v>450000</v>
      </c>
    </row>
    <row r="31" spans="1:10" x14ac:dyDescent="0.25">
      <c r="A31" s="94">
        <v>7</v>
      </c>
      <c r="B31" s="221" t="s">
        <v>295</v>
      </c>
      <c r="C31" s="221" t="s">
        <v>346</v>
      </c>
      <c r="D31" s="226">
        <v>1453000</v>
      </c>
      <c r="E31" s="226">
        <v>0</v>
      </c>
      <c r="F31" s="226">
        <v>0</v>
      </c>
      <c r="G31" s="258">
        <v>1453000</v>
      </c>
    </row>
    <row r="32" spans="1:10" x14ac:dyDescent="0.25">
      <c r="A32" s="94">
        <v>8</v>
      </c>
      <c r="B32" s="221" t="s">
        <v>296</v>
      </c>
      <c r="C32" s="221" t="s">
        <v>347</v>
      </c>
      <c r="D32" s="226">
        <v>216000</v>
      </c>
      <c r="E32" s="226">
        <v>0</v>
      </c>
      <c r="F32" s="226">
        <v>0</v>
      </c>
      <c r="G32" s="258">
        <v>216000</v>
      </c>
    </row>
    <row r="33" spans="1:7" x14ac:dyDescent="0.25">
      <c r="A33" s="94">
        <v>9</v>
      </c>
      <c r="B33" s="221" t="s">
        <v>297</v>
      </c>
      <c r="C33" s="221" t="s">
        <v>347</v>
      </c>
      <c r="D33" s="226">
        <v>432000</v>
      </c>
      <c r="E33" s="226">
        <v>0</v>
      </c>
      <c r="F33" s="226">
        <v>0</v>
      </c>
      <c r="G33" s="258">
        <v>432000</v>
      </c>
    </row>
    <row r="34" spans="1:7" x14ac:dyDescent="0.25">
      <c r="A34" s="94">
        <v>10</v>
      </c>
      <c r="B34" s="221" t="s">
        <v>298</v>
      </c>
      <c r="C34" s="221" t="s">
        <v>347</v>
      </c>
      <c r="D34" s="226">
        <v>216000</v>
      </c>
      <c r="E34" s="226">
        <v>0</v>
      </c>
      <c r="F34" s="226">
        <v>0</v>
      </c>
      <c r="G34" s="258">
        <v>216000</v>
      </c>
    </row>
    <row r="35" spans="1:7" x14ac:dyDescent="0.25">
      <c r="A35" s="94">
        <v>11</v>
      </c>
      <c r="B35" s="221" t="s">
        <v>299</v>
      </c>
      <c r="C35" s="221" t="s">
        <v>347</v>
      </c>
      <c r="D35" s="226">
        <v>698000</v>
      </c>
      <c r="E35" s="226">
        <v>0</v>
      </c>
      <c r="F35" s="226">
        <v>0</v>
      </c>
      <c r="G35" s="258">
        <v>698000</v>
      </c>
    </row>
    <row r="36" spans="1:7" x14ac:dyDescent="0.25">
      <c r="A36" s="94">
        <v>12</v>
      </c>
      <c r="B36" s="221" t="s">
        <v>300</v>
      </c>
      <c r="C36" s="221" t="s">
        <v>347</v>
      </c>
      <c r="D36" s="226">
        <v>1082000</v>
      </c>
      <c r="E36" s="226">
        <v>0</v>
      </c>
      <c r="F36" s="226">
        <v>0</v>
      </c>
      <c r="G36" s="258">
        <v>1082000</v>
      </c>
    </row>
    <row r="37" spans="1:7" x14ac:dyDescent="0.25">
      <c r="A37" s="94">
        <v>13</v>
      </c>
      <c r="B37" s="221" t="s">
        <v>301</v>
      </c>
      <c r="C37" s="221" t="s">
        <v>347</v>
      </c>
      <c r="D37" s="226">
        <v>27000</v>
      </c>
      <c r="E37" s="226">
        <v>0</v>
      </c>
      <c r="F37" s="226">
        <v>0</v>
      </c>
      <c r="G37" s="258">
        <v>27000</v>
      </c>
    </row>
    <row r="38" spans="1:7" x14ac:dyDescent="0.25">
      <c r="A38" s="94">
        <v>14</v>
      </c>
      <c r="B38" s="221" t="s">
        <v>302</v>
      </c>
      <c r="C38" s="221" t="s">
        <v>347</v>
      </c>
      <c r="D38" s="226">
        <v>108000</v>
      </c>
      <c r="E38" s="226">
        <v>0</v>
      </c>
      <c r="F38" s="226">
        <v>0</v>
      </c>
      <c r="G38" s="258">
        <v>108000</v>
      </c>
    </row>
    <row r="39" spans="1:7" x14ac:dyDescent="0.25">
      <c r="A39" s="94">
        <v>15</v>
      </c>
      <c r="B39" s="221" t="s">
        <v>303</v>
      </c>
      <c r="C39" s="221" t="s">
        <v>347</v>
      </c>
      <c r="D39" s="226">
        <v>963000</v>
      </c>
      <c r="E39" s="226">
        <v>27000</v>
      </c>
      <c r="F39" s="226">
        <v>0</v>
      </c>
      <c r="G39" s="258">
        <v>936000</v>
      </c>
    </row>
    <row r="40" spans="1:7" x14ac:dyDescent="0.25">
      <c r="A40" s="94">
        <v>16</v>
      </c>
      <c r="B40" s="221" t="s">
        <v>304</v>
      </c>
      <c r="C40" s="221" t="s">
        <v>347</v>
      </c>
      <c r="D40" s="226">
        <v>27000</v>
      </c>
      <c r="E40" s="226">
        <v>0</v>
      </c>
      <c r="F40" s="226">
        <v>0</v>
      </c>
      <c r="G40" s="258">
        <v>27000</v>
      </c>
    </row>
    <row r="41" spans="1:7" x14ac:dyDescent="0.25">
      <c r="A41" s="94">
        <v>17</v>
      </c>
      <c r="B41" s="221" t="s">
        <v>305</v>
      </c>
      <c r="C41" s="221" t="s">
        <v>347</v>
      </c>
      <c r="D41" s="226">
        <v>216000</v>
      </c>
      <c r="E41" s="226">
        <v>0</v>
      </c>
      <c r="F41" s="226">
        <v>0</v>
      </c>
      <c r="G41" s="258">
        <v>216000</v>
      </c>
    </row>
    <row r="42" spans="1:7" x14ac:dyDescent="0.25">
      <c r="A42" s="94">
        <v>18</v>
      </c>
      <c r="B42" s="221" t="s">
        <v>306</v>
      </c>
      <c r="C42" s="221" t="s">
        <v>347</v>
      </c>
      <c r="D42" s="226">
        <v>27000</v>
      </c>
      <c r="E42" s="226">
        <v>0</v>
      </c>
      <c r="F42" s="226">
        <v>0</v>
      </c>
      <c r="G42" s="258">
        <v>27000</v>
      </c>
    </row>
    <row r="43" spans="1:7" x14ac:dyDescent="0.25">
      <c r="A43" s="94">
        <v>19</v>
      </c>
      <c r="B43" s="221" t="s">
        <v>307</v>
      </c>
      <c r="C43" s="221" t="s">
        <v>347</v>
      </c>
      <c r="D43" s="226">
        <v>52000</v>
      </c>
      <c r="E43" s="226">
        <v>25000</v>
      </c>
      <c r="F43" s="226">
        <v>0</v>
      </c>
      <c r="G43" s="258">
        <v>27000</v>
      </c>
    </row>
    <row r="44" spans="1:7" x14ac:dyDescent="0.25">
      <c r="A44" s="94">
        <v>20</v>
      </c>
      <c r="B44" s="221" t="s">
        <v>308</v>
      </c>
      <c r="C44" s="221" t="s">
        <v>347</v>
      </c>
      <c r="D44" s="226">
        <v>162000</v>
      </c>
      <c r="E44" s="226">
        <v>0</v>
      </c>
      <c r="F44" s="226">
        <v>0</v>
      </c>
      <c r="G44" s="258">
        <v>162000</v>
      </c>
    </row>
    <row r="45" spans="1:7" x14ac:dyDescent="0.25">
      <c r="A45" s="94">
        <v>21</v>
      </c>
      <c r="B45" s="221" t="s">
        <v>309</v>
      </c>
      <c r="C45" s="221" t="s">
        <v>347</v>
      </c>
      <c r="D45" s="226">
        <v>162000</v>
      </c>
      <c r="E45" s="226">
        <v>0</v>
      </c>
      <c r="F45" s="226">
        <v>0</v>
      </c>
      <c r="G45" s="258">
        <v>162000</v>
      </c>
    </row>
    <row r="46" spans="1:7" x14ac:dyDescent="0.25">
      <c r="A46" s="94">
        <v>22</v>
      </c>
      <c r="B46" s="221" t="s">
        <v>310</v>
      </c>
      <c r="C46" s="221" t="s">
        <v>347</v>
      </c>
      <c r="D46" s="226">
        <v>510000</v>
      </c>
      <c r="E46" s="226">
        <v>0</v>
      </c>
      <c r="F46" s="226">
        <v>0</v>
      </c>
      <c r="G46" s="258">
        <v>510000</v>
      </c>
    </row>
    <row r="47" spans="1:7" x14ac:dyDescent="0.25">
      <c r="A47" s="94">
        <v>23</v>
      </c>
      <c r="B47" s="221" t="s">
        <v>311</v>
      </c>
      <c r="C47" s="221" t="s">
        <v>347</v>
      </c>
      <c r="D47" s="226">
        <v>536000</v>
      </c>
      <c r="E47" s="226">
        <v>0</v>
      </c>
      <c r="F47" s="226">
        <v>0</v>
      </c>
      <c r="G47" s="258">
        <v>536000</v>
      </c>
    </row>
    <row r="48" spans="1:7" x14ac:dyDescent="0.25">
      <c r="A48" s="94">
        <v>24</v>
      </c>
      <c r="B48" s="221" t="s">
        <v>312</v>
      </c>
      <c r="C48" s="221" t="s">
        <v>347</v>
      </c>
      <c r="D48" s="226">
        <v>270000</v>
      </c>
      <c r="E48" s="226">
        <v>0</v>
      </c>
      <c r="F48" s="226">
        <v>0</v>
      </c>
      <c r="G48" s="258">
        <v>270000</v>
      </c>
    </row>
    <row r="49" spans="1:7" x14ac:dyDescent="0.25">
      <c r="A49" s="94">
        <v>25</v>
      </c>
      <c r="B49" s="221" t="s">
        <v>313</v>
      </c>
      <c r="C49" s="221" t="s">
        <v>347</v>
      </c>
      <c r="D49" s="226">
        <v>792000</v>
      </c>
      <c r="E49" s="226">
        <v>0</v>
      </c>
      <c r="F49" s="226">
        <v>0</v>
      </c>
      <c r="G49" s="258">
        <v>792000</v>
      </c>
    </row>
    <row r="50" spans="1:7" x14ac:dyDescent="0.25">
      <c r="A50" s="94">
        <v>26</v>
      </c>
      <c r="B50" s="221" t="s">
        <v>314</v>
      </c>
      <c r="C50" s="221" t="s">
        <v>347</v>
      </c>
      <c r="D50" s="226">
        <v>162000</v>
      </c>
      <c r="E50" s="226">
        <v>0</v>
      </c>
      <c r="F50" s="226">
        <v>0</v>
      </c>
      <c r="G50" s="258">
        <v>162000</v>
      </c>
    </row>
    <row r="51" spans="1:7" x14ac:dyDescent="0.25">
      <c r="A51" s="94">
        <v>27</v>
      </c>
      <c r="B51" s="221" t="s">
        <v>315</v>
      </c>
      <c r="C51" s="221" t="s">
        <v>347</v>
      </c>
      <c r="D51" s="226">
        <v>324000</v>
      </c>
      <c r="E51" s="226">
        <v>0</v>
      </c>
      <c r="F51" s="226">
        <v>0</v>
      </c>
      <c r="G51" s="258">
        <v>324000</v>
      </c>
    </row>
    <row r="52" spans="1:7" x14ac:dyDescent="0.25">
      <c r="A52" s="94">
        <v>28</v>
      </c>
      <c r="B52" s="221" t="s">
        <v>316</v>
      </c>
      <c r="C52" s="221" t="s">
        <v>347</v>
      </c>
      <c r="D52" s="226">
        <v>324000</v>
      </c>
      <c r="E52" s="226">
        <v>0</v>
      </c>
      <c r="F52" s="226">
        <v>0</v>
      </c>
      <c r="G52" s="258">
        <v>324000</v>
      </c>
    </row>
    <row r="53" spans="1:7" x14ac:dyDescent="0.25">
      <c r="A53" s="94">
        <v>29</v>
      </c>
      <c r="B53" s="221" t="s">
        <v>317</v>
      </c>
      <c r="C53" s="221" t="s">
        <v>347</v>
      </c>
      <c r="D53" s="226">
        <v>108000</v>
      </c>
      <c r="E53" s="226">
        <v>0</v>
      </c>
      <c r="F53" s="226">
        <v>0</v>
      </c>
      <c r="G53" s="258">
        <v>108000</v>
      </c>
    </row>
    <row r="54" spans="1:7" x14ac:dyDescent="0.25">
      <c r="A54" s="94">
        <v>30</v>
      </c>
      <c r="B54" s="221" t="s">
        <v>318</v>
      </c>
      <c r="C54" s="221" t="s">
        <v>347</v>
      </c>
      <c r="D54" s="226">
        <v>2410000</v>
      </c>
      <c r="E54" s="226">
        <v>0</v>
      </c>
      <c r="F54" s="226">
        <v>0</v>
      </c>
      <c r="G54" s="258">
        <v>2410000</v>
      </c>
    </row>
    <row r="55" spans="1:7" x14ac:dyDescent="0.25">
      <c r="A55" s="94">
        <v>31</v>
      </c>
      <c r="B55" s="221" t="s">
        <v>319</v>
      </c>
      <c r="C55" s="221" t="s">
        <v>347</v>
      </c>
      <c r="D55" s="226">
        <v>216000</v>
      </c>
      <c r="E55" s="226">
        <v>0</v>
      </c>
      <c r="F55" s="226">
        <v>0</v>
      </c>
      <c r="G55" s="258">
        <v>216000</v>
      </c>
    </row>
    <row r="56" spans="1:7" x14ac:dyDescent="0.25">
      <c r="A56" s="94">
        <v>32</v>
      </c>
      <c r="B56" s="221" t="s">
        <v>320</v>
      </c>
      <c r="C56" s="221" t="s">
        <v>347</v>
      </c>
      <c r="D56" s="226">
        <v>216000</v>
      </c>
      <c r="E56" s="226">
        <v>0</v>
      </c>
      <c r="F56" s="226">
        <v>0</v>
      </c>
      <c r="G56" s="258">
        <v>216000</v>
      </c>
    </row>
    <row r="57" spans="1:7" x14ac:dyDescent="0.25">
      <c r="A57" s="94">
        <v>33</v>
      </c>
      <c r="B57" s="221" t="s">
        <v>321</v>
      </c>
      <c r="C57" s="221" t="s">
        <v>347</v>
      </c>
      <c r="D57" s="226">
        <v>756000</v>
      </c>
      <c r="E57" s="226">
        <v>0</v>
      </c>
      <c r="F57" s="226">
        <v>0</v>
      </c>
      <c r="G57" s="258">
        <v>756000</v>
      </c>
    </row>
    <row r="58" spans="1:7" x14ac:dyDescent="0.25">
      <c r="A58" s="94">
        <v>34</v>
      </c>
      <c r="B58" s="221" t="s">
        <v>322</v>
      </c>
      <c r="C58" s="221" t="s">
        <v>347</v>
      </c>
      <c r="D58" s="226">
        <v>1356000</v>
      </c>
      <c r="E58" s="226">
        <v>162000</v>
      </c>
      <c r="F58" s="226">
        <v>0</v>
      </c>
      <c r="G58" s="258">
        <v>1194000</v>
      </c>
    </row>
    <row r="59" spans="1:7" x14ac:dyDescent="0.25">
      <c r="A59" s="94">
        <v>35</v>
      </c>
      <c r="B59" s="221" t="s">
        <v>323</v>
      </c>
      <c r="C59" s="221" t="s">
        <v>347</v>
      </c>
      <c r="D59" s="226">
        <v>322000</v>
      </c>
      <c r="E59" s="226">
        <v>0</v>
      </c>
      <c r="F59" s="226">
        <v>0</v>
      </c>
      <c r="G59" s="258">
        <v>322000</v>
      </c>
    </row>
    <row r="60" spans="1:7" x14ac:dyDescent="0.25">
      <c r="A60" s="94">
        <v>36</v>
      </c>
      <c r="B60" s="221" t="s">
        <v>324</v>
      </c>
      <c r="C60" s="221" t="s">
        <v>347</v>
      </c>
      <c r="D60" s="226">
        <v>360000</v>
      </c>
      <c r="E60" s="226">
        <v>0</v>
      </c>
      <c r="F60" s="226">
        <v>0</v>
      </c>
      <c r="G60" s="258">
        <v>360000</v>
      </c>
    </row>
    <row r="61" spans="1:7" x14ac:dyDescent="0.25">
      <c r="A61" s="94">
        <v>37</v>
      </c>
      <c r="B61" s="221" t="s">
        <v>325</v>
      </c>
      <c r="C61" s="221" t="s">
        <v>347</v>
      </c>
      <c r="D61" s="226">
        <v>108000</v>
      </c>
      <c r="E61" s="226">
        <v>0</v>
      </c>
      <c r="F61" s="226">
        <v>0</v>
      </c>
      <c r="G61" s="258">
        <v>108000</v>
      </c>
    </row>
    <row r="62" spans="1:7" x14ac:dyDescent="0.25">
      <c r="A62" s="94">
        <v>38</v>
      </c>
      <c r="B62" s="221" t="s">
        <v>326</v>
      </c>
      <c r="C62" s="221" t="s">
        <v>347</v>
      </c>
      <c r="D62" s="226">
        <v>1096000</v>
      </c>
      <c r="E62" s="226">
        <v>0</v>
      </c>
      <c r="F62" s="226">
        <v>0</v>
      </c>
      <c r="G62" s="258">
        <v>1096000</v>
      </c>
    </row>
    <row r="63" spans="1:7" x14ac:dyDescent="0.25">
      <c r="A63" s="94">
        <v>39</v>
      </c>
      <c r="B63" s="221" t="s">
        <v>327</v>
      </c>
      <c r="C63" s="221" t="s">
        <v>347</v>
      </c>
      <c r="D63" s="226">
        <v>243000</v>
      </c>
      <c r="E63" s="226">
        <v>0</v>
      </c>
      <c r="F63" s="226">
        <v>0</v>
      </c>
      <c r="G63" s="258">
        <v>243000</v>
      </c>
    </row>
    <row r="64" spans="1:7" x14ac:dyDescent="0.25">
      <c r="A64" s="94">
        <v>40</v>
      </c>
      <c r="B64" s="221" t="s">
        <v>328</v>
      </c>
      <c r="C64" s="221" t="s">
        <v>347</v>
      </c>
      <c r="D64" s="226">
        <v>378000</v>
      </c>
      <c r="E64" s="226">
        <v>0</v>
      </c>
      <c r="F64" s="226">
        <v>0</v>
      </c>
      <c r="G64" s="258">
        <v>378000</v>
      </c>
    </row>
    <row r="65" spans="1:7" x14ac:dyDescent="0.25">
      <c r="A65" s="94">
        <v>41</v>
      </c>
      <c r="B65" s="221" t="s">
        <v>329</v>
      </c>
      <c r="C65" s="221" t="s">
        <v>347</v>
      </c>
      <c r="D65" s="226">
        <v>486000</v>
      </c>
      <c r="E65" s="226">
        <v>0</v>
      </c>
      <c r="F65" s="226">
        <v>0</v>
      </c>
      <c r="G65" s="258">
        <v>486000</v>
      </c>
    </row>
    <row r="66" spans="1:7" x14ac:dyDescent="0.25">
      <c r="A66" s="94">
        <v>42</v>
      </c>
      <c r="B66" s="221" t="s">
        <v>330</v>
      </c>
      <c r="C66" s="221" t="s">
        <v>347</v>
      </c>
      <c r="D66" s="226">
        <v>445000</v>
      </c>
      <c r="E66" s="226">
        <v>125000</v>
      </c>
      <c r="F66" s="226">
        <v>0</v>
      </c>
      <c r="G66" s="258">
        <v>320000</v>
      </c>
    </row>
    <row r="67" spans="1:7" x14ac:dyDescent="0.25">
      <c r="A67" s="94">
        <v>43</v>
      </c>
      <c r="B67" s="221" t="s">
        <v>331</v>
      </c>
      <c r="C67" s="221" t="s">
        <v>347</v>
      </c>
      <c r="D67" s="226">
        <v>800000</v>
      </c>
      <c r="E67" s="226">
        <v>612173</v>
      </c>
      <c r="F67" s="226">
        <v>0</v>
      </c>
      <c r="G67" s="258">
        <v>187827</v>
      </c>
    </row>
    <row r="68" spans="1:7" x14ac:dyDescent="0.25">
      <c r="A68" s="94">
        <v>44</v>
      </c>
      <c r="B68" s="221" t="s">
        <v>332</v>
      </c>
      <c r="C68" s="221" t="s">
        <v>347</v>
      </c>
      <c r="D68" s="226">
        <v>108000</v>
      </c>
      <c r="E68" s="226">
        <v>0</v>
      </c>
      <c r="F68" s="226">
        <v>0</v>
      </c>
      <c r="G68" s="258">
        <v>108000</v>
      </c>
    </row>
    <row r="69" spans="1:7" x14ac:dyDescent="0.25">
      <c r="A69" s="94">
        <v>45</v>
      </c>
      <c r="B69" s="221" t="s">
        <v>333</v>
      </c>
      <c r="C69" s="221" t="s">
        <v>347</v>
      </c>
      <c r="D69" s="226">
        <v>558000</v>
      </c>
      <c r="E69" s="226">
        <v>155000</v>
      </c>
      <c r="F69" s="226">
        <v>0</v>
      </c>
      <c r="G69" s="258">
        <v>403000</v>
      </c>
    </row>
    <row r="70" spans="1:7" x14ac:dyDescent="0.25">
      <c r="A70" s="94">
        <v>46</v>
      </c>
      <c r="B70" s="221" t="s">
        <v>334</v>
      </c>
      <c r="C70" s="221" t="s">
        <v>347</v>
      </c>
      <c r="D70" s="226">
        <v>1428000</v>
      </c>
      <c r="E70" s="226">
        <v>0</v>
      </c>
      <c r="F70" s="226">
        <v>0</v>
      </c>
      <c r="G70" s="258">
        <v>1428000</v>
      </c>
    </row>
    <row r="71" spans="1:7" x14ac:dyDescent="0.25">
      <c r="A71" s="94">
        <v>47</v>
      </c>
      <c r="B71" s="221" t="s">
        <v>335</v>
      </c>
      <c r="C71" s="221" t="s">
        <v>345</v>
      </c>
      <c r="D71" s="226">
        <v>918000</v>
      </c>
      <c r="E71" s="226">
        <v>0</v>
      </c>
      <c r="F71" s="226">
        <v>0</v>
      </c>
      <c r="G71" s="258">
        <v>918000</v>
      </c>
    </row>
    <row r="72" spans="1:7" x14ac:dyDescent="0.25">
      <c r="A72" s="94">
        <v>48</v>
      </c>
      <c r="B72" s="221" t="s">
        <v>336</v>
      </c>
      <c r="C72" s="221" t="s">
        <v>345</v>
      </c>
      <c r="D72" s="226">
        <v>540000</v>
      </c>
      <c r="E72" s="226">
        <v>0</v>
      </c>
      <c r="F72" s="226">
        <v>0</v>
      </c>
      <c r="G72" s="258">
        <v>540000</v>
      </c>
    </row>
    <row r="73" spans="1:7" x14ac:dyDescent="0.25">
      <c r="A73" s="94">
        <v>49</v>
      </c>
      <c r="B73" s="221" t="s">
        <v>337</v>
      </c>
      <c r="C73" s="221" t="s">
        <v>345</v>
      </c>
      <c r="D73" s="226">
        <v>1616000</v>
      </c>
      <c r="E73" s="226">
        <v>0</v>
      </c>
      <c r="F73" s="226">
        <v>0</v>
      </c>
      <c r="G73" s="258">
        <v>1616000</v>
      </c>
    </row>
    <row r="74" spans="1:7" x14ac:dyDescent="0.25">
      <c r="A74" s="94">
        <v>50</v>
      </c>
      <c r="B74" s="221" t="s">
        <v>338</v>
      </c>
      <c r="C74" s="221" t="s">
        <v>345</v>
      </c>
      <c r="D74" s="226">
        <v>1572000</v>
      </c>
      <c r="E74" s="226">
        <v>0</v>
      </c>
      <c r="F74" s="226">
        <v>0</v>
      </c>
      <c r="G74" s="258">
        <v>1572000</v>
      </c>
    </row>
    <row r="75" spans="1:7" x14ac:dyDescent="0.25">
      <c r="A75" s="94">
        <v>51</v>
      </c>
      <c r="B75" s="221" t="s">
        <v>339</v>
      </c>
      <c r="C75" s="221" t="s">
        <v>345</v>
      </c>
      <c r="D75" s="226">
        <v>686000</v>
      </c>
      <c r="E75" s="226">
        <v>0</v>
      </c>
      <c r="F75" s="226">
        <v>0</v>
      </c>
      <c r="G75" s="258">
        <v>686000</v>
      </c>
    </row>
    <row r="76" spans="1:7" x14ac:dyDescent="0.25">
      <c r="A76" s="94">
        <v>52</v>
      </c>
      <c r="B76" s="221" t="s">
        <v>340</v>
      </c>
      <c r="C76" s="221" t="s">
        <v>345</v>
      </c>
      <c r="D76" s="226">
        <v>54000</v>
      </c>
      <c r="E76" s="226">
        <v>0</v>
      </c>
      <c r="F76" s="226">
        <v>0</v>
      </c>
      <c r="G76" s="258">
        <v>54000</v>
      </c>
    </row>
    <row r="77" spans="1:7" x14ac:dyDescent="0.25">
      <c r="A77" s="94">
        <v>53</v>
      </c>
      <c r="B77" s="221" t="s">
        <v>341</v>
      </c>
      <c r="C77" s="221" t="s">
        <v>345</v>
      </c>
      <c r="D77" s="226">
        <v>704000</v>
      </c>
      <c r="E77" s="226">
        <v>0</v>
      </c>
      <c r="F77" s="226">
        <v>0</v>
      </c>
      <c r="G77" s="258">
        <v>704000</v>
      </c>
    </row>
    <row r="78" spans="1:7" x14ac:dyDescent="0.25">
      <c r="A78" s="94">
        <v>54</v>
      </c>
      <c r="B78" s="221" t="s">
        <v>342</v>
      </c>
      <c r="C78" s="221" t="s">
        <v>345</v>
      </c>
      <c r="D78" s="226">
        <v>864000</v>
      </c>
      <c r="E78" s="226">
        <v>0</v>
      </c>
      <c r="F78" s="226">
        <v>0</v>
      </c>
      <c r="G78" s="258">
        <v>864000</v>
      </c>
    </row>
    <row r="79" spans="1:7" x14ac:dyDescent="0.25">
      <c r="A79" s="94">
        <v>55</v>
      </c>
      <c r="B79" s="221" t="s">
        <v>343</v>
      </c>
      <c r="C79" s="221" t="s">
        <v>345</v>
      </c>
      <c r="D79" s="226">
        <v>486000</v>
      </c>
      <c r="E79" s="226">
        <v>0</v>
      </c>
      <c r="F79" s="226">
        <v>0</v>
      </c>
      <c r="G79" s="258">
        <v>486000</v>
      </c>
    </row>
    <row r="80" spans="1:7" x14ac:dyDescent="0.25">
      <c r="A80" s="94">
        <v>56</v>
      </c>
      <c r="B80" s="221" t="s">
        <v>344</v>
      </c>
      <c r="C80" s="221" t="s">
        <v>345</v>
      </c>
      <c r="D80" s="226">
        <v>108000</v>
      </c>
      <c r="E80" s="226">
        <v>0</v>
      </c>
      <c r="F80" s="226">
        <v>0</v>
      </c>
      <c r="G80" s="258">
        <v>108000</v>
      </c>
    </row>
    <row r="81" spans="1:15" x14ac:dyDescent="0.25">
      <c r="A81" s="453" t="s">
        <v>9</v>
      </c>
      <c r="B81" s="454"/>
      <c r="C81" s="455"/>
      <c r="D81" s="67">
        <f>SUM(D25:D80)</f>
        <v>32255000</v>
      </c>
      <c r="E81" s="67">
        <f t="shared" ref="E81:G81" si="0">SUM(E25:E80)</f>
        <v>1106173</v>
      </c>
      <c r="F81" s="67">
        <f t="shared" si="0"/>
        <v>0</v>
      </c>
      <c r="G81" s="67">
        <f t="shared" si="0"/>
        <v>31148827</v>
      </c>
      <c r="I81" s="299" t="s">
        <v>419</v>
      </c>
      <c r="J81" s="299" t="s">
        <v>420</v>
      </c>
      <c r="K81" s="304" t="s">
        <v>421</v>
      </c>
      <c r="L81" s="304" t="s">
        <v>422</v>
      </c>
      <c r="M81" s="304" t="s">
        <v>423</v>
      </c>
      <c r="N81" s="299" t="s">
        <v>426</v>
      </c>
      <c r="O81" s="299" t="s">
        <v>427</v>
      </c>
    </row>
    <row r="82" spans="1:15" ht="16.5" x14ac:dyDescent="0.3">
      <c r="A82" s="11" t="s">
        <v>23</v>
      </c>
      <c r="B82" s="146"/>
      <c r="C82" s="146"/>
      <c r="D82" s="146"/>
      <c r="E82" s="146"/>
      <c r="F82" s="146"/>
      <c r="G82" s="16"/>
      <c r="I82" s="300" t="s">
        <v>466</v>
      </c>
      <c r="J82" s="300" t="s">
        <v>429</v>
      </c>
      <c r="K82" s="304">
        <v>28081000</v>
      </c>
      <c r="L82" s="304">
        <v>0</v>
      </c>
      <c r="M82" s="305">
        <v>28081000</v>
      </c>
      <c r="N82" s="301" t="s">
        <v>467</v>
      </c>
      <c r="O82" s="301" t="s">
        <v>468</v>
      </c>
    </row>
    <row r="83" spans="1:15" ht="17.25" thickBot="1" x14ac:dyDescent="0.35">
      <c r="A83" s="25"/>
      <c r="B83" s="26"/>
      <c r="C83" s="26"/>
      <c r="D83" s="26"/>
      <c r="E83" s="26"/>
      <c r="F83" s="26"/>
      <c r="G83" s="27"/>
      <c r="I83" s="300" t="s">
        <v>469</v>
      </c>
      <c r="J83" s="300" t="s">
        <v>429</v>
      </c>
      <c r="K83" s="304">
        <v>3067827</v>
      </c>
      <c r="L83" s="304">
        <v>0</v>
      </c>
      <c r="M83" s="305">
        <v>3067827</v>
      </c>
      <c r="N83" s="301" t="s">
        <v>470</v>
      </c>
      <c r="O83" s="301" t="s">
        <v>471</v>
      </c>
    </row>
    <row r="84" spans="1:15" ht="17.25" thickBot="1" x14ac:dyDescent="0.3">
      <c r="A84" s="361" t="s">
        <v>78</v>
      </c>
      <c r="B84" s="362"/>
      <c r="C84" s="363"/>
      <c r="D84" s="361" t="s">
        <v>105</v>
      </c>
      <c r="E84" s="362"/>
      <c r="F84" s="362"/>
      <c r="G84" s="363"/>
    </row>
    <row r="85" spans="1:15" ht="17.25" thickBot="1" x14ac:dyDescent="0.35">
      <c r="A85" s="253" t="s">
        <v>24</v>
      </c>
      <c r="B85" s="448" t="s">
        <v>25</v>
      </c>
      <c r="C85" s="448"/>
      <c r="D85" s="254" t="s">
        <v>26</v>
      </c>
      <c r="E85" s="448" t="s">
        <v>27</v>
      </c>
      <c r="F85" s="448"/>
      <c r="G85" s="254" t="s">
        <v>28</v>
      </c>
    </row>
    <row r="86" spans="1:15" ht="17.25" thickBot="1" x14ac:dyDescent="0.35">
      <c r="A86" s="113" t="s">
        <v>29</v>
      </c>
      <c r="B86" s="449" t="s">
        <v>74</v>
      </c>
      <c r="C86" s="450"/>
      <c r="D86" s="158">
        <v>284700000</v>
      </c>
      <c r="E86" s="490">
        <v>45866</v>
      </c>
      <c r="F86" s="491"/>
      <c r="G86" s="159">
        <v>46016</v>
      </c>
    </row>
    <row r="87" spans="1:15" ht="17.25" thickBot="1" x14ac:dyDescent="0.35">
      <c r="A87" s="64" t="s">
        <v>83</v>
      </c>
      <c r="B87" s="442" t="s">
        <v>103</v>
      </c>
      <c r="C87" s="443"/>
      <c r="D87" s="110">
        <v>8000000</v>
      </c>
      <c r="E87" s="492">
        <v>45866</v>
      </c>
      <c r="F87" s="493"/>
      <c r="G87" s="160">
        <v>46198</v>
      </c>
    </row>
    <row r="88" spans="1:15" ht="50.25" thickBot="1" x14ac:dyDescent="0.35">
      <c r="A88" s="114" t="s">
        <v>84</v>
      </c>
      <c r="B88" s="442" t="s">
        <v>104</v>
      </c>
      <c r="C88" s="443"/>
      <c r="D88" s="112">
        <v>4000000</v>
      </c>
      <c r="E88" s="494">
        <v>45866</v>
      </c>
      <c r="F88" s="495"/>
      <c r="G88" s="160">
        <v>47112</v>
      </c>
    </row>
    <row r="89" spans="1:15" ht="17.25" thickBot="1" x14ac:dyDescent="0.35">
      <c r="A89" s="113" t="s">
        <v>85</v>
      </c>
      <c r="B89" s="442" t="s">
        <v>103</v>
      </c>
      <c r="C89" s="443"/>
      <c r="D89" s="110">
        <v>8000000</v>
      </c>
      <c r="E89" s="492">
        <v>45866</v>
      </c>
      <c r="F89" s="493"/>
      <c r="G89" s="160">
        <v>46137</v>
      </c>
    </row>
    <row r="90" spans="1:15" ht="17.25" thickBot="1" x14ac:dyDescent="0.35">
      <c r="A90" s="64" t="s">
        <v>86</v>
      </c>
      <c r="B90" s="438" t="s">
        <v>103</v>
      </c>
      <c r="C90" s="439"/>
      <c r="D90" s="117">
        <v>8000000</v>
      </c>
      <c r="E90" s="496">
        <v>45856</v>
      </c>
      <c r="F90" s="497"/>
      <c r="G90" s="161">
        <v>45948</v>
      </c>
    </row>
    <row r="91" spans="1:15" ht="16.5" x14ac:dyDescent="0.3">
      <c r="A91" s="63"/>
      <c r="B91" s="162"/>
      <c r="C91" s="162"/>
      <c r="D91" s="163"/>
      <c r="E91" s="220"/>
      <c r="F91" s="220"/>
      <c r="G91" s="219"/>
    </row>
    <row r="92" spans="1:15" ht="16.5" x14ac:dyDescent="0.3">
      <c r="A92" s="422" t="s">
        <v>30</v>
      </c>
      <c r="B92" s="422"/>
      <c r="C92" s="422"/>
      <c r="D92" s="423">
        <v>45869</v>
      </c>
      <c r="E92" s="422"/>
      <c r="F92" s="422"/>
      <c r="G92" s="422"/>
    </row>
    <row r="93" spans="1:15" ht="16.5" x14ac:dyDescent="0.3">
      <c r="A93" s="424" t="s">
        <v>31</v>
      </c>
      <c r="B93" s="425"/>
      <c r="C93" s="425"/>
      <c r="D93" s="425"/>
      <c r="E93" s="425"/>
      <c r="F93" s="425"/>
      <c r="G93" s="426"/>
    </row>
    <row r="94" spans="1:15" ht="16.5" x14ac:dyDescent="0.3">
      <c r="A94" s="375" t="s">
        <v>32</v>
      </c>
      <c r="B94" s="376"/>
      <c r="C94" s="28" t="s">
        <v>33</v>
      </c>
      <c r="D94" s="29" t="s">
        <v>34</v>
      </c>
      <c r="E94" s="30" t="s">
        <v>35</v>
      </c>
      <c r="F94" s="30" t="s">
        <v>36</v>
      </c>
      <c r="G94" s="100" t="s">
        <v>37</v>
      </c>
    </row>
    <row r="95" spans="1:15" ht="16.5" x14ac:dyDescent="0.3">
      <c r="A95" s="373" t="s">
        <v>38</v>
      </c>
      <c r="B95" s="374"/>
      <c r="C95" s="232">
        <v>80000000</v>
      </c>
      <c r="D95" s="29"/>
      <c r="E95" s="30"/>
      <c r="F95" s="31"/>
      <c r="G95" s="100"/>
    </row>
    <row r="96" spans="1:15" ht="16.5" x14ac:dyDescent="0.3">
      <c r="A96" s="251" t="s">
        <v>351</v>
      </c>
      <c r="B96" s="248"/>
      <c r="C96" s="232">
        <v>40000000</v>
      </c>
      <c r="D96" s="29"/>
      <c r="E96" s="30"/>
      <c r="F96" s="31"/>
      <c r="G96" s="260"/>
    </row>
    <row r="97" spans="1:7" x14ac:dyDescent="0.25">
      <c r="A97" s="404" t="s">
        <v>98</v>
      </c>
      <c r="B97" s="405"/>
      <c r="C97" s="167"/>
      <c r="D97" s="167">
        <v>104000</v>
      </c>
      <c r="E97" s="36"/>
      <c r="F97" s="36"/>
      <c r="G97" s="167">
        <v>104000</v>
      </c>
    </row>
    <row r="98" spans="1:7" x14ac:dyDescent="0.25">
      <c r="A98" s="404" t="s">
        <v>143</v>
      </c>
      <c r="B98" s="405"/>
      <c r="C98" s="206"/>
      <c r="D98" s="218">
        <v>4572000</v>
      </c>
      <c r="E98" s="36"/>
      <c r="F98" s="215"/>
      <c r="G98" s="36">
        <v>4572000</v>
      </c>
    </row>
    <row r="99" spans="1:7" x14ac:dyDescent="0.25">
      <c r="A99" s="404" t="s">
        <v>196</v>
      </c>
      <c r="B99" s="405"/>
      <c r="C99" s="206"/>
      <c r="D99" s="218">
        <v>25314000</v>
      </c>
      <c r="E99" s="217"/>
      <c r="F99" s="215"/>
      <c r="G99" s="36">
        <v>25314000</v>
      </c>
    </row>
    <row r="100" spans="1:7" x14ac:dyDescent="0.25">
      <c r="A100" s="404" t="s">
        <v>235</v>
      </c>
      <c r="B100" s="405"/>
      <c r="C100" s="206"/>
      <c r="D100" s="36">
        <v>41915000</v>
      </c>
      <c r="E100" s="36"/>
      <c r="F100" s="215"/>
      <c r="G100" s="103">
        <v>42077000</v>
      </c>
    </row>
    <row r="101" spans="1:7" x14ac:dyDescent="0.25">
      <c r="A101" s="404" t="s">
        <v>257</v>
      </c>
      <c r="B101" s="405"/>
      <c r="C101" s="206"/>
      <c r="D101" s="66">
        <v>6415000</v>
      </c>
      <c r="E101" s="66"/>
      <c r="F101" s="215">
        <v>0</v>
      </c>
      <c r="G101" s="218">
        <v>6415000</v>
      </c>
    </row>
    <row r="102" spans="1:7" x14ac:dyDescent="0.25">
      <c r="A102" s="404" t="s">
        <v>274</v>
      </c>
      <c r="B102" s="405"/>
      <c r="C102" s="206"/>
      <c r="D102" s="66">
        <v>1648000</v>
      </c>
      <c r="E102" s="66"/>
      <c r="F102" s="215">
        <v>1434000</v>
      </c>
      <c r="G102" s="218">
        <v>1648000</v>
      </c>
    </row>
    <row r="103" spans="1:7" x14ac:dyDescent="0.25">
      <c r="A103" s="404" t="s">
        <v>352</v>
      </c>
      <c r="B103" s="405"/>
      <c r="C103" s="206"/>
      <c r="D103" s="218"/>
      <c r="E103" s="66">
        <v>31148827</v>
      </c>
      <c r="F103" s="215">
        <v>1106173</v>
      </c>
      <c r="G103" s="218">
        <v>32255000</v>
      </c>
    </row>
    <row r="104" spans="1:7" x14ac:dyDescent="0.25">
      <c r="A104" s="249"/>
      <c r="B104" s="250"/>
      <c r="C104" s="206"/>
      <c r="D104" s="216"/>
      <c r="E104" s="66"/>
      <c r="F104" s="215"/>
      <c r="G104" s="218"/>
    </row>
    <row r="105" spans="1:7" ht="16.5" x14ac:dyDescent="0.3">
      <c r="A105" s="375" t="s">
        <v>9</v>
      </c>
      <c r="B105" s="376"/>
      <c r="C105" s="231">
        <f>+C95+C96</f>
        <v>120000000</v>
      </c>
      <c r="D105" s="231">
        <f>SUM(D97:D104)</f>
        <v>79968000</v>
      </c>
      <c r="E105" s="231">
        <f t="shared" ref="E105:G105" si="1">SUM(E97:E104)</f>
        <v>31148827</v>
      </c>
      <c r="F105" s="231">
        <f t="shared" si="1"/>
        <v>2540173</v>
      </c>
      <c r="G105" s="231">
        <f t="shared" si="1"/>
        <v>112385000</v>
      </c>
    </row>
    <row r="106" spans="1:7" ht="17.25" thickBot="1" x14ac:dyDescent="0.35">
      <c r="A106" s="375" t="s">
        <v>39</v>
      </c>
      <c r="B106" s="376"/>
      <c r="C106" s="34">
        <f>D105/C105</f>
        <v>0.66639999999999999</v>
      </c>
      <c r="D106" s="380" t="s">
        <v>40</v>
      </c>
      <c r="E106" s="376"/>
      <c r="F106" s="34"/>
      <c r="G106" s="121">
        <f>E105/C105</f>
        <v>0.25957355833333334</v>
      </c>
    </row>
    <row r="107" spans="1:7" ht="16.5" x14ac:dyDescent="0.3">
      <c r="A107" s="38" t="s">
        <v>41</v>
      </c>
      <c r="B107" s="39"/>
      <c r="C107" s="39"/>
      <c r="D107" s="40"/>
      <c r="E107" s="41"/>
      <c r="F107" s="41"/>
      <c r="G107" s="42"/>
    </row>
    <row r="108" spans="1:7" ht="17.25" thickBot="1" x14ac:dyDescent="0.3">
      <c r="A108" s="171" t="s">
        <v>42</v>
      </c>
      <c r="B108" s="172" t="s">
        <v>279</v>
      </c>
      <c r="C108" s="77">
        <v>46099</v>
      </c>
      <c r="D108" s="431" t="s">
        <v>43</v>
      </c>
      <c r="E108" s="432"/>
      <c r="F108" s="485">
        <f>+G81</f>
        <v>31148827</v>
      </c>
      <c r="G108" s="486"/>
    </row>
    <row r="109" spans="1:7" ht="16.5" x14ac:dyDescent="0.3">
      <c r="A109" s="487" t="s">
        <v>44</v>
      </c>
      <c r="B109" s="488"/>
      <c r="C109" s="488"/>
      <c r="D109" s="489"/>
      <c r="E109" s="173"/>
      <c r="F109" s="173"/>
      <c r="G109" s="16"/>
    </row>
    <row r="110" spans="1:7" ht="16.5" x14ac:dyDescent="0.3">
      <c r="A110" s="371" t="s">
        <v>45</v>
      </c>
      <c r="B110" s="372"/>
      <c r="C110" s="78">
        <f>C105</f>
        <v>120000000</v>
      </c>
      <c r="D110" s="214"/>
      <c r="E110" s="173"/>
      <c r="F110" s="173"/>
      <c r="G110" s="16"/>
    </row>
    <row r="111" spans="1:7" ht="16.5" x14ac:dyDescent="0.3">
      <c r="A111" s="373" t="s">
        <v>46</v>
      </c>
      <c r="B111" s="374"/>
      <c r="C111" s="79">
        <f>D105</f>
        <v>79968000</v>
      </c>
      <c r="D111" s="214"/>
      <c r="E111" s="173"/>
      <c r="F111" s="173"/>
      <c r="G111" s="16"/>
    </row>
    <row r="112" spans="1:7" ht="16.5" x14ac:dyDescent="0.3">
      <c r="A112" s="373" t="s">
        <v>47</v>
      </c>
      <c r="B112" s="374"/>
      <c r="C112" s="79">
        <f>F100</f>
        <v>0</v>
      </c>
      <c r="D112" s="212"/>
      <c r="E112" s="46"/>
      <c r="F112" s="46"/>
      <c r="G112" s="16"/>
    </row>
    <row r="113" spans="1:7" ht="16.5" x14ac:dyDescent="0.3">
      <c r="A113" s="373" t="s">
        <v>48</v>
      </c>
      <c r="B113" s="374"/>
      <c r="C113" s="80">
        <f>C110-C111-C114</f>
        <v>8883173</v>
      </c>
      <c r="D113" s="212"/>
      <c r="E113" s="46"/>
      <c r="F113" s="46"/>
      <c r="G113" s="16"/>
    </row>
    <row r="114" spans="1:7" ht="16.5" x14ac:dyDescent="0.3">
      <c r="A114" s="373" t="s">
        <v>49</v>
      </c>
      <c r="B114" s="374"/>
      <c r="C114" s="213">
        <f>G81</f>
        <v>31148827</v>
      </c>
      <c r="D114" s="212"/>
      <c r="E114" s="46"/>
      <c r="F114" s="46"/>
      <c r="G114" s="16"/>
    </row>
    <row r="115" spans="1:7" ht="17.25" thickBot="1" x14ac:dyDescent="0.35">
      <c r="A115" s="386" t="s">
        <v>50</v>
      </c>
      <c r="B115" s="387"/>
      <c r="C115" s="211">
        <f>C113+C114+C111</f>
        <v>120000000</v>
      </c>
      <c r="D115" s="210"/>
      <c r="E115" s="48"/>
      <c r="F115" s="48"/>
      <c r="G115" s="16"/>
    </row>
    <row r="116" spans="1:7" ht="16.5" x14ac:dyDescent="0.3">
      <c r="A116" s="49"/>
      <c r="B116" s="146"/>
      <c r="C116" s="146"/>
      <c r="D116" s="146"/>
      <c r="E116" s="146"/>
      <c r="F116" s="146"/>
      <c r="G116" s="16"/>
    </row>
    <row r="117" spans="1:7" ht="17.25" thickBot="1" x14ac:dyDescent="0.35">
      <c r="A117" s="11" t="s">
        <v>51</v>
      </c>
      <c r="B117" s="146"/>
      <c r="C117" s="146"/>
      <c r="D117" s="146"/>
      <c r="E117" s="146"/>
      <c r="F117" s="146"/>
      <c r="G117" s="16"/>
    </row>
    <row r="118" spans="1:7" ht="33" x14ac:dyDescent="0.25">
      <c r="A118" s="198" t="s">
        <v>16</v>
      </c>
      <c r="B118" s="199" t="s">
        <v>52</v>
      </c>
      <c r="C118" s="255" t="s">
        <v>53</v>
      </c>
      <c r="D118" s="199" t="s">
        <v>12</v>
      </c>
      <c r="E118" s="201" t="s">
        <v>54</v>
      </c>
      <c r="F118" s="479" t="s">
        <v>55</v>
      </c>
      <c r="G118" s="480"/>
    </row>
    <row r="119" spans="1:7" ht="16.5" x14ac:dyDescent="0.3">
      <c r="A119" s="106">
        <v>1</v>
      </c>
      <c r="B119" s="36" t="s">
        <v>56</v>
      </c>
      <c r="C119" s="36" t="s">
        <v>110</v>
      </c>
      <c r="D119" s="233">
        <v>45957</v>
      </c>
      <c r="E119" s="36">
        <v>104000</v>
      </c>
      <c r="F119" s="483">
        <f>E119</f>
        <v>104000</v>
      </c>
      <c r="G119" s="484"/>
    </row>
    <row r="120" spans="1:7" ht="16.5" x14ac:dyDescent="0.3">
      <c r="A120" s="106">
        <v>2</v>
      </c>
      <c r="B120" s="36" t="s">
        <v>56</v>
      </c>
      <c r="C120" s="36" t="s">
        <v>145</v>
      </c>
      <c r="D120" s="233">
        <v>45965</v>
      </c>
      <c r="E120" s="36">
        <v>4572000</v>
      </c>
      <c r="F120" s="483">
        <f>E120</f>
        <v>4572000</v>
      </c>
      <c r="G120" s="484"/>
    </row>
    <row r="121" spans="1:7" ht="16.5" x14ac:dyDescent="0.3">
      <c r="A121" s="106">
        <v>3</v>
      </c>
      <c r="B121" s="36" t="s">
        <v>56</v>
      </c>
      <c r="C121" s="36" t="s">
        <v>197</v>
      </c>
      <c r="D121" s="233">
        <v>45974</v>
      </c>
      <c r="E121" s="36">
        <v>25314000</v>
      </c>
      <c r="F121" s="483">
        <f>E121</f>
        <v>25314000</v>
      </c>
      <c r="G121" s="484"/>
    </row>
    <row r="122" spans="1:7" ht="16.5" x14ac:dyDescent="0.3">
      <c r="A122" s="209">
        <v>4</v>
      </c>
      <c r="B122" s="36" t="s">
        <v>56</v>
      </c>
      <c r="C122" s="36" t="s">
        <v>254</v>
      </c>
      <c r="D122" s="233">
        <v>46003</v>
      </c>
      <c r="E122" s="36">
        <v>42077000</v>
      </c>
      <c r="F122" s="483">
        <v>41915000</v>
      </c>
      <c r="G122" s="484"/>
    </row>
    <row r="123" spans="1:7" ht="16.5" x14ac:dyDescent="0.3">
      <c r="A123" s="209">
        <v>5</v>
      </c>
      <c r="B123" s="36" t="s">
        <v>56</v>
      </c>
      <c r="C123" s="36" t="s">
        <v>268</v>
      </c>
      <c r="D123" s="233">
        <v>46017</v>
      </c>
      <c r="E123" s="36">
        <v>6415000</v>
      </c>
      <c r="F123" s="483">
        <v>6415000</v>
      </c>
      <c r="G123" s="484"/>
    </row>
    <row r="124" spans="1:7" ht="16.5" x14ac:dyDescent="0.3">
      <c r="A124" s="209">
        <v>6</v>
      </c>
      <c r="B124" s="36" t="s">
        <v>56</v>
      </c>
      <c r="C124" s="36" t="s">
        <v>280</v>
      </c>
      <c r="D124" s="233">
        <v>46099</v>
      </c>
      <c r="E124" s="36">
        <v>1648000</v>
      </c>
      <c r="F124" s="483">
        <v>1648000</v>
      </c>
      <c r="G124" s="484"/>
    </row>
    <row r="125" spans="1:7" ht="16.5" x14ac:dyDescent="0.3">
      <c r="A125" s="209">
        <v>7</v>
      </c>
      <c r="B125" s="36" t="s">
        <v>56</v>
      </c>
      <c r="C125" s="267" t="s">
        <v>357</v>
      </c>
      <c r="D125" s="233">
        <v>46099</v>
      </c>
      <c r="E125" s="36">
        <v>32255000</v>
      </c>
      <c r="F125" s="483">
        <v>31148827</v>
      </c>
      <c r="G125" s="484"/>
    </row>
    <row r="126" spans="1:7" ht="17.25" thickBot="1" x14ac:dyDescent="0.35">
      <c r="A126" s="411" t="s">
        <v>57</v>
      </c>
      <c r="B126" s="412"/>
      <c r="C126" s="412"/>
      <c r="D126" s="412"/>
      <c r="E126" s="412"/>
      <c r="F126" s="203">
        <f>G126/C115</f>
        <v>0.66639999999999999</v>
      </c>
      <c r="G126" s="204">
        <f>SUM(F119:G124)</f>
        <v>79968000</v>
      </c>
    </row>
    <row r="127" spans="1:7" ht="16.5" x14ac:dyDescent="0.3">
      <c r="A127" s="11" t="s">
        <v>58</v>
      </c>
      <c r="B127" s="144"/>
      <c r="C127" s="144"/>
      <c r="D127" s="144"/>
      <c r="E127" s="144"/>
      <c r="F127" s="144"/>
      <c r="G127" s="12"/>
    </row>
    <row r="128" spans="1:7" x14ac:dyDescent="0.25">
      <c r="A128" s="383" t="s">
        <v>75</v>
      </c>
      <c r="B128" s="428"/>
      <c r="C128" s="428"/>
      <c r="D128" s="428"/>
      <c r="E128" s="428"/>
      <c r="F128" s="428"/>
      <c r="G128" s="385"/>
    </row>
    <row r="129" spans="1:7" x14ac:dyDescent="0.25">
      <c r="A129" s="383" t="s">
        <v>59</v>
      </c>
      <c r="B129" s="428"/>
      <c r="C129" s="428"/>
      <c r="D129" s="428"/>
      <c r="E129" s="428"/>
      <c r="F129" s="428"/>
      <c r="G129" s="385"/>
    </row>
    <row r="130" spans="1:7" x14ac:dyDescent="0.25">
      <c r="A130" s="383" t="s">
        <v>60</v>
      </c>
      <c r="B130" s="428"/>
      <c r="C130" s="428"/>
      <c r="D130" s="428"/>
      <c r="E130" s="428"/>
      <c r="F130" s="428"/>
      <c r="G130" s="385"/>
    </row>
    <row r="131" spans="1:7" x14ac:dyDescent="0.25">
      <c r="A131" s="383" t="s">
        <v>61</v>
      </c>
      <c r="B131" s="428"/>
      <c r="C131" s="428"/>
      <c r="D131" s="428"/>
      <c r="E131" s="428"/>
      <c r="F131" s="428"/>
      <c r="G131" s="385"/>
    </row>
    <row r="132" spans="1:7" x14ac:dyDescent="0.25">
      <c r="A132" s="383" t="s">
        <v>62</v>
      </c>
      <c r="B132" s="428"/>
      <c r="C132" s="428"/>
      <c r="D132" s="428"/>
      <c r="E132" s="428"/>
      <c r="F132" s="428"/>
      <c r="G132" s="385"/>
    </row>
    <row r="133" spans="1:7" x14ac:dyDescent="0.25">
      <c r="A133" s="383" t="s">
        <v>106</v>
      </c>
      <c r="B133" s="428"/>
      <c r="C133" s="428"/>
      <c r="D133" s="428"/>
      <c r="E133" s="428"/>
      <c r="F133" s="428"/>
      <c r="G133" s="385"/>
    </row>
    <row r="134" spans="1:7" ht="30" customHeight="1" x14ac:dyDescent="0.25">
      <c r="A134" s="383" t="s">
        <v>88</v>
      </c>
      <c r="B134" s="428"/>
      <c r="C134" s="428"/>
      <c r="D134" s="428"/>
      <c r="E134" s="428"/>
      <c r="F134" s="428"/>
      <c r="G134" s="385"/>
    </row>
    <row r="135" spans="1:7" x14ac:dyDescent="0.25">
      <c r="A135" s="383" t="s">
        <v>63</v>
      </c>
      <c r="B135" s="428"/>
      <c r="C135" s="428"/>
      <c r="D135" s="428"/>
      <c r="E135" s="428"/>
      <c r="F135" s="428"/>
      <c r="G135" s="385"/>
    </row>
    <row r="136" spans="1:7" x14ac:dyDescent="0.25">
      <c r="A136" s="383" t="s">
        <v>64</v>
      </c>
      <c r="B136" s="428"/>
      <c r="C136" s="428"/>
      <c r="D136" s="428"/>
      <c r="E136" s="428"/>
      <c r="F136" s="428"/>
      <c r="G136" s="385"/>
    </row>
    <row r="137" spans="1:7" x14ac:dyDescent="0.25">
      <c r="A137" s="383" t="s">
        <v>65</v>
      </c>
      <c r="B137" s="428"/>
      <c r="C137" s="428"/>
      <c r="D137" s="428"/>
      <c r="E137" s="428"/>
      <c r="F137" s="428"/>
      <c r="G137" s="385"/>
    </row>
    <row r="138" spans="1:7" x14ac:dyDescent="0.25">
      <c r="A138" s="383" t="s">
        <v>354</v>
      </c>
      <c r="B138" s="428"/>
      <c r="C138" s="428"/>
      <c r="D138" s="428"/>
      <c r="E138" s="428"/>
      <c r="F138" s="428"/>
      <c r="G138" s="385"/>
    </row>
    <row r="139" spans="1:7" ht="16.5" thickBot="1" x14ac:dyDescent="0.3">
      <c r="A139" s="406" t="s">
        <v>353</v>
      </c>
      <c r="B139" s="407"/>
      <c r="C139" s="407"/>
      <c r="D139" s="407"/>
      <c r="E139" s="407"/>
      <c r="F139" s="407"/>
      <c r="G139" s="408"/>
    </row>
    <row r="140" spans="1:7" x14ac:dyDescent="0.25">
      <c r="A140" s="53" t="s">
        <v>66</v>
      </c>
      <c r="B140" s="3"/>
      <c r="C140" s="3"/>
      <c r="D140" s="3"/>
      <c r="E140" s="3"/>
      <c r="F140" s="3"/>
      <c r="G140" s="4"/>
    </row>
    <row r="141" spans="1:7" ht="16.5" thickBot="1" x14ac:dyDescent="0.3">
      <c r="A141" s="54" t="s">
        <v>67</v>
      </c>
      <c r="B141" s="181">
        <f>D105/C105</f>
        <v>0.66639999999999999</v>
      </c>
      <c r="C141" s="409" t="s">
        <v>68</v>
      </c>
      <c r="D141" s="410"/>
      <c r="E141" s="83">
        <f>E105/C105</f>
        <v>0.25957355833333334</v>
      </c>
      <c r="F141" s="56"/>
      <c r="G141" s="57"/>
    </row>
    <row r="142" spans="1:7" ht="16.5" thickBot="1" x14ac:dyDescent="0.3">
      <c r="A142" s="6"/>
      <c r="B142" s="140"/>
      <c r="C142" s="140"/>
      <c r="D142" s="140"/>
      <c r="E142" s="140"/>
      <c r="F142" s="140"/>
      <c r="G142" s="7"/>
    </row>
    <row r="143" spans="1:7" x14ac:dyDescent="0.25">
      <c r="A143" s="53" t="s">
        <v>69</v>
      </c>
      <c r="B143" s="3"/>
      <c r="C143" s="3"/>
      <c r="D143" s="3"/>
      <c r="E143" s="3"/>
      <c r="F143" s="3"/>
      <c r="G143" s="4"/>
    </row>
    <row r="144" spans="1:7" x14ac:dyDescent="0.25">
      <c r="A144" s="392"/>
      <c r="B144" s="427"/>
      <c r="C144" s="427"/>
      <c r="D144" s="427"/>
      <c r="E144" s="427"/>
      <c r="F144" s="427"/>
      <c r="G144" s="394"/>
    </row>
    <row r="145" spans="1:7" ht="16.5" thickBot="1" x14ac:dyDescent="0.3">
      <c r="A145" s="6"/>
      <c r="B145" s="140"/>
      <c r="C145" s="140"/>
      <c r="D145" s="140"/>
      <c r="E145" s="140"/>
      <c r="F145" s="140"/>
      <c r="G145" s="7"/>
    </row>
    <row r="146" spans="1:7" x14ac:dyDescent="0.25">
      <c r="A146" s="58" t="s">
        <v>70</v>
      </c>
      <c r="B146" s="240" t="s">
        <v>356</v>
      </c>
      <c r="C146" s="140"/>
      <c r="D146" s="140"/>
      <c r="E146" s="140"/>
      <c r="F146" s="140"/>
      <c r="G146" s="7"/>
    </row>
    <row r="147" spans="1:7" ht="16.5" thickBot="1" x14ac:dyDescent="0.3">
      <c r="A147" s="58"/>
      <c r="B147" s="241" t="s">
        <v>283</v>
      </c>
      <c r="C147" s="140"/>
      <c r="D147" s="140"/>
      <c r="E147" s="140"/>
      <c r="F147" s="140"/>
      <c r="G147" s="7"/>
    </row>
    <row r="148" spans="1:7" x14ac:dyDescent="0.25">
      <c r="A148" s="58"/>
      <c r="B148" s="182"/>
      <c r="C148" s="140"/>
      <c r="D148" s="140"/>
      <c r="E148" s="140"/>
      <c r="F148" s="140"/>
      <c r="G148" s="7"/>
    </row>
    <row r="149" spans="1:7" x14ac:dyDescent="0.25">
      <c r="A149" s="58"/>
      <c r="B149" s="182"/>
      <c r="C149" s="140"/>
      <c r="D149" s="140"/>
      <c r="E149" s="140"/>
      <c r="F149" s="140"/>
      <c r="G149" s="7"/>
    </row>
    <row r="150" spans="1:7" ht="16.5" thickBot="1" x14ac:dyDescent="0.3">
      <c r="A150" s="59"/>
      <c r="B150" s="140"/>
      <c r="C150" s="140"/>
      <c r="D150" s="140"/>
      <c r="E150" s="140"/>
      <c r="F150" s="140"/>
      <c r="G150" s="7"/>
    </row>
    <row r="151" spans="1:7" x14ac:dyDescent="0.25">
      <c r="A151" s="60"/>
      <c r="B151" s="3"/>
      <c r="C151" s="3"/>
      <c r="D151" s="3"/>
      <c r="E151" s="3"/>
      <c r="F151" s="3"/>
      <c r="G151" s="4"/>
    </row>
    <row r="152" spans="1:7" ht="16.5" thickBot="1" x14ac:dyDescent="0.3">
      <c r="A152" s="395" t="s">
        <v>284</v>
      </c>
      <c r="B152" s="396"/>
      <c r="C152" s="396"/>
      <c r="D152" s="396"/>
      <c r="E152" s="396"/>
      <c r="F152" s="396"/>
      <c r="G152" s="397"/>
    </row>
    <row r="153" spans="1:7" ht="16.5" thickBot="1" x14ac:dyDescent="0.3">
      <c r="A153" s="398" t="s">
        <v>108</v>
      </c>
      <c r="B153" s="399"/>
      <c r="C153" s="399"/>
      <c r="D153" s="399"/>
      <c r="E153" s="399"/>
      <c r="F153" s="399"/>
      <c r="G153" s="400"/>
    </row>
  </sheetData>
  <mergeCells count="94">
    <mergeCell ref="A153:G153"/>
    <mergeCell ref="A17:B17"/>
    <mergeCell ref="C17:D17"/>
    <mergeCell ref="E17:G17"/>
    <mergeCell ref="A18:B18"/>
    <mergeCell ref="C18:D18"/>
    <mergeCell ref="E18:G18"/>
    <mergeCell ref="A103:B103"/>
    <mergeCell ref="F125:G125"/>
    <mergeCell ref="A137:G137"/>
    <mergeCell ref="A138:G138"/>
    <mergeCell ref="A139:G139"/>
    <mergeCell ref="C141:D141"/>
    <mergeCell ref="A144:G144"/>
    <mergeCell ref="A152:G152"/>
    <mergeCell ref="A131:G131"/>
    <mergeCell ref="A132:G132"/>
    <mergeCell ref="A133:G133"/>
    <mergeCell ref="A134:G134"/>
    <mergeCell ref="A135:G135"/>
    <mergeCell ref="A136:G136"/>
    <mergeCell ref="A130:G130"/>
    <mergeCell ref="A115:B115"/>
    <mergeCell ref="F118:G118"/>
    <mergeCell ref="F119:G119"/>
    <mergeCell ref="F120:G120"/>
    <mergeCell ref="F121:G121"/>
    <mergeCell ref="F122:G122"/>
    <mergeCell ref="F123:G123"/>
    <mergeCell ref="F124:G124"/>
    <mergeCell ref="A126:E126"/>
    <mergeCell ref="A128:G128"/>
    <mergeCell ref="A129:G129"/>
    <mergeCell ref="A114:B114"/>
    <mergeCell ref="A102:B102"/>
    <mergeCell ref="A105:B105"/>
    <mergeCell ref="A106:B106"/>
    <mergeCell ref="D106:E106"/>
    <mergeCell ref="D108:E108"/>
    <mergeCell ref="A109:D109"/>
    <mergeCell ref="A110:B110"/>
    <mergeCell ref="A111:B111"/>
    <mergeCell ref="A112:B112"/>
    <mergeCell ref="A113:B113"/>
    <mergeCell ref="F108:G108"/>
    <mergeCell ref="A95:B95"/>
    <mergeCell ref="A97:B97"/>
    <mergeCell ref="A98:B98"/>
    <mergeCell ref="A99:B99"/>
    <mergeCell ref="A100:B100"/>
    <mergeCell ref="A101:B101"/>
    <mergeCell ref="A94:B94"/>
    <mergeCell ref="B87:C87"/>
    <mergeCell ref="E87:F87"/>
    <mergeCell ref="B88:C88"/>
    <mergeCell ref="E88:F88"/>
    <mergeCell ref="B89:C89"/>
    <mergeCell ref="E89:F89"/>
    <mergeCell ref="B90:C90"/>
    <mergeCell ref="E90:F90"/>
    <mergeCell ref="A92:C92"/>
    <mergeCell ref="D92:G92"/>
    <mergeCell ref="A93:G93"/>
    <mergeCell ref="B86:C86"/>
    <mergeCell ref="E86:F86"/>
    <mergeCell ref="A16:B16"/>
    <mergeCell ref="C16:D16"/>
    <mergeCell ref="E16:G16"/>
    <mergeCell ref="C20:G20"/>
    <mergeCell ref="C21:G21"/>
    <mergeCell ref="C22:G22"/>
    <mergeCell ref="A81:C81"/>
    <mergeCell ref="A84:C84"/>
    <mergeCell ref="D84:G84"/>
    <mergeCell ref="B85:C85"/>
    <mergeCell ref="E85:F85"/>
    <mergeCell ref="B12:C12"/>
    <mergeCell ref="D12:G12"/>
    <mergeCell ref="A13:G13"/>
    <mergeCell ref="A15:B15"/>
    <mergeCell ref="C15:D15"/>
    <mergeCell ref="E15:G15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5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03"/>
  <sheetViews>
    <sheetView view="pageBreakPreview" zoomScale="85" zoomScaleNormal="85" zoomScaleSheetLayoutView="85" workbookViewId="0">
      <selection activeCell="G29" sqref="G29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  <col min="11" max="11" width="12.375" bestFit="1" customWidth="1"/>
    <col min="13" max="13" width="12.375" bestFit="1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370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371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263" t="s">
        <v>4</v>
      </c>
      <c r="B11" s="338" t="s">
        <v>372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120000000</v>
      </c>
      <c r="C12" s="502"/>
      <c r="D12" s="342" t="s">
        <v>373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4"/>
    </row>
    <row r="16" spans="1:7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4"/>
    </row>
    <row r="17" spans="1:15" ht="16.5" x14ac:dyDescent="0.3">
      <c r="A17" s="348" t="s">
        <v>348</v>
      </c>
      <c r="B17" s="349"/>
      <c r="C17" s="350" t="s">
        <v>350</v>
      </c>
      <c r="D17" s="351"/>
      <c r="E17" s="352">
        <v>40000000</v>
      </c>
      <c r="F17" s="353"/>
      <c r="G17" s="354"/>
    </row>
    <row r="18" spans="1:15" ht="16.5" x14ac:dyDescent="0.3">
      <c r="A18" s="348" t="s">
        <v>349</v>
      </c>
      <c r="B18" s="349"/>
      <c r="C18" s="350" t="s">
        <v>350</v>
      </c>
      <c r="D18" s="351"/>
      <c r="E18" s="352">
        <v>40000000</v>
      </c>
      <c r="F18" s="353"/>
      <c r="G18" s="354"/>
    </row>
    <row r="19" spans="1:15" ht="16.5" x14ac:dyDescent="0.25">
      <c r="A19" s="8" t="s">
        <v>10</v>
      </c>
      <c r="B19" s="147"/>
      <c r="C19" s="147"/>
      <c r="D19" s="147"/>
      <c r="E19" s="147"/>
      <c r="F19" s="147"/>
      <c r="G19" s="259">
        <f>E16+E17</f>
        <v>120000000</v>
      </c>
    </row>
    <row r="20" spans="1:15" ht="16.5" x14ac:dyDescent="0.3">
      <c r="A20" s="18" t="s">
        <v>11</v>
      </c>
      <c r="B20" s="2" t="s">
        <v>12</v>
      </c>
      <c r="C20" s="355" t="s">
        <v>13</v>
      </c>
      <c r="D20" s="356"/>
      <c r="E20" s="356"/>
      <c r="F20" s="356"/>
      <c r="G20" s="357"/>
    </row>
    <row r="21" spans="1:15" ht="71.25" customHeight="1" x14ac:dyDescent="0.25">
      <c r="A21" s="256" t="s">
        <v>285</v>
      </c>
      <c r="B21" s="257">
        <v>46002</v>
      </c>
      <c r="C21" s="358" t="s">
        <v>286</v>
      </c>
      <c r="D21" s="359"/>
      <c r="E21" s="359"/>
      <c r="F21" s="359"/>
      <c r="G21" s="360"/>
    </row>
    <row r="22" spans="1:15" ht="93.75" customHeight="1" x14ac:dyDescent="0.25">
      <c r="A22" s="51" t="s">
        <v>287</v>
      </c>
      <c r="B22" s="257">
        <v>46017</v>
      </c>
      <c r="C22" s="358" t="s">
        <v>288</v>
      </c>
      <c r="D22" s="359"/>
      <c r="E22" s="359"/>
      <c r="F22" s="359"/>
      <c r="G22" s="503"/>
    </row>
    <row r="23" spans="1:15" x14ac:dyDescent="0.25">
      <c r="A23" s="58" t="s">
        <v>15</v>
      </c>
      <c r="B23" s="140"/>
      <c r="C23" s="140"/>
      <c r="D23" s="140"/>
      <c r="E23" s="140"/>
      <c r="F23" s="140"/>
      <c r="G23" s="7"/>
    </row>
    <row r="24" spans="1:15" ht="30" x14ac:dyDescent="0.25">
      <c r="A24" s="150" t="s">
        <v>16</v>
      </c>
      <c r="B24" s="151" t="s">
        <v>17</v>
      </c>
      <c r="C24" s="151" t="s">
        <v>18</v>
      </c>
      <c r="D24" s="152" t="s">
        <v>19</v>
      </c>
      <c r="E24" s="152" t="s">
        <v>20</v>
      </c>
      <c r="F24" s="153" t="s">
        <v>21</v>
      </c>
      <c r="G24" s="154" t="s">
        <v>22</v>
      </c>
      <c r="J24" t="s">
        <v>113</v>
      </c>
    </row>
    <row r="25" spans="1:15" x14ac:dyDescent="0.25">
      <c r="A25" s="94">
        <v>1</v>
      </c>
      <c r="B25" s="221" t="s">
        <v>359</v>
      </c>
      <c r="C25" s="222" t="s">
        <v>363</v>
      </c>
      <c r="D25" s="226">
        <v>328000</v>
      </c>
      <c r="E25" s="227">
        <v>0</v>
      </c>
      <c r="F25" s="228">
        <v>0</v>
      </c>
      <c r="G25" s="226">
        <v>328000</v>
      </c>
      <c r="J25" t="s">
        <v>114</v>
      </c>
    </row>
    <row r="26" spans="1:15" x14ac:dyDescent="0.25">
      <c r="A26" s="94">
        <v>2</v>
      </c>
      <c r="B26" s="221" t="s">
        <v>360</v>
      </c>
      <c r="C26" s="221" t="s">
        <v>363</v>
      </c>
      <c r="D26" s="226">
        <v>567000</v>
      </c>
      <c r="E26" s="226">
        <v>0</v>
      </c>
      <c r="F26" s="226">
        <v>0</v>
      </c>
      <c r="G26" s="226">
        <v>567000</v>
      </c>
      <c r="J26" t="s">
        <v>114</v>
      </c>
    </row>
    <row r="27" spans="1:15" x14ac:dyDescent="0.25">
      <c r="A27" s="94">
        <v>3</v>
      </c>
      <c r="B27" s="221" t="s">
        <v>361</v>
      </c>
      <c r="C27" s="221" t="s">
        <v>363</v>
      </c>
      <c r="D27" s="226">
        <v>360000</v>
      </c>
      <c r="E27" s="226">
        <v>0</v>
      </c>
      <c r="F27" s="226">
        <v>0</v>
      </c>
      <c r="G27" s="226">
        <v>360000</v>
      </c>
      <c r="J27" t="s">
        <v>114</v>
      </c>
    </row>
    <row r="28" spans="1:15" x14ac:dyDescent="0.25">
      <c r="A28" s="94">
        <v>4</v>
      </c>
      <c r="B28" s="221" t="s">
        <v>362</v>
      </c>
      <c r="C28" s="221" t="s">
        <v>363</v>
      </c>
      <c r="D28" s="226">
        <v>401000</v>
      </c>
      <c r="E28" s="226">
        <v>0</v>
      </c>
      <c r="F28" s="226">
        <v>0</v>
      </c>
      <c r="G28" s="226">
        <v>401000</v>
      </c>
      <c r="J28" t="s">
        <v>114</v>
      </c>
    </row>
    <row r="29" spans="1:15" x14ac:dyDescent="0.25">
      <c r="A29" s="453" t="s">
        <v>9</v>
      </c>
      <c r="B29" s="454"/>
      <c r="C29" s="455"/>
      <c r="D29" s="67">
        <f>SUM(D25:D28)</f>
        <v>1656000</v>
      </c>
      <c r="E29" s="67">
        <f>SUM(E25:E28)</f>
        <v>0</v>
      </c>
      <c r="F29" s="67">
        <f>SUM(F25:F28)</f>
        <v>0</v>
      </c>
      <c r="G29" s="67">
        <f>SUM(G25:G28)</f>
        <v>1656000</v>
      </c>
    </row>
    <row r="30" spans="1:15" ht="16.5" x14ac:dyDescent="0.3">
      <c r="A30" s="11" t="s">
        <v>23</v>
      </c>
      <c r="B30" s="146"/>
      <c r="C30" s="146"/>
      <c r="D30" s="146"/>
      <c r="E30" s="146"/>
      <c r="F30" s="146"/>
      <c r="G30" s="16"/>
    </row>
    <row r="31" spans="1:15" ht="17.25" thickBot="1" x14ac:dyDescent="0.35">
      <c r="A31" s="25"/>
      <c r="B31" s="26"/>
      <c r="C31" s="26"/>
      <c r="D31" s="26"/>
      <c r="E31" s="26"/>
      <c r="F31" s="26"/>
      <c r="G31" s="27"/>
      <c r="I31" s="299" t="s">
        <v>419</v>
      </c>
      <c r="J31" s="299" t="s">
        <v>420</v>
      </c>
      <c r="K31" s="304" t="s">
        <v>421</v>
      </c>
      <c r="L31" s="304" t="s">
        <v>422</v>
      </c>
      <c r="M31" s="304" t="s">
        <v>423</v>
      </c>
      <c r="N31" s="299" t="s">
        <v>426</v>
      </c>
      <c r="O31" s="299" t="s">
        <v>427</v>
      </c>
    </row>
    <row r="32" spans="1:15" ht="17.25" thickBot="1" x14ac:dyDescent="0.3">
      <c r="A32" s="361" t="s">
        <v>78</v>
      </c>
      <c r="B32" s="362"/>
      <c r="C32" s="363"/>
      <c r="D32" s="361" t="s">
        <v>105</v>
      </c>
      <c r="E32" s="362"/>
      <c r="F32" s="362"/>
      <c r="G32" s="363"/>
      <c r="I32" s="300" t="s">
        <v>472</v>
      </c>
      <c r="J32" s="300" t="s">
        <v>429</v>
      </c>
      <c r="K32" s="304">
        <v>1656000</v>
      </c>
      <c r="L32" s="304">
        <v>0</v>
      </c>
      <c r="M32" s="305">
        <v>1656000</v>
      </c>
      <c r="N32" s="301" t="s">
        <v>473</v>
      </c>
      <c r="O32" s="301" t="s">
        <v>474</v>
      </c>
    </row>
    <row r="33" spans="1:7" ht="17.25" thickBot="1" x14ac:dyDescent="0.35">
      <c r="A33" s="264" t="s">
        <v>24</v>
      </c>
      <c r="B33" s="448" t="s">
        <v>25</v>
      </c>
      <c r="C33" s="448"/>
      <c r="D33" s="265" t="s">
        <v>26</v>
      </c>
      <c r="E33" s="448" t="s">
        <v>27</v>
      </c>
      <c r="F33" s="448"/>
      <c r="G33" s="265" t="s">
        <v>28</v>
      </c>
    </row>
    <row r="34" spans="1:7" ht="17.25" thickBot="1" x14ac:dyDescent="0.35">
      <c r="A34" s="113" t="s">
        <v>29</v>
      </c>
      <c r="B34" s="449" t="s">
        <v>74</v>
      </c>
      <c r="C34" s="450"/>
      <c r="D34" s="158">
        <v>284700000</v>
      </c>
      <c r="E34" s="490">
        <v>45866</v>
      </c>
      <c r="F34" s="491"/>
      <c r="G34" s="159">
        <v>46016</v>
      </c>
    </row>
    <row r="35" spans="1:7" ht="17.25" thickBot="1" x14ac:dyDescent="0.35">
      <c r="A35" s="64" t="s">
        <v>83</v>
      </c>
      <c r="B35" s="442" t="s">
        <v>103</v>
      </c>
      <c r="C35" s="443"/>
      <c r="D35" s="110">
        <v>8000000</v>
      </c>
      <c r="E35" s="492">
        <v>45866</v>
      </c>
      <c r="F35" s="493"/>
      <c r="G35" s="160">
        <v>46198</v>
      </c>
    </row>
    <row r="36" spans="1:7" ht="50.25" thickBot="1" x14ac:dyDescent="0.35">
      <c r="A36" s="114" t="s">
        <v>84</v>
      </c>
      <c r="B36" s="442" t="s">
        <v>104</v>
      </c>
      <c r="C36" s="443"/>
      <c r="D36" s="112">
        <v>4000000</v>
      </c>
      <c r="E36" s="494">
        <v>45866</v>
      </c>
      <c r="F36" s="495"/>
      <c r="G36" s="160">
        <v>47112</v>
      </c>
    </row>
    <row r="37" spans="1:7" ht="17.25" thickBot="1" x14ac:dyDescent="0.35">
      <c r="A37" s="113" t="s">
        <v>85</v>
      </c>
      <c r="B37" s="442" t="s">
        <v>103</v>
      </c>
      <c r="C37" s="443"/>
      <c r="D37" s="110">
        <v>8000000</v>
      </c>
      <c r="E37" s="492">
        <v>45866</v>
      </c>
      <c r="F37" s="493"/>
      <c r="G37" s="160">
        <v>46137</v>
      </c>
    </row>
    <row r="38" spans="1:7" ht="17.25" thickBot="1" x14ac:dyDescent="0.35">
      <c r="A38" s="64" t="s">
        <v>86</v>
      </c>
      <c r="B38" s="438" t="s">
        <v>103</v>
      </c>
      <c r="C38" s="439"/>
      <c r="D38" s="117">
        <v>8000000</v>
      </c>
      <c r="E38" s="496">
        <v>45856</v>
      </c>
      <c r="F38" s="497"/>
      <c r="G38" s="161">
        <v>45948</v>
      </c>
    </row>
    <row r="39" spans="1:7" ht="16.5" x14ac:dyDescent="0.3">
      <c r="A39" s="63"/>
      <c r="B39" s="162"/>
      <c r="C39" s="162"/>
      <c r="D39" s="163"/>
      <c r="E39" s="220"/>
      <c r="F39" s="220"/>
      <c r="G39" s="219"/>
    </row>
    <row r="40" spans="1:7" ht="16.5" x14ac:dyDescent="0.3">
      <c r="A40" s="422" t="s">
        <v>30</v>
      </c>
      <c r="B40" s="422"/>
      <c r="C40" s="422"/>
      <c r="D40" s="423">
        <v>45869</v>
      </c>
      <c r="E40" s="422"/>
      <c r="F40" s="422"/>
      <c r="G40" s="422"/>
    </row>
    <row r="41" spans="1:7" ht="16.5" x14ac:dyDescent="0.3">
      <c r="A41" s="424" t="s">
        <v>31</v>
      </c>
      <c r="B41" s="425"/>
      <c r="C41" s="425"/>
      <c r="D41" s="425"/>
      <c r="E41" s="425"/>
      <c r="F41" s="425"/>
      <c r="G41" s="426"/>
    </row>
    <row r="42" spans="1:7" ht="16.5" x14ac:dyDescent="0.3">
      <c r="A42" s="375" t="s">
        <v>32</v>
      </c>
      <c r="B42" s="376"/>
      <c r="C42" s="28" t="s">
        <v>33</v>
      </c>
      <c r="D42" s="29" t="s">
        <v>34</v>
      </c>
      <c r="E42" s="30" t="s">
        <v>35</v>
      </c>
      <c r="F42" s="30" t="s">
        <v>36</v>
      </c>
      <c r="G42" s="100" t="s">
        <v>37</v>
      </c>
    </row>
    <row r="43" spans="1:7" ht="16.5" x14ac:dyDescent="0.3">
      <c r="A43" s="373" t="s">
        <v>38</v>
      </c>
      <c r="B43" s="374"/>
      <c r="C43" s="232">
        <v>80000000</v>
      </c>
      <c r="D43" s="29"/>
      <c r="E43" s="30"/>
      <c r="F43" s="31"/>
      <c r="G43" s="100"/>
    </row>
    <row r="44" spans="1:7" ht="16.5" x14ac:dyDescent="0.3">
      <c r="A44" s="262" t="s">
        <v>351</v>
      </c>
      <c r="B44" s="261"/>
      <c r="C44" s="232">
        <v>40000000</v>
      </c>
      <c r="D44" s="29"/>
      <c r="E44" s="30"/>
      <c r="F44" s="31"/>
      <c r="G44" s="260"/>
    </row>
    <row r="45" spans="1:7" x14ac:dyDescent="0.25">
      <c r="A45" s="404" t="s">
        <v>98</v>
      </c>
      <c r="B45" s="405"/>
      <c r="C45" s="167"/>
      <c r="D45" s="167">
        <v>104000</v>
      </c>
      <c r="E45" s="36"/>
      <c r="F45" s="36"/>
      <c r="G45" s="167">
        <v>104000</v>
      </c>
    </row>
    <row r="46" spans="1:7" x14ac:dyDescent="0.25">
      <c r="A46" s="404" t="s">
        <v>143</v>
      </c>
      <c r="B46" s="405"/>
      <c r="C46" s="206"/>
      <c r="D46" s="218">
        <v>4572000</v>
      </c>
      <c r="E46" s="36"/>
      <c r="F46" s="215"/>
      <c r="G46" s="36">
        <v>4572000</v>
      </c>
    </row>
    <row r="47" spans="1:7" x14ac:dyDescent="0.25">
      <c r="A47" s="404" t="s">
        <v>196</v>
      </c>
      <c r="B47" s="405"/>
      <c r="C47" s="206"/>
      <c r="D47" s="218">
        <v>25314000</v>
      </c>
      <c r="E47" s="217"/>
      <c r="F47" s="215"/>
      <c r="G47" s="36">
        <v>25314000</v>
      </c>
    </row>
    <row r="48" spans="1:7" x14ac:dyDescent="0.25">
      <c r="A48" s="404" t="s">
        <v>235</v>
      </c>
      <c r="B48" s="405"/>
      <c r="C48" s="206"/>
      <c r="D48" s="36">
        <v>41915000</v>
      </c>
      <c r="E48" s="36"/>
      <c r="F48" s="215"/>
      <c r="G48" s="103">
        <v>42077000</v>
      </c>
    </row>
    <row r="49" spans="1:7" x14ac:dyDescent="0.25">
      <c r="A49" s="404" t="s">
        <v>257</v>
      </c>
      <c r="B49" s="405"/>
      <c r="C49" s="206"/>
      <c r="D49" s="66">
        <v>6415000</v>
      </c>
      <c r="E49" s="66"/>
      <c r="F49" s="215">
        <v>0</v>
      </c>
      <c r="G49" s="218">
        <v>6415000</v>
      </c>
    </row>
    <row r="50" spans="1:7" x14ac:dyDescent="0.25">
      <c r="A50" s="404" t="s">
        <v>274</v>
      </c>
      <c r="B50" s="405"/>
      <c r="C50" s="206"/>
      <c r="D50" s="66">
        <v>1648000</v>
      </c>
      <c r="E50" s="66"/>
      <c r="F50" s="215">
        <v>1434000</v>
      </c>
      <c r="G50" s="218">
        <v>1648000</v>
      </c>
    </row>
    <row r="51" spans="1:7" x14ac:dyDescent="0.25">
      <c r="A51" s="404" t="s">
        <v>352</v>
      </c>
      <c r="B51" s="405"/>
      <c r="C51" s="206"/>
      <c r="D51" s="66">
        <v>31148827</v>
      </c>
      <c r="E51" s="66"/>
      <c r="F51" s="215">
        <v>1106173</v>
      </c>
      <c r="G51" s="218">
        <v>32255000</v>
      </c>
    </row>
    <row r="52" spans="1:7" x14ac:dyDescent="0.25">
      <c r="A52" s="404" t="s">
        <v>364</v>
      </c>
      <c r="B52" s="405"/>
      <c r="C52" s="206"/>
      <c r="D52" s="218"/>
      <c r="E52" s="66">
        <v>1656000</v>
      </c>
      <c r="F52" s="215">
        <v>0</v>
      </c>
      <c r="G52" s="218">
        <v>1656000</v>
      </c>
    </row>
    <row r="53" spans="1:7" x14ac:dyDescent="0.25">
      <c r="A53" s="404"/>
      <c r="B53" s="405"/>
      <c r="C53" s="206"/>
      <c r="D53" s="216"/>
      <c r="E53" s="66"/>
      <c r="F53" s="215"/>
      <c r="G53" s="218"/>
    </row>
    <row r="54" spans="1:7" ht="16.5" x14ac:dyDescent="0.3">
      <c r="A54" s="375" t="s">
        <v>9</v>
      </c>
      <c r="B54" s="376"/>
      <c r="C54" s="231">
        <f>+C43+C44</f>
        <v>120000000</v>
      </c>
      <c r="D54" s="231">
        <f>SUM(D45:D53)</f>
        <v>111116827</v>
      </c>
      <c r="E54" s="231">
        <f t="shared" ref="E54:G54" si="0">SUM(E45:E53)</f>
        <v>1656000</v>
      </c>
      <c r="F54" s="231">
        <f t="shared" si="0"/>
        <v>2540173</v>
      </c>
      <c r="G54" s="231">
        <f t="shared" si="0"/>
        <v>114041000</v>
      </c>
    </row>
    <row r="55" spans="1:7" ht="17.25" thickBot="1" x14ac:dyDescent="0.35">
      <c r="A55" s="375" t="s">
        <v>39</v>
      </c>
      <c r="B55" s="376"/>
      <c r="C55" s="34">
        <f>D54/C54</f>
        <v>0.92597355833333328</v>
      </c>
      <c r="D55" s="380" t="s">
        <v>40</v>
      </c>
      <c r="E55" s="376"/>
      <c r="F55" s="34"/>
      <c r="G55" s="121">
        <f>E54/C54</f>
        <v>1.38E-2</v>
      </c>
    </row>
    <row r="56" spans="1:7" ht="16.5" x14ac:dyDescent="0.3">
      <c r="A56" s="38" t="s">
        <v>41</v>
      </c>
      <c r="B56" s="39"/>
      <c r="C56" s="39"/>
      <c r="D56" s="40"/>
      <c r="E56" s="41"/>
      <c r="F56" s="41"/>
      <c r="G56" s="42"/>
    </row>
    <row r="57" spans="1:7" ht="17.25" thickBot="1" x14ac:dyDescent="0.3">
      <c r="A57" s="171" t="s">
        <v>42</v>
      </c>
      <c r="B57" s="172" t="s">
        <v>365</v>
      </c>
      <c r="C57" s="77">
        <v>46120</v>
      </c>
      <c r="D57" s="431" t="s">
        <v>43</v>
      </c>
      <c r="E57" s="432"/>
      <c r="F57" s="485">
        <f>+G29</f>
        <v>1656000</v>
      </c>
      <c r="G57" s="486"/>
    </row>
    <row r="58" spans="1:7" ht="16.5" x14ac:dyDescent="0.3">
      <c r="A58" s="487" t="s">
        <v>44</v>
      </c>
      <c r="B58" s="488"/>
      <c r="C58" s="488"/>
      <c r="D58" s="489"/>
      <c r="E58" s="173"/>
      <c r="F58" s="173"/>
      <c r="G58" s="16"/>
    </row>
    <row r="59" spans="1:7" ht="16.5" x14ac:dyDescent="0.3">
      <c r="A59" s="371" t="s">
        <v>45</v>
      </c>
      <c r="B59" s="372"/>
      <c r="C59" s="78">
        <f>C54</f>
        <v>120000000</v>
      </c>
      <c r="D59" s="214"/>
      <c r="E59" s="173"/>
      <c r="F59" s="173"/>
      <c r="G59" s="16"/>
    </row>
    <row r="60" spans="1:7" ht="16.5" x14ac:dyDescent="0.3">
      <c r="A60" s="373" t="s">
        <v>46</v>
      </c>
      <c r="B60" s="374"/>
      <c r="C60" s="79">
        <f>D54</f>
        <v>111116827</v>
      </c>
      <c r="D60" s="214"/>
      <c r="E60" s="173"/>
      <c r="F60" s="173"/>
      <c r="G60" s="16"/>
    </row>
    <row r="61" spans="1:7" ht="16.5" x14ac:dyDescent="0.3">
      <c r="A61" s="373" t="s">
        <v>47</v>
      </c>
      <c r="B61" s="374"/>
      <c r="C61" s="79">
        <f>F48</f>
        <v>0</v>
      </c>
      <c r="D61" s="212"/>
      <c r="E61" s="46"/>
      <c r="F61" s="46"/>
      <c r="G61" s="16"/>
    </row>
    <row r="62" spans="1:7" ht="16.5" x14ac:dyDescent="0.3">
      <c r="A62" s="373" t="s">
        <v>48</v>
      </c>
      <c r="B62" s="374"/>
      <c r="C62" s="80">
        <f>C59-C60-C63</f>
        <v>7227173</v>
      </c>
      <c r="D62" s="212"/>
      <c r="E62" s="46"/>
      <c r="F62" s="46"/>
      <c r="G62" s="16"/>
    </row>
    <row r="63" spans="1:7" ht="16.5" x14ac:dyDescent="0.3">
      <c r="A63" s="373" t="s">
        <v>49</v>
      </c>
      <c r="B63" s="374"/>
      <c r="C63" s="213">
        <f>G29</f>
        <v>1656000</v>
      </c>
      <c r="D63" s="212"/>
      <c r="E63" s="46"/>
      <c r="F63" s="46"/>
      <c r="G63" s="16"/>
    </row>
    <row r="64" spans="1:7" ht="17.25" thickBot="1" x14ac:dyDescent="0.35">
      <c r="A64" s="386" t="s">
        <v>50</v>
      </c>
      <c r="B64" s="387"/>
      <c r="C64" s="211">
        <f>C62+C63+C60</f>
        <v>120000000</v>
      </c>
      <c r="D64" s="210"/>
      <c r="E64" s="48"/>
      <c r="F64" s="48"/>
      <c r="G64" s="16"/>
    </row>
    <row r="65" spans="1:7" ht="16.5" x14ac:dyDescent="0.3">
      <c r="A65" s="49"/>
      <c r="B65" s="146"/>
      <c r="C65" s="146"/>
      <c r="D65" s="146"/>
      <c r="E65" s="146"/>
      <c r="F65" s="146"/>
      <c r="G65" s="16"/>
    </row>
    <row r="66" spans="1:7" ht="17.25" thickBot="1" x14ac:dyDescent="0.35">
      <c r="A66" s="11" t="s">
        <v>51</v>
      </c>
      <c r="B66" s="146"/>
      <c r="C66" s="146"/>
      <c r="D66" s="146"/>
      <c r="E66" s="146"/>
      <c r="F66" s="146"/>
      <c r="G66" s="16"/>
    </row>
    <row r="67" spans="1:7" ht="33" x14ac:dyDescent="0.25">
      <c r="A67" s="198" t="s">
        <v>16</v>
      </c>
      <c r="B67" s="199" t="s">
        <v>52</v>
      </c>
      <c r="C67" s="266" t="s">
        <v>53</v>
      </c>
      <c r="D67" s="199" t="s">
        <v>12</v>
      </c>
      <c r="E67" s="201" t="s">
        <v>54</v>
      </c>
      <c r="F67" s="479" t="s">
        <v>55</v>
      </c>
      <c r="G67" s="480"/>
    </row>
    <row r="68" spans="1:7" ht="16.5" x14ac:dyDescent="0.3">
      <c r="A68" s="106">
        <v>1</v>
      </c>
      <c r="B68" s="36" t="s">
        <v>56</v>
      </c>
      <c r="C68" s="36" t="s">
        <v>110</v>
      </c>
      <c r="D68" s="233">
        <v>45957</v>
      </c>
      <c r="E68" s="36">
        <v>104000</v>
      </c>
      <c r="F68" s="483">
        <f>E68</f>
        <v>104000</v>
      </c>
      <c r="G68" s="484"/>
    </row>
    <row r="69" spans="1:7" ht="16.5" x14ac:dyDescent="0.3">
      <c r="A69" s="106">
        <v>2</v>
      </c>
      <c r="B69" s="36" t="s">
        <v>56</v>
      </c>
      <c r="C69" s="36" t="s">
        <v>145</v>
      </c>
      <c r="D69" s="233">
        <v>45965</v>
      </c>
      <c r="E69" s="36">
        <v>4572000</v>
      </c>
      <c r="F69" s="483">
        <f>E69</f>
        <v>4572000</v>
      </c>
      <c r="G69" s="484"/>
    </row>
    <row r="70" spans="1:7" ht="16.5" x14ac:dyDescent="0.3">
      <c r="A70" s="106">
        <v>3</v>
      </c>
      <c r="B70" s="36" t="s">
        <v>56</v>
      </c>
      <c r="C70" s="36" t="s">
        <v>197</v>
      </c>
      <c r="D70" s="233">
        <v>45974</v>
      </c>
      <c r="E70" s="36">
        <v>25314000</v>
      </c>
      <c r="F70" s="483">
        <f>E70</f>
        <v>25314000</v>
      </c>
      <c r="G70" s="484"/>
    </row>
    <row r="71" spans="1:7" ht="16.5" x14ac:dyDescent="0.3">
      <c r="A71" s="209">
        <v>4</v>
      </c>
      <c r="B71" s="36" t="s">
        <v>56</v>
      </c>
      <c r="C71" s="36" t="s">
        <v>254</v>
      </c>
      <c r="D71" s="233">
        <v>46003</v>
      </c>
      <c r="E71" s="36">
        <v>42077000</v>
      </c>
      <c r="F71" s="483">
        <v>41915000</v>
      </c>
      <c r="G71" s="484"/>
    </row>
    <row r="72" spans="1:7" ht="16.5" x14ac:dyDescent="0.3">
      <c r="A72" s="209">
        <v>5</v>
      </c>
      <c r="B72" s="36" t="s">
        <v>56</v>
      </c>
      <c r="C72" s="36" t="s">
        <v>268</v>
      </c>
      <c r="D72" s="233">
        <v>46017</v>
      </c>
      <c r="E72" s="36">
        <v>6415000</v>
      </c>
      <c r="F72" s="483">
        <v>6415000</v>
      </c>
      <c r="G72" s="484"/>
    </row>
    <row r="73" spans="1:7" ht="16.5" x14ac:dyDescent="0.3">
      <c r="A73" s="209">
        <v>6</v>
      </c>
      <c r="B73" s="36" t="s">
        <v>56</v>
      </c>
      <c r="C73" s="36" t="s">
        <v>280</v>
      </c>
      <c r="D73" s="233">
        <v>46099</v>
      </c>
      <c r="E73" s="36">
        <v>1648000</v>
      </c>
      <c r="F73" s="483">
        <v>1648000</v>
      </c>
      <c r="G73" s="484"/>
    </row>
    <row r="74" spans="1:7" ht="16.5" x14ac:dyDescent="0.3">
      <c r="A74" s="209">
        <v>7</v>
      </c>
      <c r="B74" s="36" t="s">
        <v>56</v>
      </c>
      <c r="C74" s="267" t="s">
        <v>357</v>
      </c>
      <c r="D74" s="233">
        <v>46099</v>
      </c>
      <c r="E74" s="36">
        <v>32255000</v>
      </c>
      <c r="F74" s="483">
        <v>31148827</v>
      </c>
      <c r="G74" s="484"/>
    </row>
    <row r="75" spans="1:7" ht="16.5" x14ac:dyDescent="0.3">
      <c r="A75" s="209">
        <v>8</v>
      </c>
      <c r="B75" s="36" t="s">
        <v>56</v>
      </c>
      <c r="C75" s="267" t="s">
        <v>366</v>
      </c>
      <c r="D75" s="233">
        <v>46120</v>
      </c>
      <c r="E75" s="36">
        <v>1656000</v>
      </c>
      <c r="F75" s="483">
        <v>1656000</v>
      </c>
      <c r="G75" s="484"/>
    </row>
    <row r="76" spans="1:7" ht="17.25" thickBot="1" x14ac:dyDescent="0.35">
      <c r="A76" s="411" t="s">
        <v>358</v>
      </c>
      <c r="B76" s="412"/>
      <c r="C76" s="412"/>
      <c r="D76" s="412"/>
      <c r="E76" s="412"/>
      <c r="F76" s="203">
        <f>G76/C64</f>
        <v>0.93977355833333331</v>
      </c>
      <c r="G76" s="204">
        <f>SUM(F68:G75)</f>
        <v>112772827</v>
      </c>
    </row>
    <row r="77" spans="1:7" ht="16.5" x14ac:dyDescent="0.3">
      <c r="A77" s="11" t="s">
        <v>58</v>
      </c>
      <c r="B77" s="144"/>
      <c r="C77" s="144"/>
      <c r="D77" s="144"/>
      <c r="E77" s="144"/>
      <c r="F77" s="144"/>
      <c r="G77" s="12"/>
    </row>
    <row r="78" spans="1:7" x14ac:dyDescent="0.25">
      <c r="A78" s="383" t="s">
        <v>75</v>
      </c>
      <c r="B78" s="428"/>
      <c r="C78" s="428"/>
      <c r="D78" s="428"/>
      <c r="E78" s="428"/>
      <c r="F78" s="428"/>
      <c r="G78" s="385"/>
    </row>
    <row r="79" spans="1:7" x14ac:dyDescent="0.25">
      <c r="A79" s="383" t="s">
        <v>59</v>
      </c>
      <c r="B79" s="428"/>
      <c r="C79" s="428"/>
      <c r="D79" s="428"/>
      <c r="E79" s="428"/>
      <c r="F79" s="428"/>
      <c r="G79" s="385"/>
    </row>
    <row r="80" spans="1:7" x14ac:dyDescent="0.25">
      <c r="A80" s="383" t="s">
        <v>60</v>
      </c>
      <c r="B80" s="428"/>
      <c r="C80" s="428"/>
      <c r="D80" s="428"/>
      <c r="E80" s="428"/>
      <c r="F80" s="428"/>
      <c r="G80" s="385"/>
    </row>
    <row r="81" spans="1:7" x14ac:dyDescent="0.25">
      <c r="A81" s="383" t="s">
        <v>61</v>
      </c>
      <c r="B81" s="428"/>
      <c r="C81" s="428"/>
      <c r="D81" s="428"/>
      <c r="E81" s="428"/>
      <c r="F81" s="428"/>
      <c r="G81" s="385"/>
    </row>
    <row r="82" spans="1:7" x14ac:dyDescent="0.25">
      <c r="A82" s="383" t="s">
        <v>62</v>
      </c>
      <c r="B82" s="428"/>
      <c r="C82" s="428"/>
      <c r="D82" s="428"/>
      <c r="E82" s="428"/>
      <c r="F82" s="428"/>
      <c r="G82" s="385"/>
    </row>
    <row r="83" spans="1:7" x14ac:dyDescent="0.25">
      <c r="A83" s="383" t="s">
        <v>106</v>
      </c>
      <c r="B83" s="428"/>
      <c r="C83" s="428"/>
      <c r="D83" s="428"/>
      <c r="E83" s="428"/>
      <c r="F83" s="428"/>
      <c r="G83" s="385"/>
    </row>
    <row r="84" spans="1:7" ht="30" customHeight="1" x14ac:dyDescent="0.25">
      <c r="A84" s="383" t="s">
        <v>88</v>
      </c>
      <c r="B84" s="428"/>
      <c r="C84" s="428"/>
      <c r="D84" s="428"/>
      <c r="E84" s="428"/>
      <c r="F84" s="428"/>
      <c r="G84" s="385"/>
    </row>
    <row r="85" spans="1:7" x14ac:dyDescent="0.25">
      <c r="A85" s="383" t="s">
        <v>63</v>
      </c>
      <c r="B85" s="428"/>
      <c r="C85" s="428"/>
      <c r="D85" s="428"/>
      <c r="E85" s="428"/>
      <c r="F85" s="428"/>
      <c r="G85" s="385"/>
    </row>
    <row r="86" spans="1:7" x14ac:dyDescent="0.25">
      <c r="A86" s="504" t="s">
        <v>64</v>
      </c>
      <c r="B86" s="505"/>
      <c r="C86" s="505"/>
      <c r="D86" s="505"/>
      <c r="E86" s="505"/>
      <c r="F86" s="505"/>
      <c r="G86" s="506"/>
    </row>
    <row r="87" spans="1:7" x14ac:dyDescent="0.25">
      <c r="A87" s="383" t="s">
        <v>65</v>
      </c>
      <c r="B87" s="428"/>
      <c r="C87" s="428"/>
      <c r="D87" s="428"/>
      <c r="E87" s="428"/>
      <c r="F87" s="428"/>
      <c r="G87" s="385"/>
    </row>
    <row r="88" spans="1:7" x14ac:dyDescent="0.25">
      <c r="A88" s="383" t="s">
        <v>354</v>
      </c>
      <c r="B88" s="428"/>
      <c r="C88" s="428"/>
      <c r="D88" s="428"/>
      <c r="E88" s="428"/>
      <c r="F88" s="428"/>
      <c r="G88" s="385"/>
    </row>
    <row r="89" spans="1:7" ht="16.5" thickBot="1" x14ac:dyDescent="0.3">
      <c r="A89" s="406" t="s">
        <v>367</v>
      </c>
      <c r="B89" s="407"/>
      <c r="C89" s="407"/>
      <c r="D89" s="407"/>
      <c r="E89" s="407"/>
      <c r="F89" s="407"/>
      <c r="G89" s="408"/>
    </row>
    <row r="90" spans="1:7" x14ac:dyDescent="0.25">
      <c r="A90" s="53" t="s">
        <v>66</v>
      </c>
      <c r="B90" s="3"/>
      <c r="C90" s="3"/>
      <c r="D90" s="3"/>
      <c r="E90" s="3"/>
      <c r="F90" s="3"/>
      <c r="G90" s="4"/>
    </row>
    <row r="91" spans="1:7" ht="16.5" thickBot="1" x14ac:dyDescent="0.3">
      <c r="A91" s="54" t="s">
        <v>67</v>
      </c>
      <c r="B91" s="181">
        <f>D54/C54</f>
        <v>0.92597355833333328</v>
      </c>
      <c r="C91" s="409" t="s">
        <v>68</v>
      </c>
      <c r="D91" s="410"/>
      <c r="E91" s="83">
        <f>E54/C54</f>
        <v>1.38E-2</v>
      </c>
      <c r="F91" s="56"/>
      <c r="G91" s="57"/>
    </row>
    <row r="92" spans="1:7" ht="16.5" thickBot="1" x14ac:dyDescent="0.3">
      <c r="A92" s="6"/>
      <c r="B92" s="140"/>
      <c r="C92" s="140"/>
      <c r="D92" s="140"/>
      <c r="E92" s="140"/>
      <c r="F92" s="140"/>
      <c r="G92" s="7"/>
    </row>
    <row r="93" spans="1:7" x14ac:dyDescent="0.25">
      <c r="A93" s="53" t="s">
        <v>69</v>
      </c>
      <c r="B93" s="3"/>
      <c r="C93" s="3"/>
      <c r="D93" s="3"/>
      <c r="E93" s="3"/>
      <c r="F93" s="3"/>
      <c r="G93" s="4"/>
    </row>
    <row r="94" spans="1:7" x14ac:dyDescent="0.25">
      <c r="A94" s="392"/>
      <c r="B94" s="427"/>
      <c r="C94" s="427"/>
      <c r="D94" s="427"/>
      <c r="E94" s="427"/>
      <c r="F94" s="427"/>
      <c r="G94" s="394"/>
    </row>
    <row r="95" spans="1:7" ht="16.5" thickBot="1" x14ac:dyDescent="0.3">
      <c r="A95" s="6"/>
      <c r="B95" s="140"/>
      <c r="C95" s="140"/>
      <c r="D95" s="140"/>
      <c r="E95" s="140"/>
      <c r="F95" s="140"/>
      <c r="G95" s="7"/>
    </row>
    <row r="96" spans="1:7" x14ac:dyDescent="0.25">
      <c r="A96" s="58" t="s">
        <v>70</v>
      </c>
      <c r="B96" s="240" t="s">
        <v>368</v>
      </c>
      <c r="C96" s="140"/>
      <c r="D96" s="140"/>
      <c r="E96" s="140"/>
      <c r="F96" s="140"/>
      <c r="G96" s="7"/>
    </row>
    <row r="97" spans="1:7" ht="16.5" thickBot="1" x14ac:dyDescent="0.3">
      <c r="A97" s="58"/>
      <c r="B97" s="241" t="s">
        <v>369</v>
      </c>
      <c r="C97" s="140"/>
      <c r="D97" s="140"/>
      <c r="E97" s="140"/>
      <c r="F97" s="140"/>
      <c r="G97" s="7"/>
    </row>
    <row r="98" spans="1:7" x14ac:dyDescent="0.25">
      <c r="A98" s="58"/>
      <c r="B98" s="182"/>
      <c r="C98" s="140"/>
      <c r="D98" s="140"/>
      <c r="E98" s="140"/>
      <c r="F98" s="140"/>
      <c r="G98" s="7"/>
    </row>
    <row r="99" spans="1:7" x14ac:dyDescent="0.25">
      <c r="A99" s="58"/>
      <c r="B99" s="182"/>
      <c r="C99" s="140"/>
      <c r="D99" s="140"/>
      <c r="E99" s="140"/>
      <c r="F99" s="140"/>
      <c r="G99" s="7"/>
    </row>
    <row r="100" spans="1:7" ht="16.5" thickBot="1" x14ac:dyDescent="0.3">
      <c r="A100" s="59"/>
      <c r="B100" s="140"/>
      <c r="C100" s="140"/>
      <c r="D100" s="140"/>
      <c r="E100" s="140"/>
      <c r="F100" s="140"/>
      <c r="G100" s="7"/>
    </row>
    <row r="101" spans="1:7" x14ac:dyDescent="0.25">
      <c r="A101" s="60"/>
      <c r="B101" s="3"/>
      <c r="C101" s="3"/>
      <c r="D101" s="3"/>
      <c r="E101" s="3"/>
      <c r="F101" s="3"/>
      <c r="G101" s="4"/>
    </row>
    <row r="102" spans="1:7" ht="16.5" thickBot="1" x14ac:dyDescent="0.3">
      <c r="A102" s="395" t="s">
        <v>284</v>
      </c>
      <c r="B102" s="396"/>
      <c r="C102" s="396"/>
      <c r="D102" s="396"/>
      <c r="E102" s="396"/>
      <c r="F102" s="396"/>
      <c r="G102" s="397"/>
    </row>
    <row r="103" spans="1:7" ht="16.5" thickBot="1" x14ac:dyDescent="0.3">
      <c r="A103" s="398" t="s">
        <v>108</v>
      </c>
      <c r="B103" s="399"/>
      <c r="C103" s="399"/>
      <c r="D103" s="399"/>
      <c r="E103" s="399"/>
      <c r="F103" s="399"/>
      <c r="G103" s="400"/>
    </row>
  </sheetData>
  <mergeCells count="97">
    <mergeCell ref="A94:G94"/>
    <mergeCell ref="A102:G102"/>
    <mergeCell ref="A103:G103"/>
    <mergeCell ref="A53:B53"/>
    <mergeCell ref="A52:B52"/>
    <mergeCell ref="F75:G75"/>
    <mergeCell ref="A85:G85"/>
    <mergeCell ref="A86:G86"/>
    <mergeCell ref="A87:G87"/>
    <mergeCell ref="A88:G88"/>
    <mergeCell ref="A89:G89"/>
    <mergeCell ref="C91:D91"/>
    <mergeCell ref="A79:G79"/>
    <mergeCell ref="A80:G80"/>
    <mergeCell ref="A81:G81"/>
    <mergeCell ref="A82:G82"/>
    <mergeCell ref="A83:G83"/>
    <mergeCell ref="A84:G84"/>
    <mergeCell ref="F71:G71"/>
    <mergeCell ref="F72:G72"/>
    <mergeCell ref="F73:G73"/>
    <mergeCell ref="F74:G74"/>
    <mergeCell ref="A76:E76"/>
    <mergeCell ref="A78:G78"/>
    <mergeCell ref="F70:G70"/>
    <mergeCell ref="F57:G57"/>
    <mergeCell ref="A58:D58"/>
    <mergeCell ref="A59:B59"/>
    <mergeCell ref="A60:B60"/>
    <mergeCell ref="A61:B61"/>
    <mergeCell ref="A62:B62"/>
    <mergeCell ref="D57:E57"/>
    <mergeCell ref="A63:B63"/>
    <mergeCell ref="A64:B64"/>
    <mergeCell ref="F67:G67"/>
    <mergeCell ref="F68:G68"/>
    <mergeCell ref="F69:G69"/>
    <mergeCell ref="A50:B50"/>
    <mergeCell ref="A51:B51"/>
    <mergeCell ref="A54:B54"/>
    <mergeCell ref="A55:B55"/>
    <mergeCell ref="D55:E55"/>
    <mergeCell ref="A49:B49"/>
    <mergeCell ref="B38:C38"/>
    <mergeCell ref="E38:F38"/>
    <mergeCell ref="A40:C40"/>
    <mergeCell ref="D40:G40"/>
    <mergeCell ref="A41:G41"/>
    <mergeCell ref="A42:B42"/>
    <mergeCell ref="A43:B43"/>
    <mergeCell ref="A45:B45"/>
    <mergeCell ref="A46:B46"/>
    <mergeCell ref="A47:B47"/>
    <mergeCell ref="A48:B48"/>
    <mergeCell ref="B35:C35"/>
    <mergeCell ref="E35:F35"/>
    <mergeCell ref="B36:C36"/>
    <mergeCell ref="E36:F36"/>
    <mergeCell ref="B37:C37"/>
    <mergeCell ref="E37:F37"/>
    <mergeCell ref="B34:C34"/>
    <mergeCell ref="E34:F34"/>
    <mergeCell ref="A18:B18"/>
    <mergeCell ref="C18:D18"/>
    <mergeCell ref="E18:G18"/>
    <mergeCell ref="C20:G20"/>
    <mergeCell ref="C21:G21"/>
    <mergeCell ref="C22:G22"/>
    <mergeCell ref="A29:C29"/>
    <mergeCell ref="A32:C32"/>
    <mergeCell ref="D32:G32"/>
    <mergeCell ref="B33:C33"/>
    <mergeCell ref="E33:F33"/>
    <mergeCell ref="A16:B16"/>
    <mergeCell ref="C16:D16"/>
    <mergeCell ref="E16:G16"/>
    <mergeCell ref="A17:B17"/>
    <mergeCell ref="C17:D17"/>
    <mergeCell ref="E17:G17"/>
    <mergeCell ref="B12:C12"/>
    <mergeCell ref="D12:G12"/>
    <mergeCell ref="A13:G13"/>
    <mergeCell ref="A15:B15"/>
    <mergeCell ref="C15:D15"/>
    <mergeCell ref="E15:G15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5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6"/>
  <sheetViews>
    <sheetView view="pageBreakPreview" zoomScale="85" zoomScaleNormal="85" zoomScaleSheetLayoutView="85" workbookViewId="0">
      <selection activeCell="G50" sqref="G50"/>
    </sheetView>
  </sheetViews>
  <sheetFormatPr baseColWidth="10" defaultRowHeight="15.75" x14ac:dyDescent="0.25"/>
  <cols>
    <col min="1" max="1" width="25.375" customWidth="1"/>
    <col min="2" max="2" width="21.75" customWidth="1"/>
    <col min="3" max="7" width="20.5" customWidth="1"/>
    <col min="11" max="11" width="12.375" bestFit="1" customWidth="1"/>
    <col min="13" max="13" width="12.375" bestFit="1" customWidth="1"/>
  </cols>
  <sheetData>
    <row r="1" spans="1:7" x14ac:dyDescent="0.25">
      <c r="A1" s="306" t="s">
        <v>0</v>
      </c>
      <c r="B1" s="307"/>
      <c r="C1" s="308"/>
      <c r="D1" s="3"/>
      <c r="E1" s="3"/>
      <c r="F1" s="3"/>
      <c r="G1" s="4"/>
    </row>
    <row r="2" spans="1:7" x14ac:dyDescent="0.25">
      <c r="A2" s="309" t="s">
        <v>1</v>
      </c>
      <c r="B2" s="461"/>
      <c r="C2" s="311"/>
      <c r="D2" s="6"/>
      <c r="E2" s="140"/>
      <c r="F2" s="140"/>
      <c r="G2" s="7"/>
    </row>
    <row r="3" spans="1:7" ht="28.9" customHeight="1" x14ac:dyDescent="0.25">
      <c r="A3" s="8" t="s">
        <v>2</v>
      </c>
      <c r="B3" s="141"/>
      <c r="C3" s="9"/>
      <c r="D3" s="142" t="s">
        <v>374</v>
      </c>
      <c r="E3" s="143"/>
      <c r="F3" s="143"/>
      <c r="G3" s="10"/>
    </row>
    <row r="4" spans="1:7" ht="17.25" thickBot="1" x14ac:dyDescent="0.35">
      <c r="A4" s="11"/>
      <c r="B4" s="144"/>
      <c r="C4" s="12"/>
      <c r="D4" s="13" t="s">
        <v>3</v>
      </c>
      <c r="E4" s="14"/>
      <c r="F4" s="14"/>
      <c r="G4" s="15"/>
    </row>
    <row r="5" spans="1:7" ht="17.25" thickBot="1" x14ac:dyDescent="0.35">
      <c r="A5" s="312" t="s">
        <v>72</v>
      </c>
      <c r="B5" s="313"/>
      <c r="C5" s="314"/>
      <c r="D5" s="315" t="s">
        <v>375</v>
      </c>
      <c r="E5" s="316"/>
      <c r="F5" s="316"/>
      <c r="G5" s="317"/>
    </row>
    <row r="6" spans="1:7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3"/>
    </row>
    <row r="7" spans="1:7" ht="16.5" x14ac:dyDescent="0.25">
      <c r="A7" s="324" t="s">
        <v>90</v>
      </c>
      <c r="B7" s="325"/>
      <c r="C7" s="325"/>
      <c r="D7" s="325"/>
      <c r="E7" s="325"/>
      <c r="F7" s="325"/>
      <c r="G7" s="326"/>
    </row>
    <row r="8" spans="1:7" x14ac:dyDescent="0.25">
      <c r="A8" s="327" t="s">
        <v>91</v>
      </c>
      <c r="B8" s="328"/>
      <c r="C8" s="328"/>
      <c r="D8" s="328"/>
      <c r="E8" s="328"/>
      <c r="F8" s="328"/>
      <c r="G8" s="329"/>
    </row>
    <row r="9" spans="1:7" ht="35.25" customHeight="1" x14ac:dyDescent="0.25">
      <c r="A9" s="330"/>
      <c r="B9" s="331"/>
      <c r="C9" s="331"/>
      <c r="D9" s="331"/>
      <c r="E9" s="331"/>
      <c r="F9" s="331"/>
      <c r="G9" s="332"/>
    </row>
    <row r="10" spans="1:7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7"/>
    </row>
    <row r="11" spans="1:7" ht="16.5" x14ac:dyDescent="0.25">
      <c r="A11" s="270" t="s">
        <v>4</v>
      </c>
      <c r="B11" s="338" t="s">
        <v>372</v>
      </c>
      <c r="C11" s="339"/>
      <c r="D11" s="69" t="s">
        <v>5</v>
      </c>
      <c r="E11" s="336" t="s">
        <v>94</v>
      </c>
      <c r="F11" s="334"/>
      <c r="G11" s="337"/>
    </row>
    <row r="12" spans="1:7" ht="16.5" x14ac:dyDescent="0.25">
      <c r="A12" s="223" t="s">
        <v>6</v>
      </c>
      <c r="B12" s="501">
        <v>120000000</v>
      </c>
      <c r="C12" s="502"/>
      <c r="D12" s="342" t="s">
        <v>373</v>
      </c>
      <c r="E12" s="343"/>
      <c r="F12" s="343"/>
      <c r="G12" s="344"/>
    </row>
    <row r="13" spans="1:7" ht="48" customHeight="1" x14ac:dyDescent="0.25">
      <c r="A13" s="345" t="s">
        <v>7</v>
      </c>
      <c r="B13" s="346"/>
      <c r="C13" s="346"/>
      <c r="D13" s="346"/>
      <c r="E13" s="346"/>
      <c r="F13" s="346"/>
      <c r="G13" s="347"/>
    </row>
    <row r="14" spans="1:7" ht="16.5" x14ac:dyDescent="0.3">
      <c r="A14" s="11" t="s">
        <v>8</v>
      </c>
      <c r="B14" s="146"/>
      <c r="C14" s="146"/>
      <c r="D14" s="146"/>
      <c r="E14" s="146"/>
      <c r="F14" s="146"/>
      <c r="G14" s="16"/>
    </row>
    <row r="15" spans="1:7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4"/>
    </row>
    <row r="16" spans="1:7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4"/>
    </row>
    <row r="17" spans="1:10" ht="16.5" x14ac:dyDescent="0.3">
      <c r="A17" s="348" t="s">
        <v>348</v>
      </c>
      <c r="B17" s="349"/>
      <c r="C17" s="350" t="s">
        <v>350</v>
      </c>
      <c r="D17" s="351"/>
      <c r="E17" s="352">
        <v>40000000</v>
      </c>
      <c r="F17" s="353"/>
      <c r="G17" s="354"/>
    </row>
    <row r="18" spans="1:10" ht="16.5" x14ac:dyDescent="0.3">
      <c r="A18" s="348" t="s">
        <v>349</v>
      </c>
      <c r="B18" s="349"/>
      <c r="C18" s="350" t="s">
        <v>350</v>
      </c>
      <c r="D18" s="351"/>
      <c r="E18" s="352">
        <v>40000000</v>
      </c>
      <c r="F18" s="353"/>
      <c r="G18" s="354"/>
    </row>
    <row r="19" spans="1:10" ht="16.5" x14ac:dyDescent="0.25">
      <c r="A19" s="8" t="s">
        <v>10</v>
      </c>
      <c r="B19" s="147"/>
      <c r="C19" s="147"/>
      <c r="D19" s="147"/>
      <c r="E19" s="147"/>
      <c r="F19" s="147"/>
      <c r="G19" s="259">
        <f>E16+E17</f>
        <v>120000000</v>
      </c>
    </row>
    <row r="20" spans="1:10" ht="16.5" x14ac:dyDescent="0.3">
      <c r="A20" s="18" t="s">
        <v>11</v>
      </c>
      <c r="B20" s="2" t="s">
        <v>12</v>
      </c>
      <c r="C20" s="355" t="s">
        <v>13</v>
      </c>
      <c r="D20" s="356"/>
      <c r="E20" s="356"/>
      <c r="F20" s="356"/>
      <c r="G20" s="357"/>
    </row>
    <row r="21" spans="1:10" ht="71.25" customHeight="1" x14ac:dyDescent="0.25">
      <c r="A21" s="256" t="s">
        <v>285</v>
      </c>
      <c r="B21" s="257">
        <v>46002</v>
      </c>
      <c r="C21" s="358" t="s">
        <v>286</v>
      </c>
      <c r="D21" s="359"/>
      <c r="E21" s="359"/>
      <c r="F21" s="359"/>
      <c r="G21" s="360"/>
    </row>
    <row r="22" spans="1:10" ht="93.75" customHeight="1" x14ac:dyDescent="0.25">
      <c r="A22" s="51" t="s">
        <v>287</v>
      </c>
      <c r="B22" s="257">
        <v>46017</v>
      </c>
      <c r="C22" s="358" t="s">
        <v>288</v>
      </c>
      <c r="D22" s="359"/>
      <c r="E22" s="359"/>
      <c r="F22" s="359"/>
      <c r="G22" s="503"/>
    </row>
    <row r="23" spans="1:10" x14ac:dyDescent="0.25">
      <c r="A23" s="58" t="s">
        <v>15</v>
      </c>
      <c r="B23" s="140"/>
      <c r="C23" s="140"/>
      <c r="D23" s="140"/>
      <c r="E23" s="140"/>
      <c r="F23" s="140"/>
      <c r="G23" s="7"/>
    </row>
    <row r="24" spans="1:10" ht="30" x14ac:dyDescent="0.25">
      <c r="A24" s="150" t="s">
        <v>16</v>
      </c>
      <c r="B24" s="151" t="s">
        <v>17</v>
      </c>
      <c r="C24" s="151" t="s">
        <v>18</v>
      </c>
      <c r="D24" s="152" t="s">
        <v>19</v>
      </c>
      <c r="E24" s="152" t="s">
        <v>20</v>
      </c>
      <c r="F24" s="153" t="s">
        <v>21</v>
      </c>
      <c r="G24" s="154" t="s">
        <v>22</v>
      </c>
      <c r="J24" t="s">
        <v>113</v>
      </c>
    </row>
    <row r="25" spans="1:10" x14ac:dyDescent="0.25">
      <c r="A25" s="94">
        <v>1</v>
      </c>
      <c r="B25" s="221" t="s">
        <v>376</v>
      </c>
      <c r="C25" s="222" t="s">
        <v>401</v>
      </c>
      <c r="D25" s="226">
        <v>576000</v>
      </c>
      <c r="E25" s="227">
        <v>0</v>
      </c>
      <c r="F25" s="228">
        <v>0</v>
      </c>
      <c r="G25" s="226">
        <v>576000</v>
      </c>
      <c r="J25" t="s">
        <v>114</v>
      </c>
    </row>
    <row r="26" spans="1:10" x14ac:dyDescent="0.25">
      <c r="A26" s="94">
        <v>2</v>
      </c>
      <c r="B26" s="221" t="s">
        <v>377</v>
      </c>
      <c r="C26" s="221" t="s">
        <v>401</v>
      </c>
      <c r="D26" s="226">
        <v>216000</v>
      </c>
      <c r="E26" s="226">
        <v>0</v>
      </c>
      <c r="F26" s="226">
        <v>0</v>
      </c>
      <c r="G26" s="226">
        <v>216000</v>
      </c>
      <c r="J26" t="s">
        <v>114</v>
      </c>
    </row>
    <row r="27" spans="1:10" x14ac:dyDescent="0.25">
      <c r="A27" s="94">
        <v>3</v>
      </c>
      <c r="B27" s="221" t="s">
        <v>378</v>
      </c>
      <c r="C27" s="221" t="s">
        <v>402</v>
      </c>
      <c r="D27" s="226">
        <v>432000</v>
      </c>
      <c r="E27" s="226">
        <v>0</v>
      </c>
      <c r="F27" s="226">
        <v>0</v>
      </c>
      <c r="G27" s="226">
        <v>432000</v>
      </c>
      <c r="J27" t="s">
        <v>114</v>
      </c>
    </row>
    <row r="28" spans="1:10" x14ac:dyDescent="0.25">
      <c r="A28" s="94">
        <v>4</v>
      </c>
      <c r="B28" s="221" t="s">
        <v>379</v>
      </c>
      <c r="C28" s="221" t="s">
        <v>402</v>
      </c>
      <c r="D28" s="226">
        <v>828000</v>
      </c>
      <c r="E28" s="226">
        <v>0</v>
      </c>
      <c r="F28" s="226">
        <v>0</v>
      </c>
      <c r="G28" s="226">
        <v>828000</v>
      </c>
      <c r="J28" t="s">
        <v>114</v>
      </c>
    </row>
    <row r="29" spans="1:10" x14ac:dyDescent="0.25">
      <c r="A29" s="94">
        <v>5</v>
      </c>
      <c r="B29" s="221" t="s">
        <v>380</v>
      </c>
      <c r="C29" s="221" t="s">
        <v>401</v>
      </c>
      <c r="D29" s="226">
        <v>25000</v>
      </c>
      <c r="E29" s="226">
        <v>0</v>
      </c>
      <c r="F29" s="226"/>
      <c r="G29" s="226">
        <v>25000</v>
      </c>
      <c r="J29" t="s">
        <v>114</v>
      </c>
    </row>
    <row r="30" spans="1:10" x14ac:dyDescent="0.25">
      <c r="A30" s="94">
        <v>6</v>
      </c>
      <c r="B30" s="221" t="s">
        <v>381</v>
      </c>
      <c r="C30" s="221" t="s">
        <v>401</v>
      </c>
      <c r="D30" s="226">
        <v>162000</v>
      </c>
      <c r="E30" s="226">
        <v>0</v>
      </c>
      <c r="F30" s="226"/>
      <c r="G30" s="226">
        <v>162000</v>
      </c>
      <c r="J30" t="s">
        <v>114</v>
      </c>
    </row>
    <row r="31" spans="1:10" x14ac:dyDescent="0.25">
      <c r="A31" s="94">
        <v>7</v>
      </c>
      <c r="B31" s="221" t="s">
        <v>382</v>
      </c>
      <c r="C31" s="221" t="s">
        <v>401</v>
      </c>
      <c r="D31" s="226">
        <v>52000</v>
      </c>
      <c r="E31" s="226">
        <v>27000</v>
      </c>
      <c r="F31" s="226"/>
      <c r="G31" s="226">
        <v>25000</v>
      </c>
      <c r="J31" t="s">
        <v>405</v>
      </c>
    </row>
    <row r="32" spans="1:10" x14ac:dyDescent="0.25">
      <c r="A32" s="94">
        <v>8</v>
      </c>
      <c r="B32" s="221" t="s">
        <v>383</v>
      </c>
      <c r="C32" s="221" t="s">
        <v>401</v>
      </c>
      <c r="D32" s="226">
        <v>216000</v>
      </c>
      <c r="E32" s="226">
        <v>0</v>
      </c>
      <c r="F32" s="226"/>
      <c r="G32" s="226">
        <v>216000</v>
      </c>
      <c r="J32" t="s">
        <v>114</v>
      </c>
    </row>
    <row r="33" spans="1:10" x14ac:dyDescent="0.25">
      <c r="A33" s="94">
        <v>9</v>
      </c>
      <c r="B33" s="221" t="s">
        <v>384</v>
      </c>
      <c r="C33" s="221" t="s">
        <v>401</v>
      </c>
      <c r="D33" s="226">
        <v>216000</v>
      </c>
      <c r="E33" s="226">
        <v>0</v>
      </c>
      <c r="F33" s="226"/>
      <c r="G33" s="226">
        <v>216000</v>
      </c>
      <c r="J33" t="s">
        <v>114</v>
      </c>
    </row>
    <row r="34" spans="1:10" x14ac:dyDescent="0.25">
      <c r="A34" s="94">
        <v>10</v>
      </c>
      <c r="B34" s="221" t="s">
        <v>385</v>
      </c>
      <c r="C34" s="221" t="s">
        <v>402</v>
      </c>
      <c r="D34" s="226">
        <v>1265000</v>
      </c>
      <c r="E34" s="226">
        <v>25000</v>
      </c>
      <c r="F34" s="226"/>
      <c r="G34" s="226">
        <v>1240000</v>
      </c>
      <c r="J34" t="s">
        <v>114</v>
      </c>
    </row>
    <row r="35" spans="1:10" x14ac:dyDescent="0.25">
      <c r="A35" s="94">
        <v>11</v>
      </c>
      <c r="B35" s="221" t="s">
        <v>386</v>
      </c>
      <c r="C35" s="221" t="s">
        <v>401</v>
      </c>
      <c r="D35" s="226">
        <v>52000</v>
      </c>
      <c r="E35" s="226">
        <v>0</v>
      </c>
      <c r="F35" s="226"/>
      <c r="G35" s="226">
        <v>52000</v>
      </c>
      <c r="J35" t="s">
        <v>114</v>
      </c>
    </row>
    <row r="36" spans="1:10" x14ac:dyDescent="0.25">
      <c r="A36" s="94">
        <v>12</v>
      </c>
      <c r="B36" s="221" t="s">
        <v>387</v>
      </c>
      <c r="C36" s="221" t="s">
        <v>401</v>
      </c>
      <c r="D36" s="226">
        <v>54000</v>
      </c>
      <c r="E36" s="226">
        <v>0</v>
      </c>
      <c r="F36" s="226"/>
      <c r="G36" s="226">
        <v>54000</v>
      </c>
      <c r="J36" t="s">
        <v>114</v>
      </c>
    </row>
    <row r="37" spans="1:10" x14ac:dyDescent="0.25">
      <c r="A37" s="94">
        <v>13</v>
      </c>
      <c r="B37" s="221" t="s">
        <v>388</v>
      </c>
      <c r="C37" s="221" t="s">
        <v>401</v>
      </c>
      <c r="D37" s="226">
        <v>54000</v>
      </c>
      <c r="E37" s="226">
        <v>0</v>
      </c>
      <c r="F37" s="226"/>
      <c r="G37" s="226">
        <v>54000</v>
      </c>
      <c r="J37" t="s">
        <v>114</v>
      </c>
    </row>
    <row r="38" spans="1:10" x14ac:dyDescent="0.25">
      <c r="A38" s="94">
        <v>14</v>
      </c>
      <c r="B38" s="221" t="s">
        <v>389</v>
      </c>
      <c r="C38" s="221" t="s">
        <v>402</v>
      </c>
      <c r="D38" s="226">
        <v>81000</v>
      </c>
      <c r="E38" s="226">
        <v>0</v>
      </c>
      <c r="F38" s="226"/>
      <c r="G38" s="226">
        <v>81000</v>
      </c>
      <c r="J38" t="s">
        <v>114</v>
      </c>
    </row>
    <row r="39" spans="1:10" x14ac:dyDescent="0.25">
      <c r="A39" s="94">
        <v>15</v>
      </c>
      <c r="B39" s="221" t="s">
        <v>390</v>
      </c>
      <c r="C39" s="221" t="s">
        <v>401</v>
      </c>
      <c r="D39" s="226">
        <v>54000</v>
      </c>
      <c r="E39" s="226">
        <v>0</v>
      </c>
      <c r="F39" s="226"/>
      <c r="G39" s="226">
        <v>54000</v>
      </c>
      <c r="J39" t="s">
        <v>114</v>
      </c>
    </row>
    <row r="40" spans="1:10" x14ac:dyDescent="0.25">
      <c r="A40" s="94">
        <v>16</v>
      </c>
      <c r="B40" s="221" t="s">
        <v>391</v>
      </c>
      <c r="C40" s="221" t="s">
        <v>402</v>
      </c>
      <c r="D40" s="226">
        <v>54000</v>
      </c>
      <c r="E40" s="226">
        <v>0</v>
      </c>
      <c r="F40" s="226"/>
      <c r="G40" s="226">
        <v>54000</v>
      </c>
      <c r="J40" t="s">
        <v>114</v>
      </c>
    </row>
    <row r="41" spans="1:10" x14ac:dyDescent="0.25">
      <c r="A41" s="94">
        <v>17</v>
      </c>
      <c r="B41" s="221" t="s">
        <v>392</v>
      </c>
      <c r="C41" s="221" t="s">
        <v>401</v>
      </c>
      <c r="D41" s="226">
        <v>108000</v>
      </c>
      <c r="E41" s="226">
        <v>0</v>
      </c>
      <c r="F41" s="226"/>
      <c r="G41" s="226">
        <v>108000</v>
      </c>
      <c r="J41" t="s">
        <v>114</v>
      </c>
    </row>
    <row r="42" spans="1:10" x14ac:dyDescent="0.25">
      <c r="A42" s="94">
        <v>18</v>
      </c>
      <c r="B42" s="221" t="s">
        <v>393</v>
      </c>
      <c r="C42" s="221" t="s">
        <v>401</v>
      </c>
      <c r="D42" s="226">
        <v>324000</v>
      </c>
      <c r="E42" s="226">
        <v>0</v>
      </c>
      <c r="F42" s="226"/>
      <c r="G42" s="226">
        <v>324000</v>
      </c>
      <c r="J42" t="s">
        <v>114</v>
      </c>
    </row>
    <row r="43" spans="1:10" x14ac:dyDescent="0.25">
      <c r="A43" s="94">
        <v>19</v>
      </c>
      <c r="B43" s="221" t="s">
        <v>394</v>
      </c>
      <c r="C43" s="221" t="s">
        <v>401</v>
      </c>
      <c r="D43" s="226">
        <v>162000</v>
      </c>
      <c r="E43" s="226">
        <v>0</v>
      </c>
      <c r="F43" s="226"/>
      <c r="G43" s="226">
        <v>162000</v>
      </c>
      <c r="J43" t="s">
        <v>114</v>
      </c>
    </row>
    <row r="44" spans="1:10" x14ac:dyDescent="0.25">
      <c r="A44" s="94">
        <v>20</v>
      </c>
      <c r="B44" s="221" t="s">
        <v>395</v>
      </c>
      <c r="C44" s="221" t="s">
        <v>402</v>
      </c>
      <c r="D44" s="226">
        <v>25000</v>
      </c>
      <c r="E44" s="226">
        <v>0</v>
      </c>
      <c r="F44" s="226"/>
      <c r="G44" s="226">
        <v>25000</v>
      </c>
      <c r="J44" t="s">
        <v>114</v>
      </c>
    </row>
    <row r="45" spans="1:10" x14ac:dyDescent="0.25">
      <c r="A45" s="94">
        <v>21</v>
      </c>
      <c r="B45" s="221" t="s">
        <v>396</v>
      </c>
      <c r="C45" s="221" t="s">
        <v>402</v>
      </c>
      <c r="D45" s="226">
        <v>484000</v>
      </c>
      <c r="E45" s="226">
        <v>0</v>
      </c>
      <c r="F45" s="226"/>
      <c r="G45" s="226">
        <v>484000</v>
      </c>
      <c r="J45" t="s">
        <v>114</v>
      </c>
    </row>
    <row r="46" spans="1:10" x14ac:dyDescent="0.25">
      <c r="A46" s="94">
        <v>22</v>
      </c>
      <c r="B46" s="221" t="s">
        <v>397</v>
      </c>
      <c r="C46" s="221" t="s">
        <v>402</v>
      </c>
      <c r="D46" s="226">
        <v>490000</v>
      </c>
      <c r="E46" s="226">
        <v>0</v>
      </c>
      <c r="F46" s="226"/>
      <c r="G46" s="226">
        <v>490000</v>
      </c>
      <c r="J46" t="s">
        <v>114</v>
      </c>
    </row>
    <row r="47" spans="1:10" x14ac:dyDescent="0.25">
      <c r="A47" s="94">
        <v>23</v>
      </c>
      <c r="B47" s="221" t="s">
        <v>398</v>
      </c>
      <c r="C47" s="221" t="s">
        <v>401</v>
      </c>
      <c r="D47" s="226">
        <v>54000</v>
      </c>
      <c r="E47" s="226">
        <v>0</v>
      </c>
      <c r="F47" s="226"/>
      <c r="G47" s="226">
        <v>54000</v>
      </c>
      <c r="J47" t="s">
        <v>114</v>
      </c>
    </row>
    <row r="48" spans="1:10" x14ac:dyDescent="0.25">
      <c r="A48" s="94">
        <v>24</v>
      </c>
      <c r="B48" s="221" t="s">
        <v>399</v>
      </c>
      <c r="C48" s="221" t="s">
        <v>401</v>
      </c>
      <c r="D48" s="226">
        <v>25000</v>
      </c>
      <c r="E48" s="226">
        <v>0</v>
      </c>
      <c r="F48" s="226"/>
      <c r="G48" s="226">
        <v>25000</v>
      </c>
      <c r="J48" t="s">
        <v>114</v>
      </c>
    </row>
    <row r="49" spans="1:15" x14ac:dyDescent="0.25">
      <c r="A49" s="94">
        <v>25</v>
      </c>
      <c r="B49" s="221" t="s">
        <v>400</v>
      </c>
      <c r="C49" s="221" t="s">
        <v>401</v>
      </c>
      <c r="D49" s="226">
        <v>54000</v>
      </c>
      <c r="E49" s="226">
        <v>0</v>
      </c>
      <c r="F49" s="226"/>
      <c r="G49" s="226">
        <v>54000</v>
      </c>
      <c r="J49" t="s">
        <v>114</v>
      </c>
    </row>
    <row r="50" spans="1:15" x14ac:dyDescent="0.25">
      <c r="A50" s="453" t="s">
        <v>9</v>
      </c>
      <c r="B50" s="454"/>
      <c r="C50" s="455"/>
      <c r="D50" s="67">
        <f>SUM(D25:D49)</f>
        <v>6063000</v>
      </c>
      <c r="E50" s="67">
        <f t="shared" ref="E50:G50" si="0">SUM(E25:E49)</f>
        <v>52000</v>
      </c>
      <c r="F50" s="67">
        <f t="shared" si="0"/>
        <v>0</v>
      </c>
      <c r="G50" s="67">
        <f t="shared" si="0"/>
        <v>6011000</v>
      </c>
    </row>
    <row r="51" spans="1:15" ht="16.5" x14ac:dyDescent="0.3">
      <c r="A51" s="11" t="s">
        <v>23</v>
      </c>
      <c r="B51" s="146"/>
      <c r="C51" s="146"/>
      <c r="D51" s="146"/>
      <c r="E51" s="146"/>
      <c r="F51" s="146"/>
      <c r="G51" s="16"/>
      <c r="I51" s="299" t="s">
        <v>419</v>
      </c>
      <c r="J51" s="299" t="s">
        <v>420</v>
      </c>
      <c r="K51" s="304" t="s">
        <v>421</v>
      </c>
      <c r="L51" s="304" t="s">
        <v>422</v>
      </c>
      <c r="M51" s="304" t="s">
        <v>423</v>
      </c>
      <c r="N51" s="299" t="s">
        <v>426</v>
      </c>
      <c r="O51" s="299" t="s">
        <v>427</v>
      </c>
    </row>
    <row r="52" spans="1:15" ht="17.25" thickBot="1" x14ac:dyDescent="0.35">
      <c r="A52" s="25"/>
      <c r="B52" s="26"/>
      <c r="C52" s="26"/>
      <c r="D52" s="26"/>
      <c r="E52" s="26"/>
      <c r="F52" s="26"/>
      <c r="G52" s="27"/>
      <c r="I52" s="300" t="s">
        <v>475</v>
      </c>
      <c r="J52" s="300" t="s">
        <v>429</v>
      </c>
      <c r="K52" s="304">
        <v>4746000</v>
      </c>
      <c r="L52" s="304">
        <v>0</v>
      </c>
      <c r="M52" s="305">
        <v>4746000</v>
      </c>
      <c r="N52" s="301" t="s">
        <v>476</v>
      </c>
      <c r="O52" s="301" t="s">
        <v>477</v>
      </c>
    </row>
    <row r="53" spans="1:15" ht="17.25" thickBot="1" x14ac:dyDescent="0.3">
      <c r="A53" s="361" t="s">
        <v>78</v>
      </c>
      <c r="B53" s="362"/>
      <c r="C53" s="363"/>
      <c r="D53" s="361" t="s">
        <v>105</v>
      </c>
      <c r="E53" s="362"/>
      <c r="F53" s="362"/>
      <c r="G53" s="363"/>
      <c r="I53" s="300" t="s">
        <v>478</v>
      </c>
      <c r="J53" s="300" t="s">
        <v>429</v>
      </c>
      <c r="K53" s="304">
        <v>1265000</v>
      </c>
      <c r="L53" s="304">
        <v>0</v>
      </c>
      <c r="M53" s="305">
        <v>1265000</v>
      </c>
      <c r="N53" s="301" t="s">
        <v>479</v>
      </c>
      <c r="O53" s="301" t="s">
        <v>480</v>
      </c>
    </row>
    <row r="54" spans="1:15" ht="17.25" thickBot="1" x14ac:dyDescent="0.35">
      <c r="A54" s="271" t="s">
        <v>24</v>
      </c>
      <c r="B54" s="448" t="s">
        <v>25</v>
      </c>
      <c r="C54" s="448"/>
      <c r="D54" s="272" t="s">
        <v>26</v>
      </c>
      <c r="E54" s="448" t="s">
        <v>27</v>
      </c>
      <c r="F54" s="448"/>
      <c r="G54" s="272" t="s">
        <v>28</v>
      </c>
    </row>
    <row r="55" spans="1:15" ht="17.25" thickBot="1" x14ac:dyDescent="0.35">
      <c r="A55" s="113" t="s">
        <v>29</v>
      </c>
      <c r="B55" s="449" t="s">
        <v>74</v>
      </c>
      <c r="C55" s="450"/>
      <c r="D55" s="158">
        <v>284700000</v>
      </c>
      <c r="E55" s="490">
        <v>45866</v>
      </c>
      <c r="F55" s="491"/>
      <c r="G55" s="159">
        <v>46016</v>
      </c>
    </row>
    <row r="56" spans="1:15" ht="17.25" thickBot="1" x14ac:dyDescent="0.35">
      <c r="A56" s="64" t="s">
        <v>83</v>
      </c>
      <c r="B56" s="442" t="s">
        <v>103</v>
      </c>
      <c r="C56" s="443"/>
      <c r="D56" s="110">
        <v>8000000</v>
      </c>
      <c r="E56" s="492">
        <v>45866</v>
      </c>
      <c r="F56" s="493"/>
      <c r="G56" s="160">
        <v>46198</v>
      </c>
    </row>
    <row r="57" spans="1:15" ht="50.25" thickBot="1" x14ac:dyDescent="0.35">
      <c r="A57" s="114" t="s">
        <v>84</v>
      </c>
      <c r="B57" s="442" t="s">
        <v>104</v>
      </c>
      <c r="C57" s="443"/>
      <c r="D57" s="112">
        <v>4000000</v>
      </c>
      <c r="E57" s="494">
        <v>45866</v>
      </c>
      <c r="F57" s="495"/>
      <c r="G57" s="160">
        <v>47112</v>
      </c>
    </row>
    <row r="58" spans="1:15" ht="17.25" thickBot="1" x14ac:dyDescent="0.35">
      <c r="A58" s="113" t="s">
        <v>85</v>
      </c>
      <c r="B58" s="442" t="s">
        <v>103</v>
      </c>
      <c r="C58" s="443"/>
      <c r="D58" s="110">
        <v>8000000</v>
      </c>
      <c r="E58" s="492">
        <v>45866</v>
      </c>
      <c r="F58" s="493"/>
      <c r="G58" s="160">
        <v>46137</v>
      </c>
    </row>
    <row r="59" spans="1:15" ht="17.25" thickBot="1" x14ac:dyDescent="0.35">
      <c r="A59" s="64" t="s">
        <v>86</v>
      </c>
      <c r="B59" s="438" t="s">
        <v>103</v>
      </c>
      <c r="C59" s="439"/>
      <c r="D59" s="117">
        <v>8000000</v>
      </c>
      <c r="E59" s="496">
        <v>45856</v>
      </c>
      <c r="F59" s="497"/>
      <c r="G59" s="161">
        <v>45948</v>
      </c>
    </row>
    <row r="60" spans="1:15" ht="16.5" x14ac:dyDescent="0.3">
      <c r="A60" s="63"/>
      <c r="B60" s="162"/>
      <c r="C60" s="162"/>
      <c r="D60" s="163"/>
      <c r="E60" s="220"/>
      <c r="F60" s="220"/>
      <c r="G60" s="219"/>
    </row>
    <row r="61" spans="1:15" ht="16.5" x14ac:dyDescent="0.3">
      <c r="A61" s="422" t="s">
        <v>30</v>
      </c>
      <c r="B61" s="422"/>
      <c r="C61" s="422"/>
      <c r="D61" s="423">
        <v>45869</v>
      </c>
      <c r="E61" s="422"/>
      <c r="F61" s="422"/>
      <c r="G61" s="422"/>
    </row>
    <row r="62" spans="1:15" ht="16.5" x14ac:dyDescent="0.3">
      <c r="A62" s="424" t="s">
        <v>31</v>
      </c>
      <c r="B62" s="425"/>
      <c r="C62" s="425"/>
      <c r="D62" s="425"/>
      <c r="E62" s="425"/>
      <c r="F62" s="425"/>
      <c r="G62" s="426"/>
    </row>
    <row r="63" spans="1:15" ht="16.5" x14ac:dyDescent="0.3">
      <c r="A63" s="375" t="s">
        <v>32</v>
      </c>
      <c r="B63" s="376"/>
      <c r="C63" s="28" t="s">
        <v>33</v>
      </c>
      <c r="D63" s="29" t="s">
        <v>34</v>
      </c>
      <c r="E63" s="30" t="s">
        <v>35</v>
      </c>
      <c r="F63" s="30" t="s">
        <v>36</v>
      </c>
      <c r="G63" s="100" t="s">
        <v>37</v>
      </c>
    </row>
    <row r="64" spans="1:15" ht="16.5" x14ac:dyDescent="0.3">
      <c r="A64" s="373" t="s">
        <v>38</v>
      </c>
      <c r="B64" s="374"/>
      <c r="C64" s="232">
        <v>80000000</v>
      </c>
      <c r="D64" s="29"/>
      <c r="E64" s="30"/>
      <c r="F64" s="31"/>
      <c r="G64" s="100"/>
    </row>
    <row r="65" spans="1:7" ht="16.5" x14ac:dyDescent="0.3">
      <c r="A65" s="269" t="s">
        <v>351</v>
      </c>
      <c r="B65" s="268"/>
      <c r="C65" s="232">
        <v>40000000</v>
      </c>
      <c r="D65" s="29"/>
      <c r="E65" s="30"/>
      <c r="F65" s="31"/>
      <c r="G65" s="260"/>
    </row>
    <row r="66" spans="1:7" x14ac:dyDescent="0.25">
      <c r="A66" s="404" t="s">
        <v>98</v>
      </c>
      <c r="B66" s="405"/>
      <c r="C66" s="167"/>
      <c r="D66" s="167">
        <v>104000</v>
      </c>
      <c r="E66" s="36"/>
      <c r="F66" s="36"/>
      <c r="G66" s="167">
        <v>104000</v>
      </c>
    </row>
    <row r="67" spans="1:7" x14ac:dyDescent="0.25">
      <c r="A67" s="404" t="s">
        <v>143</v>
      </c>
      <c r="B67" s="405"/>
      <c r="C67" s="206"/>
      <c r="D67" s="218">
        <v>4572000</v>
      </c>
      <c r="E67" s="36"/>
      <c r="F67" s="215"/>
      <c r="G67" s="36">
        <v>4572000</v>
      </c>
    </row>
    <row r="68" spans="1:7" x14ac:dyDescent="0.25">
      <c r="A68" s="404" t="s">
        <v>196</v>
      </c>
      <c r="B68" s="405"/>
      <c r="C68" s="206"/>
      <c r="D68" s="218">
        <v>25314000</v>
      </c>
      <c r="E68" s="217"/>
      <c r="F68" s="215"/>
      <c r="G68" s="36">
        <v>25314000</v>
      </c>
    </row>
    <row r="69" spans="1:7" x14ac:dyDescent="0.25">
      <c r="A69" s="404" t="s">
        <v>235</v>
      </c>
      <c r="B69" s="405"/>
      <c r="C69" s="206"/>
      <c r="D69" s="36">
        <v>41915000</v>
      </c>
      <c r="E69" s="36"/>
      <c r="F69" s="215"/>
      <c r="G69" s="103">
        <v>42077000</v>
      </c>
    </row>
    <row r="70" spans="1:7" x14ac:dyDescent="0.25">
      <c r="A70" s="404" t="s">
        <v>257</v>
      </c>
      <c r="B70" s="405"/>
      <c r="C70" s="206"/>
      <c r="D70" s="66">
        <v>6415000</v>
      </c>
      <c r="E70" s="66"/>
      <c r="F70" s="215">
        <v>0</v>
      </c>
      <c r="G70" s="218">
        <v>6415000</v>
      </c>
    </row>
    <row r="71" spans="1:7" x14ac:dyDescent="0.25">
      <c r="A71" s="404" t="s">
        <v>274</v>
      </c>
      <c r="B71" s="405"/>
      <c r="C71" s="206"/>
      <c r="D71" s="66">
        <v>1648000</v>
      </c>
      <c r="E71" s="66"/>
      <c r="F71" s="215">
        <v>1434000</v>
      </c>
      <c r="G71" s="218">
        <v>1648000</v>
      </c>
    </row>
    <row r="72" spans="1:7" x14ac:dyDescent="0.25">
      <c r="A72" s="404" t="s">
        <v>352</v>
      </c>
      <c r="B72" s="405"/>
      <c r="C72" s="206"/>
      <c r="D72" s="66">
        <v>31148827</v>
      </c>
      <c r="E72" s="66"/>
      <c r="F72" s="215">
        <v>1106173</v>
      </c>
      <c r="G72" s="218">
        <v>32255000</v>
      </c>
    </row>
    <row r="73" spans="1:7" x14ac:dyDescent="0.25">
      <c r="A73" s="404" t="s">
        <v>364</v>
      </c>
      <c r="B73" s="405"/>
      <c r="C73" s="206"/>
      <c r="D73" s="66">
        <v>1656000</v>
      </c>
      <c r="E73" s="66"/>
      <c r="F73" s="215">
        <v>0</v>
      </c>
      <c r="G73" s="218">
        <v>1656000</v>
      </c>
    </row>
    <row r="74" spans="1:7" x14ac:dyDescent="0.25">
      <c r="A74" s="404" t="s">
        <v>403</v>
      </c>
      <c r="B74" s="405"/>
      <c r="C74" s="206"/>
      <c r="D74" s="218"/>
      <c r="E74" s="66">
        <v>6011000</v>
      </c>
      <c r="F74" s="215">
        <v>52000</v>
      </c>
      <c r="G74" s="218">
        <v>6063000</v>
      </c>
    </row>
    <row r="75" spans="1:7" x14ac:dyDescent="0.25">
      <c r="A75" s="404"/>
      <c r="B75" s="405"/>
      <c r="C75" s="206"/>
      <c r="D75" s="216"/>
      <c r="E75" s="66"/>
      <c r="F75" s="215"/>
      <c r="G75" s="218"/>
    </row>
    <row r="76" spans="1:7" ht="16.5" x14ac:dyDescent="0.3">
      <c r="A76" s="375" t="s">
        <v>9</v>
      </c>
      <c r="B76" s="376"/>
      <c r="C76" s="231">
        <f>+C64+C65</f>
        <v>120000000</v>
      </c>
      <c r="D76" s="231">
        <f>SUM(D66:D75)</f>
        <v>112772827</v>
      </c>
      <c r="E76" s="231">
        <f t="shared" ref="E76:G76" si="1">SUM(E66:E75)</f>
        <v>6011000</v>
      </c>
      <c r="F76" s="231">
        <f t="shared" si="1"/>
        <v>2592173</v>
      </c>
      <c r="G76" s="231">
        <f t="shared" si="1"/>
        <v>120104000</v>
      </c>
    </row>
    <row r="77" spans="1:7" ht="17.25" thickBot="1" x14ac:dyDescent="0.35">
      <c r="A77" s="375" t="s">
        <v>39</v>
      </c>
      <c r="B77" s="376"/>
      <c r="C77" s="34">
        <f>D76/C76</f>
        <v>0.93977355833333331</v>
      </c>
      <c r="D77" s="380" t="s">
        <v>40</v>
      </c>
      <c r="E77" s="376"/>
      <c r="F77" s="34"/>
      <c r="G77" s="121">
        <f>E76/C76</f>
        <v>5.0091666666666666E-2</v>
      </c>
    </row>
    <row r="78" spans="1:7" ht="16.5" x14ac:dyDescent="0.3">
      <c r="A78" s="38" t="s">
        <v>41</v>
      </c>
      <c r="B78" s="39"/>
      <c r="C78" s="39"/>
      <c r="D78" s="40"/>
      <c r="E78" s="41"/>
      <c r="F78" s="41"/>
      <c r="G78" s="42"/>
    </row>
    <row r="79" spans="1:7" ht="17.25" thickBot="1" x14ac:dyDescent="0.3">
      <c r="A79" s="171" t="s">
        <v>42</v>
      </c>
      <c r="B79" s="172" t="s">
        <v>365</v>
      </c>
      <c r="C79" s="77">
        <v>46135</v>
      </c>
      <c r="D79" s="431" t="s">
        <v>43</v>
      </c>
      <c r="E79" s="432"/>
      <c r="F79" s="485">
        <f>+G50</f>
        <v>6011000</v>
      </c>
      <c r="G79" s="486"/>
    </row>
    <row r="80" spans="1:7" ht="16.5" x14ac:dyDescent="0.3">
      <c r="A80" s="487" t="s">
        <v>44</v>
      </c>
      <c r="B80" s="488"/>
      <c r="C80" s="488"/>
      <c r="D80" s="489"/>
      <c r="E80" s="173"/>
      <c r="F80" s="173"/>
      <c r="G80" s="16"/>
    </row>
    <row r="81" spans="1:7" ht="16.5" x14ac:dyDescent="0.3">
      <c r="A81" s="371" t="s">
        <v>45</v>
      </c>
      <c r="B81" s="372"/>
      <c r="C81" s="78">
        <f>C76</f>
        <v>120000000</v>
      </c>
      <c r="D81" s="214"/>
      <c r="E81" s="173"/>
      <c r="F81" s="173"/>
      <c r="G81" s="16"/>
    </row>
    <row r="82" spans="1:7" ht="16.5" x14ac:dyDescent="0.3">
      <c r="A82" s="373" t="s">
        <v>46</v>
      </c>
      <c r="B82" s="374"/>
      <c r="C82" s="79">
        <f>D76</f>
        <v>112772827</v>
      </c>
      <c r="D82" s="214"/>
      <c r="E82" s="173"/>
      <c r="F82" s="173"/>
      <c r="G82" s="16"/>
    </row>
    <row r="83" spans="1:7" ht="16.5" x14ac:dyDescent="0.3">
      <c r="A83" s="373" t="s">
        <v>47</v>
      </c>
      <c r="B83" s="374"/>
      <c r="C83" s="79">
        <f>F69</f>
        <v>0</v>
      </c>
      <c r="D83" s="212"/>
      <c r="E83" s="46"/>
      <c r="F83" s="46"/>
      <c r="G83" s="16"/>
    </row>
    <row r="84" spans="1:7" ht="16.5" x14ac:dyDescent="0.3">
      <c r="A84" s="373" t="s">
        <v>48</v>
      </c>
      <c r="B84" s="374"/>
      <c r="C84" s="80">
        <f>C81-C82-C85</f>
        <v>1216173</v>
      </c>
      <c r="D84" s="212"/>
      <c r="E84" s="46"/>
      <c r="F84" s="46"/>
      <c r="G84" s="16"/>
    </row>
    <row r="85" spans="1:7" ht="16.5" x14ac:dyDescent="0.3">
      <c r="A85" s="373" t="s">
        <v>49</v>
      </c>
      <c r="B85" s="374"/>
      <c r="C85" s="213">
        <f>G50</f>
        <v>6011000</v>
      </c>
      <c r="D85" s="212"/>
      <c r="E85" s="46"/>
      <c r="F85" s="46"/>
      <c r="G85" s="16"/>
    </row>
    <row r="86" spans="1:7" ht="17.25" thickBot="1" x14ac:dyDescent="0.35">
      <c r="A86" s="386" t="s">
        <v>50</v>
      </c>
      <c r="B86" s="387"/>
      <c r="C86" s="211">
        <f>C84+C85+C82</f>
        <v>120000000</v>
      </c>
      <c r="D86" s="210"/>
      <c r="E86" s="48"/>
      <c r="F86" s="48"/>
      <c r="G86" s="16"/>
    </row>
    <row r="87" spans="1:7" ht="16.5" x14ac:dyDescent="0.3">
      <c r="A87" s="49"/>
      <c r="B87" s="146"/>
      <c r="C87" s="146"/>
      <c r="D87" s="146"/>
      <c r="E87" s="146"/>
      <c r="F87" s="146"/>
      <c r="G87" s="16"/>
    </row>
    <row r="88" spans="1:7" ht="17.25" thickBot="1" x14ac:dyDescent="0.35">
      <c r="A88" s="11" t="s">
        <v>51</v>
      </c>
      <c r="B88" s="146"/>
      <c r="C88" s="146"/>
      <c r="D88" s="146"/>
      <c r="E88" s="146"/>
      <c r="F88" s="146"/>
      <c r="G88" s="16"/>
    </row>
    <row r="89" spans="1:7" ht="33" x14ac:dyDescent="0.25">
      <c r="A89" s="198" t="s">
        <v>16</v>
      </c>
      <c r="B89" s="199" t="s">
        <v>52</v>
      </c>
      <c r="C89" s="273" t="s">
        <v>53</v>
      </c>
      <c r="D89" s="199" t="s">
        <v>12</v>
      </c>
      <c r="E89" s="201" t="s">
        <v>54</v>
      </c>
      <c r="F89" s="479" t="s">
        <v>55</v>
      </c>
      <c r="G89" s="480"/>
    </row>
    <row r="90" spans="1:7" ht="16.5" x14ac:dyDescent="0.3">
      <c r="A90" s="106">
        <v>1</v>
      </c>
      <c r="B90" s="36" t="s">
        <v>56</v>
      </c>
      <c r="C90" s="36" t="s">
        <v>110</v>
      </c>
      <c r="D90" s="233">
        <v>45957</v>
      </c>
      <c r="E90" s="36">
        <v>104000</v>
      </c>
      <c r="F90" s="483">
        <f>E90</f>
        <v>104000</v>
      </c>
      <c r="G90" s="484"/>
    </row>
    <row r="91" spans="1:7" ht="16.5" x14ac:dyDescent="0.3">
      <c r="A91" s="106">
        <v>2</v>
      </c>
      <c r="B91" s="36" t="s">
        <v>56</v>
      </c>
      <c r="C91" s="36" t="s">
        <v>145</v>
      </c>
      <c r="D91" s="233">
        <v>45965</v>
      </c>
      <c r="E91" s="36">
        <v>4572000</v>
      </c>
      <c r="F91" s="483">
        <f>E91</f>
        <v>4572000</v>
      </c>
      <c r="G91" s="484"/>
    </row>
    <row r="92" spans="1:7" ht="16.5" x14ac:dyDescent="0.3">
      <c r="A92" s="106">
        <v>3</v>
      </c>
      <c r="B92" s="36" t="s">
        <v>56</v>
      </c>
      <c r="C92" s="36" t="s">
        <v>197</v>
      </c>
      <c r="D92" s="233">
        <v>45974</v>
      </c>
      <c r="E92" s="36">
        <v>25314000</v>
      </c>
      <c r="F92" s="483">
        <f>E92</f>
        <v>25314000</v>
      </c>
      <c r="G92" s="484"/>
    </row>
    <row r="93" spans="1:7" ht="16.5" x14ac:dyDescent="0.3">
      <c r="A93" s="209">
        <v>4</v>
      </c>
      <c r="B93" s="36" t="s">
        <v>56</v>
      </c>
      <c r="C93" s="36" t="s">
        <v>254</v>
      </c>
      <c r="D93" s="233">
        <v>46003</v>
      </c>
      <c r="E93" s="36">
        <v>42077000</v>
      </c>
      <c r="F93" s="483">
        <v>41915000</v>
      </c>
      <c r="G93" s="484"/>
    </row>
    <row r="94" spans="1:7" ht="16.5" x14ac:dyDescent="0.3">
      <c r="A94" s="209">
        <v>5</v>
      </c>
      <c r="B94" s="36" t="s">
        <v>56</v>
      </c>
      <c r="C94" s="36" t="s">
        <v>268</v>
      </c>
      <c r="D94" s="233">
        <v>46017</v>
      </c>
      <c r="E94" s="36">
        <v>6415000</v>
      </c>
      <c r="F94" s="483">
        <v>6415000</v>
      </c>
      <c r="G94" s="484"/>
    </row>
    <row r="95" spans="1:7" ht="16.5" x14ac:dyDescent="0.3">
      <c r="A95" s="209">
        <v>6</v>
      </c>
      <c r="B95" s="36" t="s">
        <v>56</v>
      </c>
      <c r="C95" s="36" t="s">
        <v>280</v>
      </c>
      <c r="D95" s="233">
        <v>46099</v>
      </c>
      <c r="E95" s="36">
        <v>1648000</v>
      </c>
      <c r="F95" s="483">
        <v>1648000</v>
      </c>
      <c r="G95" s="484"/>
    </row>
    <row r="96" spans="1:7" ht="16.5" x14ac:dyDescent="0.3">
      <c r="A96" s="209">
        <v>7</v>
      </c>
      <c r="B96" s="36" t="s">
        <v>56</v>
      </c>
      <c r="C96" s="267" t="s">
        <v>357</v>
      </c>
      <c r="D96" s="233">
        <v>46099</v>
      </c>
      <c r="E96" s="36">
        <v>32255000</v>
      </c>
      <c r="F96" s="483">
        <v>31148827</v>
      </c>
      <c r="G96" s="484"/>
    </row>
    <row r="97" spans="1:7" ht="16.5" x14ac:dyDescent="0.3">
      <c r="A97" s="209">
        <v>8</v>
      </c>
      <c r="B97" s="36" t="s">
        <v>56</v>
      </c>
      <c r="C97" s="267" t="s">
        <v>366</v>
      </c>
      <c r="D97" s="233">
        <v>46120</v>
      </c>
      <c r="E97" s="36">
        <v>1656000</v>
      </c>
      <c r="F97" s="483">
        <v>1656000</v>
      </c>
      <c r="G97" s="484"/>
    </row>
    <row r="98" spans="1:7" ht="16.5" x14ac:dyDescent="0.3">
      <c r="A98" s="209">
        <v>9</v>
      </c>
      <c r="B98" s="36" t="s">
        <v>56</v>
      </c>
      <c r="C98" s="267" t="s">
        <v>406</v>
      </c>
      <c r="D98" s="233">
        <v>46135</v>
      </c>
      <c r="E98" s="36">
        <v>6063000</v>
      </c>
      <c r="F98" s="483">
        <v>6011000</v>
      </c>
      <c r="G98" s="484"/>
    </row>
    <row r="99" spans="1:7" ht="17.25" thickBot="1" x14ac:dyDescent="0.35">
      <c r="A99" s="411" t="s">
        <v>358</v>
      </c>
      <c r="B99" s="412"/>
      <c r="C99" s="412"/>
      <c r="D99" s="412"/>
      <c r="E99" s="412"/>
      <c r="F99" s="203">
        <f>G99/C86</f>
        <v>0.98986522499999996</v>
      </c>
      <c r="G99" s="204">
        <f>SUM(F90:G98)</f>
        <v>118783827</v>
      </c>
    </row>
    <row r="100" spans="1:7" ht="16.5" x14ac:dyDescent="0.3">
      <c r="A100" s="11" t="s">
        <v>58</v>
      </c>
      <c r="B100" s="144"/>
      <c r="C100" s="144"/>
      <c r="D100" s="144"/>
      <c r="E100" s="144"/>
      <c r="F100" s="144"/>
      <c r="G100" s="12"/>
    </row>
    <row r="101" spans="1:7" x14ac:dyDescent="0.25">
      <c r="A101" s="383" t="s">
        <v>75</v>
      </c>
      <c r="B101" s="428"/>
      <c r="C101" s="428"/>
      <c r="D101" s="428"/>
      <c r="E101" s="428"/>
      <c r="F101" s="428"/>
      <c r="G101" s="385"/>
    </row>
    <row r="102" spans="1:7" x14ac:dyDescent="0.25">
      <c r="A102" s="383" t="s">
        <v>59</v>
      </c>
      <c r="B102" s="428"/>
      <c r="C102" s="428"/>
      <c r="D102" s="428"/>
      <c r="E102" s="428"/>
      <c r="F102" s="428"/>
      <c r="G102" s="385"/>
    </row>
    <row r="103" spans="1:7" x14ac:dyDescent="0.25">
      <c r="A103" s="383" t="s">
        <v>60</v>
      </c>
      <c r="B103" s="428"/>
      <c r="C103" s="428"/>
      <c r="D103" s="428"/>
      <c r="E103" s="428"/>
      <c r="F103" s="428"/>
      <c r="G103" s="385"/>
    </row>
    <row r="104" spans="1:7" x14ac:dyDescent="0.25">
      <c r="A104" s="383" t="s">
        <v>61</v>
      </c>
      <c r="B104" s="428"/>
      <c r="C104" s="428"/>
      <c r="D104" s="428"/>
      <c r="E104" s="428"/>
      <c r="F104" s="428"/>
      <c r="G104" s="385"/>
    </row>
    <row r="105" spans="1:7" x14ac:dyDescent="0.25">
      <c r="A105" s="383" t="s">
        <v>62</v>
      </c>
      <c r="B105" s="428"/>
      <c r="C105" s="428"/>
      <c r="D105" s="428"/>
      <c r="E105" s="428"/>
      <c r="F105" s="428"/>
      <c r="G105" s="385"/>
    </row>
    <row r="106" spans="1:7" x14ac:dyDescent="0.25">
      <c r="A106" s="383" t="s">
        <v>106</v>
      </c>
      <c r="B106" s="428"/>
      <c r="C106" s="428"/>
      <c r="D106" s="428"/>
      <c r="E106" s="428"/>
      <c r="F106" s="428"/>
      <c r="G106" s="385"/>
    </row>
    <row r="107" spans="1:7" ht="30" customHeight="1" x14ac:dyDescent="0.25">
      <c r="A107" s="383" t="s">
        <v>88</v>
      </c>
      <c r="B107" s="428"/>
      <c r="C107" s="428"/>
      <c r="D107" s="428"/>
      <c r="E107" s="428"/>
      <c r="F107" s="428"/>
      <c r="G107" s="385"/>
    </row>
    <row r="108" spans="1:7" x14ac:dyDescent="0.25">
      <c r="A108" s="383" t="s">
        <v>63</v>
      </c>
      <c r="B108" s="428"/>
      <c r="C108" s="428"/>
      <c r="D108" s="428"/>
      <c r="E108" s="428"/>
      <c r="F108" s="428"/>
      <c r="G108" s="385"/>
    </row>
    <row r="109" spans="1:7" x14ac:dyDescent="0.25">
      <c r="A109" s="504" t="s">
        <v>64</v>
      </c>
      <c r="B109" s="505"/>
      <c r="C109" s="505"/>
      <c r="D109" s="505"/>
      <c r="E109" s="505"/>
      <c r="F109" s="505"/>
      <c r="G109" s="506"/>
    </row>
    <row r="110" spans="1:7" x14ac:dyDescent="0.25">
      <c r="A110" s="383" t="s">
        <v>65</v>
      </c>
      <c r="B110" s="428"/>
      <c r="C110" s="428"/>
      <c r="D110" s="428"/>
      <c r="E110" s="428"/>
      <c r="F110" s="428"/>
      <c r="G110" s="385"/>
    </row>
    <row r="111" spans="1:7" x14ac:dyDescent="0.25">
      <c r="A111" s="383" t="s">
        <v>354</v>
      </c>
      <c r="B111" s="428"/>
      <c r="C111" s="428"/>
      <c r="D111" s="428"/>
      <c r="E111" s="428"/>
      <c r="F111" s="428"/>
      <c r="G111" s="385"/>
    </row>
    <row r="112" spans="1:7" ht="16.5" thickBot="1" x14ac:dyDescent="0.3">
      <c r="A112" s="406" t="s">
        <v>404</v>
      </c>
      <c r="B112" s="407"/>
      <c r="C112" s="407"/>
      <c r="D112" s="407"/>
      <c r="E112" s="407"/>
      <c r="F112" s="407"/>
      <c r="G112" s="408"/>
    </row>
    <row r="113" spans="1:7" x14ac:dyDescent="0.25">
      <c r="A113" s="53" t="s">
        <v>66</v>
      </c>
      <c r="B113" s="3"/>
      <c r="C113" s="3"/>
      <c r="D113" s="3"/>
      <c r="E113" s="3"/>
      <c r="F113" s="3"/>
      <c r="G113" s="4"/>
    </row>
    <row r="114" spans="1:7" ht="16.5" thickBot="1" x14ac:dyDescent="0.3">
      <c r="A114" s="54" t="s">
        <v>67</v>
      </c>
      <c r="B114" s="181">
        <f>D76/C76</f>
        <v>0.93977355833333331</v>
      </c>
      <c r="C114" s="409" t="s">
        <v>68</v>
      </c>
      <c r="D114" s="410"/>
      <c r="E114" s="83">
        <f>E76/C76</f>
        <v>5.0091666666666666E-2</v>
      </c>
      <c r="F114" s="56"/>
      <c r="G114" s="57"/>
    </row>
    <row r="115" spans="1:7" ht="16.5" thickBot="1" x14ac:dyDescent="0.3">
      <c r="A115" s="6"/>
      <c r="B115" s="140"/>
      <c r="C115" s="140"/>
      <c r="D115" s="140"/>
      <c r="E115" s="140"/>
      <c r="F115" s="140"/>
      <c r="G115" s="7"/>
    </row>
    <row r="116" spans="1:7" x14ac:dyDescent="0.25">
      <c r="A116" s="53" t="s">
        <v>69</v>
      </c>
      <c r="B116" s="3"/>
      <c r="C116" s="3"/>
      <c r="D116" s="3"/>
      <c r="E116" s="3"/>
      <c r="F116" s="3"/>
      <c r="G116" s="4"/>
    </row>
    <row r="117" spans="1:7" x14ac:dyDescent="0.25">
      <c r="A117" s="392"/>
      <c r="B117" s="427"/>
      <c r="C117" s="427"/>
      <c r="D117" s="427"/>
      <c r="E117" s="427"/>
      <c r="F117" s="427"/>
      <c r="G117" s="394"/>
    </row>
    <row r="118" spans="1:7" ht="16.5" thickBot="1" x14ac:dyDescent="0.3">
      <c r="A118" s="6"/>
      <c r="B118" s="140"/>
      <c r="C118" s="140"/>
      <c r="D118" s="140"/>
      <c r="E118" s="140"/>
      <c r="F118" s="140"/>
      <c r="G118" s="7"/>
    </row>
    <row r="119" spans="1:7" x14ac:dyDescent="0.25">
      <c r="A119" s="58" t="s">
        <v>70</v>
      </c>
      <c r="B119" s="240" t="s">
        <v>407</v>
      </c>
      <c r="C119" s="140"/>
      <c r="D119" s="140"/>
      <c r="E119" s="140"/>
      <c r="F119" s="140"/>
      <c r="G119" s="7"/>
    </row>
    <row r="120" spans="1:7" ht="16.5" thickBot="1" x14ac:dyDescent="0.3">
      <c r="A120" s="58"/>
      <c r="B120" s="241" t="s">
        <v>408</v>
      </c>
      <c r="C120" s="140"/>
      <c r="D120" s="140"/>
      <c r="E120" s="140"/>
      <c r="F120" s="140"/>
      <c r="G120" s="7"/>
    </row>
    <row r="121" spans="1:7" x14ac:dyDescent="0.25">
      <c r="A121" s="58"/>
      <c r="B121" s="182"/>
      <c r="C121" s="140"/>
      <c r="D121" s="140"/>
      <c r="E121" s="140"/>
      <c r="F121" s="140"/>
      <c r="G121" s="7"/>
    </row>
    <row r="122" spans="1:7" x14ac:dyDescent="0.25">
      <c r="A122" s="58"/>
      <c r="B122" s="182"/>
      <c r="C122" s="140"/>
      <c r="D122" s="140"/>
      <c r="E122" s="140"/>
      <c r="F122" s="140"/>
      <c r="G122" s="7"/>
    </row>
    <row r="123" spans="1:7" ht="16.5" thickBot="1" x14ac:dyDescent="0.3">
      <c r="A123" s="59"/>
      <c r="B123" s="140"/>
      <c r="C123" s="140"/>
      <c r="D123" s="140"/>
      <c r="E123" s="140"/>
      <c r="F123" s="140"/>
      <c r="G123" s="7"/>
    </row>
    <row r="124" spans="1:7" x14ac:dyDescent="0.25">
      <c r="A124" s="60"/>
      <c r="B124" s="3"/>
      <c r="C124" s="3"/>
      <c r="D124" s="3"/>
      <c r="E124" s="3"/>
      <c r="F124" s="3"/>
      <c r="G124" s="4"/>
    </row>
    <row r="125" spans="1:7" ht="16.5" thickBot="1" x14ac:dyDescent="0.3">
      <c r="A125" s="395" t="s">
        <v>284</v>
      </c>
      <c r="B125" s="396"/>
      <c r="C125" s="396"/>
      <c r="D125" s="396"/>
      <c r="E125" s="396"/>
      <c r="F125" s="396"/>
      <c r="G125" s="397"/>
    </row>
    <row r="126" spans="1:7" ht="16.5" thickBot="1" x14ac:dyDescent="0.3">
      <c r="A126" s="398" t="s">
        <v>108</v>
      </c>
      <c r="B126" s="399"/>
      <c r="C126" s="399"/>
      <c r="D126" s="399"/>
      <c r="E126" s="399"/>
      <c r="F126" s="399"/>
      <c r="G126" s="400"/>
    </row>
  </sheetData>
  <mergeCells count="99">
    <mergeCell ref="A126:G126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C114:D114"/>
    <mergeCell ref="A117:G117"/>
    <mergeCell ref="A125:G125"/>
    <mergeCell ref="A104:G104"/>
    <mergeCell ref="F98:G98"/>
    <mergeCell ref="F91:G91"/>
    <mergeCell ref="F92:G92"/>
    <mergeCell ref="F93:G93"/>
    <mergeCell ref="F94:G94"/>
    <mergeCell ref="F95:G95"/>
    <mergeCell ref="F96:G96"/>
    <mergeCell ref="F97:G97"/>
    <mergeCell ref="A99:E99"/>
    <mergeCell ref="A101:G101"/>
    <mergeCell ref="A102:G102"/>
    <mergeCell ref="A103:G103"/>
    <mergeCell ref="F90:G90"/>
    <mergeCell ref="D77:E77"/>
    <mergeCell ref="D79:E79"/>
    <mergeCell ref="F79:G79"/>
    <mergeCell ref="A80:D80"/>
    <mergeCell ref="A81:B81"/>
    <mergeCell ref="A82:B82"/>
    <mergeCell ref="A77:B77"/>
    <mergeCell ref="A83:B83"/>
    <mergeCell ref="A84:B84"/>
    <mergeCell ref="A85:B85"/>
    <mergeCell ref="A86:B86"/>
    <mergeCell ref="F89:G89"/>
    <mergeCell ref="A71:B71"/>
    <mergeCell ref="A72:B72"/>
    <mergeCell ref="A73:B73"/>
    <mergeCell ref="A75:B75"/>
    <mergeCell ref="A76:B76"/>
    <mergeCell ref="A74:B74"/>
    <mergeCell ref="A70:B70"/>
    <mergeCell ref="B59:C59"/>
    <mergeCell ref="E59:F59"/>
    <mergeCell ref="A61:C61"/>
    <mergeCell ref="D61:G61"/>
    <mergeCell ref="A62:G62"/>
    <mergeCell ref="A63:B63"/>
    <mergeCell ref="A64:B64"/>
    <mergeCell ref="A66:B66"/>
    <mergeCell ref="A67:B67"/>
    <mergeCell ref="A68:B68"/>
    <mergeCell ref="A69:B69"/>
    <mergeCell ref="B56:C56"/>
    <mergeCell ref="E56:F56"/>
    <mergeCell ref="B57:C57"/>
    <mergeCell ref="E57:F57"/>
    <mergeCell ref="B58:C58"/>
    <mergeCell ref="E58:F58"/>
    <mergeCell ref="B55:C55"/>
    <mergeCell ref="E55:F55"/>
    <mergeCell ref="A18:B18"/>
    <mergeCell ref="C18:D18"/>
    <mergeCell ref="E18:G18"/>
    <mergeCell ref="C20:G20"/>
    <mergeCell ref="C21:G21"/>
    <mergeCell ref="C22:G22"/>
    <mergeCell ref="A50:C50"/>
    <mergeCell ref="A53:C53"/>
    <mergeCell ref="D53:G53"/>
    <mergeCell ref="B54:C54"/>
    <mergeCell ref="E54:F54"/>
    <mergeCell ref="A16:B16"/>
    <mergeCell ref="C16:D16"/>
    <mergeCell ref="E16:G16"/>
    <mergeCell ref="A17:B17"/>
    <mergeCell ref="C17:D17"/>
    <mergeCell ref="E17:G17"/>
    <mergeCell ref="B12:C12"/>
    <mergeCell ref="D12:G12"/>
    <mergeCell ref="A13:G13"/>
    <mergeCell ref="A15:B15"/>
    <mergeCell ref="C15:D15"/>
    <mergeCell ref="E15:G15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55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R106"/>
  <sheetViews>
    <sheetView view="pageBreakPreview" topLeftCell="A88" zoomScale="85" zoomScaleNormal="85" zoomScaleSheetLayoutView="85" workbookViewId="0">
      <selection activeCell="E71" sqref="E71"/>
    </sheetView>
  </sheetViews>
  <sheetFormatPr baseColWidth="10" defaultRowHeight="15.75" x14ac:dyDescent="0.25"/>
  <cols>
    <col min="1" max="1" width="25.375" customWidth="1"/>
    <col min="2" max="2" width="21.75" customWidth="1"/>
    <col min="3" max="8" width="20.5" customWidth="1"/>
  </cols>
  <sheetData>
    <row r="1" spans="1:8" x14ac:dyDescent="0.25">
      <c r="A1" s="306" t="s">
        <v>0</v>
      </c>
      <c r="B1" s="307"/>
      <c r="C1" s="308"/>
      <c r="D1" s="3"/>
      <c r="E1" s="3"/>
      <c r="F1" s="3"/>
      <c r="G1" s="3"/>
      <c r="H1" s="4"/>
    </row>
    <row r="2" spans="1:8" x14ac:dyDescent="0.25">
      <c r="A2" s="309" t="s">
        <v>1</v>
      </c>
      <c r="B2" s="461"/>
      <c r="C2" s="311"/>
      <c r="D2" s="6"/>
      <c r="E2" s="140"/>
      <c r="F2" s="140"/>
      <c r="G2" s="140"/>
      <c r="H2" s="7"/>
    </row>
    <row r="3" spans="1:8" ht="28.9" customHeight="1" x14ac:dyDescent="0.25">
      <c r="A3" s="8" t="s">
        <v>2</v>
      </c>
      <c r="B3" s="141"/>
      <c r="C3" s="9"/>
      <c r="D3" s="142" t="s">
        <v>409</v>
      </c>
      <c r="E3" s="143"/>
      <c r="F3" s="143"/>
      <c r="G3" s="143"/>
      <c r="H3" s="10"/>
    </row>
    <row r="4" spans="1:8" ht="17.25" thickBot="1" x14ac:dyDescent="0.35">
      <c r="A4" s="11"/>
      <c r="B4" s="144"/>
      <c r="C4" s="12"/>
      <c r="D4" s="13" t="s">
        <v>3</v>
      </c>
      <c r="E4" s="14"/>
      <c r="F4" s="14"/>
      <c r="G4" s="14"/>
      <c r="H4" s="15"/>
    </row>
    <row r="5" spans="1:8" ht="17.25" thickBot="1" x14ac:dyDescent="0.35">
      <c r="A5" s="312" t="s">
        <v>72</v>
      </c>
      <c r="B5" s="313"/>
      <c r="C5" s="314"/>
      <c r="D5" s="315" t="s">
        <v>410</v>
      </c>
      <c r="E5" s="316"/>
      <c r="F5" s="316"/>
      <c r="G5" s="316"/>
      <c r="H5" s="317"/>
    </row>
    <row r="6" spans="1:8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2"/>
      <c r="H6" s="323"/>
    </row>
    <row r="7" spans="1:8" ht="16.5" x14ac:dyDescent="0.25">
      <c r="A7" s="324" t="s">
        <v>90</v>
      </c>
      <c r="B7" s="325"/>
      <c r="C7" s="325"/>
      <c r="D7" s="325"/>
      <c r="E7" s="325"/>
      <c r="F7" s="325"/>
      <c r="G7" s="325"/>
      <c r="H7" s="326"/>
    </row>
    <row r="8" spans="1:8" x14ac:dyDescent="0.25">
      <c r="A8" s="327" t="s">
        <v>91</v>
      </c>
      <c r="B8" s="328"/>
      <c r="C8" s="328"/>
      <c r="D8" s="328"/>
      <c r="E8" s="328"/>
      <c r="F8" s="328"/>
      <c r="G8" s="328"/>
      <c r="H8" s="329"/>
    </row>
    <row r="9" spans="1:8" ht="35.25" customHeight="1" x14ac:dyDescent="0.25">
      <c r="A9" s="330"/>
      <c r="B9" s="331"/>
      <c r="C9" s="331"/>
      <c r="D9" s="331"/>
      <c r="E9" s="331"/>
      <c r="F9" s="331"/>
      <c r="G9" s="331"/>
      <c r="H9" s="332"/>
    </row>
    <row r="10" spans="1:8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4"/>
      <c r="H10" s="337"/>
    </row>
    <row r="11" spans="1:8" ht="16.5" x14ac:dyDescent="0.25">
      <c r="A11" s="278" t="s">
        <v>4</v>
      </c>
      <c r="B11" s="338" t="s">
        <v>372</v>
      </c>
      <c r="C11" s="339"/>
      <c r="D11" s="69" t="s">
        <v>5</v>
      </c>
      <c r="E11" s="336" t="s">
        <v>94</v>
      </c>
      <c r="F11" s="334"/>
      <c r="G11" s="334"/>
      <c r="H11" s="337"/>
    </row>
    <row r="12" spans="1:8" ht="16.5" x14ac:dyDescent="0.25">
      <c r="A12" s="223" t="s">
        <v>6</v>
      </c>
      <c r="B12" s="501">
        <v>120000000</v>
      </c>
      <c r="C12" s="502"/>
      <c r="D12" s="342" t="s">
        <v>373</v>
      </c>
      <c r="E12" s="343"/>
      <c r="F12" s="343"/>
      <c r="G12" s="343"/>
      <c r="H12" s="344"/>
    </row>
    <row r="13" spans="1:8" ht="48" customHeight="1" x14ac:dyDescent="0.25">
      <c r="A13" s="345" t="s">
        <v>7</v>
      </c>
      <c r="B13" s="346"/>
      <c r="C13" s="346"/>
      <c r="D13" s="346"/>
      <c r="E13" s="346"/>
      <c r="F13" s="346"/>
      <c r="G13" s="346"/>
      <c r="H13" s="347"/>
    </row>
    <row r="14" spans="1:8" ht="16.5" x14ac:dyDescent="0.3">
      <c r="A14" s="11" t="s">
        <v>8</v>
      </c>
      <c r="B14" s="146"/>
      <c r="C14" s="146"/>
      <c r="D14" s="146"/>
      <c r="E14" s="146"/>
      <c r="F14" s="146"/>
      <c r="G14" s="146"/>
      <c r="H14" s="16"/>
    </row>
    <row r="15" spans="1:8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3"/>
      <c r="H15" s="354"/>
    </row>
    <row r="16" spans="1:8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3"/>
      <c r="H16" s="354"/>
    </row>
    <row r="17" spans="1:18" ht="16.5" x14ac:dyDescent="0.3">
      <c r="A17" s="348" t="s">
        <v>348</v>
      </c>
      <c r="B17" s="349"/>
      <c r="C17" s="350" t="s">
        <v>350</v>
      </c>
      <c r="D17" s="351"/>
      <c r="E17" s="352">
        <v>40000000</v>
      </c>
      <c r="F17" s="353"/>
      <c r="G17" s="353"/>
      <c r="H17" s="354"/>
    </row>
    <row r="18" spans="1:18" ht="16.5" x14ac:dyDescent="0.3">
      <c r="A18" s="348" t="s">
        <v>349</v>
      </c>
      <c r="B18" s="349"/>
      <c r="C18" s="350" t="s">
        <v>350</v>
      </c>
      <c r="D18" s="351"/>
      <c r="E18" s="352">
        <v>40000000</v>
      </c>
      <c r="F18" s="353"/>
      <c r="G18" s="353"/>
      <c r="H18" s="354"/>
    </row>
    <row r="19" spans="1:18" ht="16.5" x14ac:dyDescent="0.25">
      <c r="A19" s="8" t="s">
        <v>10</v>
      </c>
      <c r="B19" s="147"/>
      <c r="C19" s="147"/>
      <c r="D19" s="147"/>
      <c r="E19" s="147"/>
      <c r="F19" s="147"/>
      <c r="G19" s="147"/>
      <c r="H19" s="259">
        <f>E16+E17</f>
        <v>120000000</v>
      </c>
    </row>
    <row r="20" spans="1:18" ht="16.5" x14ac:dyDescent="0.3">
      <c r="A20" s="18" t="s">
        <v>11</v>
      </c>
      <c r="B20" s="2" t="s">
        <v>12</v>
      </c>
      <c r="C20" s="355" t="s">
        <v>13</v>
      </c>
      <c r="D20" s="356"/>
      <c r="E20" s="356"/>
      <c r="F20" s="356"/>
      <c r="G20" s="356"/>
      <c r="H20" s="357"/>
    </row>
    <row r="21" spans="1:18" ht="71.25" customHeight="1" x14ac:dyDescent="0.25">
      <c r="A21" s="256" t="s">
        <v>285</v>
      </c>
      <c r="B21" s="257">
        <v>46002</v>
      </c>
      <c r="C21" s="358" t="s">
        <v>286</v>
      </c>
      <c r="D21" s="359"/>
      <c r="E21" s="359"/>
      <c r="F21" s="359"/>
      <c r="G21" s="359"/>
      <c r="H21" s="360"/>
    </row>
    <row r="22" spans="1:18" ht="93.75" customHeight="1" x14ac:dyDescent="0.25">
      <c r="A22" s="51" t="s">
        <v>287</v>
      </c>
      <c r="B22" s="257">
        <v>46017</v>
      </c>
      <c r="C22" s="358" t="s">
        <v>288</v>
      </c>
      <c r="D22" s="359"/>
      <c r="E22" s="359"/>
      <c r="F22" s="359"/>
      <c r="G22" s="359"/>
      <c r="H22" s="503"/>
    </row>
    <row r="23" spans="1:18" x14ac:dyDescent="0.25">
      <c r="A23" s="58" t="s">
        <v>15</v>
      </c>
      <c r="B23" s="140"/>
      <c r="C23" s="140"/>
      <c r="D23" s="140"/>
      <c r="E23" s="140"/>
      <c r="F23" s="140"/>
      <c r="G23" s="140"/>
      <c r="H23" s="7"/>
    </row>
    <row r="24" spans="1:18" ht="30" x14ac:dyDescent="0.25">
      <c r="A24" s="150" t="s">
        <v>16</v>
      </c>
      <c r="B24" s="151" t="s">
        <v>17</v>
      </c>
      <c r="C24" s="151" t="s">
        <v>18</v>
      </c>
      <c r="D24" s="152" t="s">
        <v>19</v>
      </c>
      <c r="E24" s="152" t="s">
        <v>20</v>
      </c>
      <c r="F24" s="152" t="s">
        <v>21</v>
      </c>
      <c r="G24" s="151" t="s">
        <v>418</v>
      </c>
      <c r="H24" s="154" t="s">
        <v>22</v>
      </c>
      <c r="K24" t="s">
        <v>113</v>
      </c>
    </row>
    <row r="25" spans="1:18" x14ac:dyDescent="0.25">
      <c r="A25" s="94">
        <v>1</v>
      </c>
      <c r="B25" s="221" t="s">
        <v>330</v>
      </c>
      <c r="C25" s="222" t="s">
        <v>347</v>
      </c>
      <c r="D25" s="226">
        <v>445000</v>
      </c>
      <c r="E25" s="226">
        <v>125000</v>
      </c>
      <c r="F25" s="226">
        <v>320000</v>
      </c>
      <c r="G25" s="226">
        <v>0</v>
      </c>
      <c r="H25" s="226">
        <v>125000</v>
      </c>
      <c r="K25" t="s">
        <v>114</v>
      </c>
    </row>
    <row r="26" spans="1:18" x14ac:dyDescent="0.25">
      <c r="A26" s="94">
        <v>2</v>
      </c>
      <c r="B26" s="221" t="s">
        <v>331</v>
      </c>
      <c r="C26" s="221" t="s">
        <v>347</v>
      </c>
      <c r="D26" s="226">
        <v>800000</v>
      </c>
      <c r="E26" s="226">
        <v>612173</v>
      </c>
      <c r="F26" s="226">
        <v>187827</v>
      </c>
      <c r="G26" s="226">
        <v>330837</v>
      </c>
      <c r="H26" s="226">
        <v>281336</v>
      </c>
      <c r="K26" t="s">
        <v>114</v>
      </c>
    </row>
    <row r="27" spans="1:18" x14ac:dyDescent="0.25">
      <c r="A27" s="94">
        <v>3</v>
      </c>
      <c r="B27" s="221" t="s">
        <v>333</v>
      </c>
      <c r="C27" s="221" t="s">
        <v>347</v>
      </c>
      <c r="D27" s="226">
        <v>558000</v>
      </c>
      <c r="E27" s="226">
        <v>155000</v>
      </c>
      <c r="F27" s="226">
        <v>403000</v>
      </c>
      <c r="G27" s="226">
        <v>0</v>
      </c>
      <c r="H27" s="226">
        <v>155000</v>
      </c>
      <c r="K27" t="s">
        <v>114</v>
      </c>
    </row>
    <row r="28" spans="1:18" x14ac:dyDescent="0.25">
      <c r="A28" s="453" t="s">
        <v>9</v>
      </c>
      <c r="B28" s="454"/>
      <c r="C28" s="455"/>
      <c r="D28" s="286">
        <f>SUM(D25:D27)</f>
        <v>1803000</v>
      </c>
      <c r="E28" s="286">
        <f>SUM(E25:E27)</f>
        <v>892173</v>
      </c>
      <c r="F28" s="286">
        <f>SUM(F25:F27)</f>
        <v>910827</v>
      </c>
      <c r="G28" s="286">
        <f>SUM(G25:G27)</f>
        <v>330837</v>
      </c>
      <c r="H28" s="286">
        <f>SUM(H25:H27)</f>
        <v>561336</v>
      </c>
    </row>
    <row r="29" spans="1:18" ht="16.5" x14ac:dyDescent="0.3">
      <c r="A29" s="11" t="s">
        <v>23</v>
      </c>
      <c r="B29" s="146"/>
      <c r="C29" s="146"/>
      <c r="D29" s="146"/>
      <c r="E29" s="146"/>
      <c r="F29" s="146"/>
      <c r="G29" s="146"/>
      <c r="H29" s="16"/>
    </row>
    <row r="30" spans="1:18" ht="17.25" thickBot="1" x14ac:dyDescent="0.35">
      <c r="A30" s="25"/>
      <c r="B30" s="26"/>
      <c r="C30" s="26"/>
      <c r="D30" s="26"/>
      <c r="E30" s="26"/>
      <c r="F30" s="26"/>
      <c r="G30" s="26"/>
      <c r="H30" s="27"/>
    </row>
    <row r="31" spans="1:18" ht="17.25" thickBot="1" x14ac:dyDescent="0.3">
      <c r="A31" s="361" t="s">
        <v>78</v>
      </c>
      <c r="B31" s="362"/>
      <c r="C31" s="363"/>
      <c r="D31" s="361" t="s">
        <v>105</v>
      </c>
      <c r="E31" s="362"/>
      <c r="F31" s="362"/>
      <c r="G31" s="362"/>
      <c r="H31" s="363"/>
      <c r="J31" s="299" t="s">
        <v>419</v>
      </c>
      <c r="K31" s="299" t="s">
        <v>420</v>
      </c>
      <c r="L31" s="299" t="s">
        <v>421</v>
      </c>
      <c r="M31" s="299" t="s">
        <v>422</v>
      </c>
      <c r="N31" s="299" t="s">
        <v>423</v>
      </c>
      <c r="O31" s="299" t="s">
        <v>424</v>
      </c>
      <c r="P31" s="299" t="s">
        <v>425</v>
      </c>
      <c r="Q31" s="299" t="s">
        <v>426</v>
      </c>
      <c r="R31" s="299" t="s">
        <v>427</v>
      </c>
    </row>
    <row r="32" spans="1:18" ht="17.25" thickBot="1" x14ac:dyDescent="0.35">
      <c r="A32" s="279" t="s">
        <v>24</v>
      </c>
      <c r="B32" s="448" t="s">
        <v>25</v>
      </c>
      <c r="C32" s="448"/>
      <c r="D32" s="280" t="s">
        <v>26</v>
      </c>
      <c r="E32" s="448" t="s">
        <v>27</v>
      </c>
      <c r="F32" s="448"/>
      <c r="G32" s="366" t="s">
        <v>28</v>
      </c>
      <c r="H32" s="365"/>
      <c r="J32" s="300" t="s">
        <v>428</v>
      </c>
      <c r="K32" s="300" t="s">
        <v>429</v>
      </c>
      <c r="L32" s="300" t="s">
        <v>430</v>
      </c>
      <c r="M32" s="300" t="s">
        <v>431</v>
      </c>
      <c r="N32" s="301" t="s">
        <v>430</v>
      </c>
      <c r="O32" s="300" t="s">
        <v>432</v>
      </c>
      <c r="P32" s="301" t="s">
        <v>433</v>
      </c>
      <c r="Q32" s="301" t="s">
        <v>434</v>
      </c>
      <c r="R32" s="301" t="s">
        <v>435</v>
      </c>
    </row>
    <row r="33" spans="1:8" ht="17.25" thickBot="1" x14ac:dyDescent="0.35">
      <c r="A33" s="113" t="s">
        <v>29</v>
      </c>
      <c r="B33" s="449" t="s">
        <v>74</v>
      </c>
      <c r="C33" s="450"/>
      <c r="D33" s="158">
        <v>284700000</v>
      </c>
      <c r="E33" s="490">
        <v>45866</v>
      </c>
      <c r="F33" s="491"/>
      <c r="G33" s="513">
        <v>46016</v>
      </c>
      <c r="H33" s="514"/>
    </row>
    <row r="34" spans="1:8" ht="17.25" thickBot="1" x14ac:dyDescent="0.35">
      <c r="A34" s="64" t="s">
        <v>83</v>
      </c>
      <c r="B34" s="442" t="s">
        <v>103</v>
      </c>
      <c r="C34" s="443"/>
      <c r="D34" s="110">
        <v>8000000</v>
      </c>
      <c r="E34" s="492">
        <v>45866</v>
      </c>
      <c r="F34" s="493"/>
      <c r="G34" s="513">
        <v>46198</v>
      </c>
      <c r="H34" s="514"/>
    </row>
    <row r="35" spans="1:8" ht="50.25" thickBot="1" x14ac:dyDescent="0.35">
      <c r="A35" s="114" t="s">
        <v>84</v>
      </c>
      <c r="B35" s="442" t="s">
        <v>104</v>
      </c>
      <c r="C35" s="443"/>
      <c r="D35" s="112">
        <v>4000000</v>
      </c>
      <c r="E35" s="494">
        <v>45866</v>
      </c>
      <c r="F35" s="495"/>
      <c r="G35" s="513">
        <v>47112</v>
      </c>
      <c r="H35" s="514"/>
    </row>
    <row r="36" spans="1:8" ht="17.25" thickBot="1" x14ac:dyDescent="0.35">
      <c r="A36" s="113" t="s">
        <v>85</v>
      </c>
      <c r="B36" s="442" t="s">
        <v>103</v>
      </c>
      <c r="C36" s="443"/>
      <c r="D36" s="110">
        <v>8000000</v>
      </c>
      <c r="E36" s="492">
        <v>45866</v>
      </c>
      <c r="F36" s="493"/>
      <c r="G36" s="513">
        <v>46137</v>
      </c>
      <c r="H36" s="514"/>
    </row>
    <row r="37" spans="1:8" ht="17.25" thickBot="1" x14ac:dyDescent="0.35">
      <c r="A37" s="64" t="s">
        <v>86</v>
      </c>
      <c r="B37" s="438" t="s">
        <v>103</v>
      </c>
      <c r="C37" s="439"/>
      <c r="D37" s="117">
        <v>8000000</v>
      </c>
      <c r="E37" s="496">
        <v>45856</v>
      </c>
      <c r="F37" s="497"/>
      <c r="G37" s="515">
        <v>45948</v>
      </c>
      <c r="H37" s="516"/>
    </row>
    <row r="38" spans="1:8" ht="16.5" x14ac:dyDescent="0.3">
      <c r="A38" s="63"/>
      <c r="B38" s="162"/>
      <c r="C38" s="162"/>
      <c r="D38" s="163"/>
      <c r="E38" s="220"/>
      <c r="F38" s="220"/>
      <c r="G38" s="220"/>
      <c r="H38" s="219"/>
    </row>
    <row r="39" spans="1:8" ht="16.5" x14ac:dyDescent="0.3">
      <c r="A39" s="422" t="s">
        <v>30</v>
      </c>
      <c r="B39" s="422"/>
      <c r="C39" s="422"/>
      <c r="D39" s="423">
        <v>45869</v>
      </c>
      <c r="E39" s="422"/>
      <c r="F39" s="422"/>
      <c r="G39" s="422"/>
      <c r="H39" s="422"/>
    </row>
    <row r="40" spans="1:8" ht="16.5" x14ac:dyDescent="0.3">
      <c r="A40" s="424" t="s">
        <v>31</v>
      </c>
      <c r="B40" s="425"/>
      <c r="C40" s="425"/>
      <c r="D40" s="425"/>
      <c r="E40" s="425"/>
      <c r="F40" s="425"/>
      <c r="G40" s="425"/>
      <c r="H40" s="426"/>
    </row>
    <row r="41" spans="1:8" ht="33" x14ac:dyDescent="0.25">
      <c r="A41" s="509" t="s">
        <v>32</v>
      </c>
      <c r="B41" s="432"/>
      <c r="C41" s="288" t="s">
        <v>33</v>
      </c>
      <c r="D41" s="30" t="s">
        <v>34</v>
      </c>
      <c r="E41" s="30" t="s">
        <v>35</v>
      </c>
      <c r="F41" s="30" t="s">
        <v>413</v>
      </c>
      <c r="G41" s="287" t="s">
        <v>411</v>
      </c>
      <c r="H41" s="100" t="s">
        <v>37</v>
      </c>
    </row>
    <row r="42" spans="1:8" ht="16.5" x14ac:dyDescent="0.3">
      <c r="A42" s="373" t="s">
        <v>38</v>
      </c>
      <c r="B42" s="374"/>
      <c r="C42" s="232">
        <v>80000000</v>
      </c>
      <c r="D42" s="29"/>
      <c r="E42" s="30"/>
      <c r="F42" s="31"/>
      <c r="G42" s="282"/>
      <c r="H42" s="100"/>
    </row>
    <row r="43" spans="1:8" ht="16.5" x14ac:dyDescent="0.3">
      <c r="A43" s="277" t="s">
        <v>351</v>
      </c>
      <c r="B43" s="274"/>
      <c r="C43" s="232">
        <v>40000000</v>
      </c>
      <c r="D43" s="29"/>
      <c r="E43" s="30"/>
      <c r="F43" s="31"/>
      <c r="G43" s="282"/>
      <c r="H43" s="260"/>
    </row>
    <row r="44" spans="1:8" x14ac:dyDescent="0.25">
      <c r="A44" s="404" t="s">
        <v>98</v>
      </c>
      <c r="B44" s="405"/>
      <c r="C44" s="167"/>
      <c r="D44" s="167">
        <v>104000</v>
      </c>
      <c r="E44" s="36"/>
      <c r="F44" s="36"/>
      <c r="G44" s="36"/>
      <c r="H44" s="167">
        <v>104000</v>
      </c>
    </row>
    <row r="45" spans="1:8" x14ac:dyDescent="0.25">
      <c r="A45" s="404" t="s">
        <v>143</v>
      </c>
      <c r="B45" s="405"/>
      <c r="C45" s="206"/>
      <c r="D45" s="218">
        <v>4572000</v>
      </c>
      <c r="E45" s="36"/>
      <c r="F45" s="215"/>
      <c r="G45" s="215"/>
      <c r="H45" s="36">
        <v>4572000</v>
      </c>
    </row>
    <row r="46" spans="1:8" x14ac:dyDescent="0.25">
      <c r="A46" s="404" t="s">
        <v>196</v>
      </c>
      <c r="B46" s="405"/>
      <c r="C46" s="206"/>
      <c r="D46" s="218">
        <v>25314000</v>
      </c>
      <c r="E46" s="217"/>
      <c r="F46" s="215"/>
      <c r="G46" s="215"/>
      <c r="H46" s="36">
        <v>25314000</v>
      </c>
    </row>
    <row r="47" spans="1:8" x14ac:dyDescent="0.25">
      <c r="A47" s="404" t="s">
        <v>235</v>
      </c>
      <c r="B47" s="405"/>
      <c r="C47" s="206"/>
      <c r="D47" s="36">
        <v>41915000</v>
      </c>
      <c r="E47" s="36"/>
      <c r="F47" s="215"/>
      <c r="G47" s="283"/>
      <c r="H47" s="103">
        <v>42077000</v>
      </c>
    </row>
    <row r="48" spans="1:8" x14ac:dyDescent="0.25">
      <c r="A48" s="404" t="s">
        <v>257</v>
      </c>
      <c r="B48" s="405"/>
      <c r="C48" s="206"/>
      <c r="D48" s="66">
        <v>6415000</v>
      </c>
      <c r="E48" s="66"/>
      <c r="F48" s="215">
        <v>0</v>
      </c>
      <c r="G48" s="283"/>
      <c r="H48" s="218">
        <v>6415000</v>
      </c>
    </row>
    <row r="49" spans="1:8" x14ac:dyDescent="0.25">
      <c r="A49" s="404" t="s">
        <v>274</v>
      </c>
      <c r="B49" s="405"/>
      <c r="C49" s="206"/>
      <c r="D49" s="66">
        <v>1648000</v>
      </c>
      <c r="E49" s="66"/>
      <c r="F49" s="215"/>
      <c r="G49" s="283"/>
      <c r="H49" s="218">
        <v>1648000</v>
      </c>
    </row>
    <row r="50" spans="1:8" x14ac:dyDescent="0.25">
      <c r="A50" s="404" t="s">
        <v>352</v>
      </c>
      <c r="B50" s="405"/>
      <c r="C50" s="206"/>
      <c r="D50" s="66">
        <v>31148827</v>
      </c>
      <c r="E50" s="66"/>
      <c r="F50" s="215"/>
      <c r="G50" s="283"/>
      <c r="H50" s="218">
        <v>32255000</v>
      </c>
    </row>
    <row r="51" spans="1:8" x14ac:dyDescent="0.25">
      <c r="A51" s="404" t="s">
        <v>364</v>
      </c>
      <c r="B51" s="405"/>
      <c r="C51" s="206"/>
      <c r="D51" s="66">
        <v>1656000</v>
      </c>
      <c r="E51" s="66"/>
      <c r="F51" s="215">
        <v>0</v>
      </c>
      <c r="G51" s="283"/>
      <c r="H51" s="218">
        <v>1656000</v>
      </c>
    </row>
    <row r="52" spans="1:8" x14ac:dyDescent="0.25">
      <c r="A52" s="275" t="s">
        <v>403</v>
      </c>
      <c r="B52" s="276"/>
      <c r="C52" s="206"/>
      <c r="D52" s="66">
        <v>6011000</v>
      </c>
      <c r="E52" s="66"/>
      <c r="F52" s="215"/>
      <c r="G52" s="283"/>
      <c r="H52" s="218">
        <v>6063000</v>
      </c>
    </row>
    <row r="53" spans="1:8" x14ac:dyDescent="0.25">
      <c r="A53" s="275" t="s">
        <v>412</v>
      </c>
      <c r="B53" s="276"/>
      <c r="C53" s="206"/>
      <c r="D53" s="218"/>
      <c r="E53" s="66">
        <v>561336</v>
      </c>
      <c r="F53" s="215">
        <v>892173</v>
      </c>
      <c r="G53" s="283">
        <v>330837</v>
      </c>
      <c r="H53" s="218">
        <v>1803000</v>
      </c>
    </row>
    <row r="54" spans="1:8" x14ac:dyDescent="0.25">
      <c r="A54" s="404"/>
      <c r="B54" s="405"/>
      <c r="C54" s="206"/>
      <c r="D54" s="216"/>
      <c r="E54" s="66"/>
      <c r="F54" s="215"/>
      <c r="G54" s="283"/>
      <c r="H54" s="218"/>
    </row>
    <row r="55" spans="1:8" ht="16.5" x14ac:dyDescent="0.3">
      <c r="A55" s="375" t="s">
        <v>9</v>
      </c>
      <c r="B55" s="376"/>
      <c r="C55" s="231">
        <f>+C42+C43</f>
        <v>120000000</v>
      </c>
      <c r="D55" s="231">
        <f>SUM(D44:D54)</f>
        <v>118783827</v>
      </c>
      <c r="E55" s="231">
        <f t="shared" ref="E55:H55" si="0">SUM(E44:E54)</f>
        <v>561336</v>
      </c>
      <c r="F55" s="231">
        <f t="shared" si="0"/>
        <v>892173</v>
      </c>
      <c r="G55" s="231"/>
      <c r="H55" s="231">
        <f t="shared" si="0"/>
        <v>121907000</v>
      </c>
    </row>
    <row r="56" spans="1:8" ht="17.25" thickBot="1" x14ac:dyDescent="0.35">
      <c r="A56" s="375" t="s">
        <v>39</v>
      </c>
      <c r="B56" s="376"/>
      <c r="C56" s="34">
        <f>D55/C55</f>
        <v>0.98986522499999996</v>
      </c>
      <c r="D56" s="380" t="s">
        <v>40</v>
      </c>
      <c r="E56" s="376"/>
      <c r="F56" s="34"/>
      <c r="G56" s="284"/>
      <c r="H56" s="121">
        <f>E55/C55</f>
        <v>4.6778000000000002E-3</v>
      </c>
    </row>
    <row r="57" spans="1:8" ht="16.5" x14ac:dyDescent="0.3">
      <c r="A57" s="38" t="s">
        <v>41</v>
      </c>
      <c r="B57" s="39"/>
      <c r="C57" s="39"/>
      <c r="D57" s="40"/>
      <c r="E57" s="41"/>
      <c r="F57" s="41"/>
      <c r="G57" s="41"/>
      <c r="H57" s="42"/>
    </row>
    <row r="58" spans="1:8" ht="26.25" thickBot="1" x14ac:dyDescent="0.3">
      <c r="A58" s="171" t="s">
        <v>42</v>
      </c>
      <c r="B58" s="289" t="s">
        <v>414</v>
      </c>
      <c r="C58" s="77">
        <v>46211</v>
      </c>
      <c r="D58" s="431" t="s">
        <v>43</v>
      </c>
      <c r="E58" s="432"/>
      <c r="F58" s="485">
        <f>+H28</f>
        <v>561336</v>
      </c>
      <c r="G58" s="511"/>
      <c r="H58" s="486"/>
    </row>
    <row r="59" spans="1:8" ht="16.5" x14ac:dyDescent="0.3">
      <c r="A59" s="487" t="s">
        <v>44</v>
      </c>
      <c r="B59" s="488"/>
      <c r="C59" s="488"/>
      <c r="D59" s="489"/>
      <c r="E59" s="173"/>
      <c r="F59" s="173"/>
      <c r="G59" s="173"/>
      <c r="H59" s="16"/>
    </row>
    <row r="60" spans="1:8" ht="16.5" x14ac:dyDescent="0.3">
      <c r="A60" s="371" t="s">
        <v>45</v>
      </c>
      <c r="B60" s="372"/>
      <c r="C60" s="78">
        <f>C55</f>
        <v>120000000</v>
      </c>
      <c r="D60" s="214"/>
      <c r="E60" s="173"/>
      <c r="F60" s="173"/>
      <c r="G60" s="173"/>
      <c r="H60" s="16"/>
    </row>
    <row r="61" spans="1:8" ht="16.5" x14ac:dyDescent="0.3">
      <c r="A61" s="373" t="s">
        <v>46</v>
      </c>
      <c r="B61" s="374"/>
      <c r="C61" s="79">
        <f>D55</f>
        <v>118783827</v>
      </c>
      <c r="D61" s="214"/>
      <c r="E61" s="173"/>
      <c r="F61" s="173"/>
      <c r="G61" s="173"/>
      <c r="H61" s="16"/>
    </row>
    <row r="62" spans="1:8" ht="16.5" x14ac:dyDescent="0.3">
      <c r="A62" s="373" t="s">
        <v>47</v>
      </c>
      <c r="B62" s="374"/>
      <c r="C62" s="79">
        <f>F47</f>
        <v>0</v>
      </c>
      <c r="D62" s="212"/>
      <c r="E62" s="46"/>
      <c r="F62" s="46"/>
      <c r="G62" s="46"/>
      <c r="H62" s="16"/>
    </row>
    <row r="63" spans="1:8" ht="16.5" x14ac:dyDescent="0.3">
      <c r="A63" s="373" t="s">
        <v>48</v>
      </c>
      <c r="B63" s="374"/>
      <c r="C63" s="80">
        <f>C60-C61-C64</f>
        <v>654837</v>
      </c>
      <c r="D63" s="212"/>
      <c r="E63" s="46"/>
      <c r="F63" s="46"/>
      <c r="G63" s="46"/>
      <c r="H63" s="16"/>
    </row>
    <row r="64" spans="1:8" ht="16.5" x14ac:dyDescent="0.3">
      <c r="A64" s="373" t="s">
        <v>49</v>
      </c>
      <c r="B64" s="374"/>
      <c r="C64" s="213">
        <f>H28</f>
        <v>561336</v>
      </c>
      <c r="D64" s="212"/>
      <c r="E64" s="46"/>
      <c r="F64" s="46"/>
      <c r="G64" s="46"/>
      <c r="H64" s="16"/>
    </row>
    <row r="65" spans="1:8" ht="17.25" thickBot="1" x14ac:dyDescent="0.35">
      <c r="A65" s="386" t="s">
        <v>50</v>
      </c>
      <c r="B65" s="387"/>
      <c r="C65" s="211">
        <f>C63+C64+C61</f>
        <v>120000000</v>
      </c>
      <c r="D65" s="210"/>
      <c r="E65" s="48"/>
      <c r="F65" s="48"/>
      <c r="G65" s="48"/>
      <c r="H65" s="16"/>
    </row>
    <row r="66" spans="1:8" ht="16.5" x14ac:dyDescent="0.3">
      <c r="A66" s="49"/>
      <c r="B66" s="146"/>
      <c r="C66" s="146"/>
      <c r="D66" s="146"/>
      <c r="E66" s="146"/>
      <c r="F66" s="146"/>
      <c r="G66" s="146"/>
      <c r="H66" s="16"/>
    </row>
    <row r="67" spans="1:8" ht="17.25" thickBot="1" x14ac:dyDescent="0.35">
      <c r="A67" s="11" t="s">
        <v>51</v>
      </c>
      <c r="B67" s="146"/>
      <c r="C67" s="146"/>
      <c r="D67" s="146"/>
      <c r="E67" s="146"/>
      <c r="F67" s="146"/>
      <c r="G67" s="146"/>
      <c r="H67" s="16"/>
    </row>
    <row r="68" spans="1:8" ht="33" x14ac:dyDescent="0.25">
      <c r="A68" s="198" t="s">
        <v>16</v>
      </c>
      <c r="B68" s="199" t="s">
        <v>52</v>
      </c>
      <c r="C68" s="281" t="s">
        <v>53</v>
      </c>
      <c r="D68" s="199" t="s">
        <v>12</v>
      </c>
      <c r="E68" s="201" t="s">
        <v>54</v>
      </c>
      <c r="F68" s="479" t="s">
        <v>55</v>
      </c>
      <c r="G68" s="510"/>
      <c r="H68" s="480"/>
    </row>
    <row r="69" spans="1:8" ht="16.5" x14ac:dyDescent="0.3">
      <c r="A69" s="106">
        <v>1</v>
      </c>
      <c r="B69" s="36" t="s">
        <v>56</v>
      </c>
      <c r="C69" s="36" t="s">
        <v>110</v>
      </c>
      <c r="D69" s="233">
        <v>45957</v>
      </c>
      <c r="E69" s="36">
        <v>104000</v>
      </c>
      <c r="F69" s="483">
        <f>E69</f>
        <v>104000</v>
      </c>
      <c r="G69" s="512"/>
      <c r="H69" s="484"/>
    </row>
    <row r="70" spans="1:8" ht="16.5" x14ac:dyDescent="0.3">
      <c r="A70" s="106">
        <v>2</v>
      </c>
      <c r="B70" s="36" t="s">
        <v>56</v>
      </c>
      <c r="C70" s="36" t="s">
        <v>145</v>
      </c>
      <c r="D70" s="233">
        <v>45965</v>
      </c>
      <c r="E70" s="36">
        <v>4572000</v>
      </c>
      <c r="F70" s="483">
        <f>E70</f>
        <v>4572000</v>
      </c>
      <c r="G70" s="512"/>
      <c r="H70" s="484"/>
    </row>
    <row r="71" spans="1:8" ht="16.5" x14ac:dyDescent="0.3">
      <c r="A71" s="106">
        <v>3</v>
      </c>
      <c r="B71" s="36" t="s">
        <v>56</v>
      </c>
      <c r="C71" s="36" t="s">
        <v>197</v>
      </c>
      <c r="D71" s="233">
        <v>45974</v>
      </c>
      <c r="E71" s="36">
        <v>25314000</v>
      </c>
      <c r="F71" s="483">
        <f>E71</f>
        <v>25314000</v>
      </c>
      <c r="G71" s="512"/>
      <c r="H71" s="484"/>
    </row>
    <row r="72" spans="1:8" ht="16.5" x14ac:dyDescent="0.3">
      <c r="A72" s="209">
        <v>4</v>
      </c>
      <c r="B72" s="36" t="s">
        <v>56</v>
      </c>
      <c r="C72" s="36" t="s">
        <v>254</v>
      </c>
      <c r="D72" s="233">
        <v>46003</v>
      </c>
      <c r="E72" s="36">
        <v>42077000</v>
      </c>
      <c r="F72" s="483">
        <v>41915000</v>
      </c>
      <c r="G72" s="512"/>
      <c r="H72" s="484"/>
    </row>
    <row r="73" spans="1:8" ht="16.5" x14ac:dyDescent="0.3">
      <c r="A73" s="209">
        <v>5</v>
      </c>
      <c r="B73" s="36" t="s">
        <v>56</v>
      </c>
      <c r="C73" s="36" t="s">
        <v>268</v>
      </c>
      <c r="D73" s="233">
        <v>46017</v>
      </c>
      <c r="E73" s="36">
        <v>6415000</v>
      </c>
      <c r="F73" s="483">
        <v>6415000</v>
      </c>
      <c r="G73" s="512"/>
      <c r="H73" s="484"/>
    </row>
    <row r="74" spans="1:8" ht="16.5" x14ac:dyDescent="0.3">
      <c r="A74" s="209">
        <v>6</v>
      </c>
      <c r="B74" s="36" t="s">
        <v>56</v>
      </c>
      <c r="C74" s="36" t="s">
        <v>280</v>
      </c>
      <c r="D74" s="233">
        <v>46099</v>
      </c>
      <c r="E74" s="36">
        <v>1648000</v>
      </c>
      <c r="F74" s="483">
        <v>1648000</v>
      </c>
      <c r="G74" s="512"/>
      <c r="H74" s="484"/>
    </row>
    <row r="75" spans="1:8" ht="16.5" x14ac:dyDescent="0.3">
      <c r="A75" s="209">
        <v>7</v>
      </c>
      <c r="B75" s="36" t="s">
        <v>56</v>
      </c>
      <c r="C75" s="267" t="s">
        <v>357</v>
      </c>
      <c r="D75" s="233">
        <v>46099</v>
      </c>
      <c r="E75" s="36">
        <v>32255000</v>
      </c>
      <c r="F75" s="483">
        <v>31148827</v>
      </c>
      <c r="G75" s="512"/>
      <c r="H75" s="484"/>
    </row>
    <row r="76" spans="1:8" ht="16.5" x14ac:dyDescent="0.3">
      <c r="A76" s="209">
        <v>8</v>
      </c>
      <c r="B76" s="36" t="s">
        <v>56</v>
      </c>
      <c r="C76" s="267" t="s">
        <v>366</v>
      </c>
      <c r="D76" s="233">
        <v>46120</v>
      </c>
      <c r="E76" s="36">
        <v>1656000</v>
      </c>
      <c r="F76" s="483">
        <v>1656000</v>
      </c>
      <c r="G76" s="512"/>
      <c r="H76" s="484"/>
    </row>
    <row r="77" spans="1:8" ht="16.5" x14ac:dyDescent="0.3">
      <c r="A77" s="209">
        <v>9</v>
      </c>
      <c r="B77" s="36" t="s">
        <v>56</v>
      </c>
      <c r="C77" s="267" t="s">
        <v>406</v>
      </c>
      <c r="D77" s="233">
        <v>46135</v>
      </c>
      <c r="E77" s="36">
        <v>6063000</v>
      </c>
      <c r="F77" s="483">
        <v>6011000</v>
      </c>
      <c r="G77" s="512"/>
      <c r="H77" s="484"/>
    </row>
    <row r="78" spans="1:8" ht="16.5" x14ac:dyDescent="0.3">
      <c r="A78" s="209">
        <v>10</v>
      </c>
      <c r="B78" s="36" t="s">
        <v>56</v>
      </c>
      <c r="C78" s="267" t="s">
        <v>416</v>
      </c>
      <c r="D78" s="233">
        <v>46211</v>
      </c>
      <c r="E78" s="36">
        <v>1803000</v>
      </c>
      <c r="F78" s="483">
        <v>561336</v>
      </c>
      <c r="G78" s="512"/>
      <c r="H78" s="484"/>
    </row>
    <row r="79" spans="1:8" ht="17.25" thickBot="1" x14ac:dyDescent="0.35">
      <c r="A79" s="411" t="s">
        <v>358</v>
      </c>
      <c r="B79" s="412"/>
      <c r="C79" s="412"/>
      <c r="D79" s="412"/>
      <c r="E79" s="412"/>
      <c r="F79" s="203">
        <f>G79/C65</f>
        <v>0.99454302500000002</v>
      </c>
      <c r="G79" s="517">
        <f>SUM(F69:H78)</f>
        <v>119345163</v>
      </c>
      <c r="H79" s="518"/>
    </row>
    <row r="80" spans="1:8" ht="16.5" x14ac:dyDescent="0.3">
      <c r="A80" s="11" t="s">
        <v>58</v>
      </c>
      <c r="B80" s="144"/>
      <c r="C80" s="144"/>
      <c r="D80" s="144"/>
      <c r="E80" s="144"/>
      <c r="F80" s="144"/>
      <c r="G80" s="144"/>
      <c r="H80" s="12"/>
    </row>
    <row r="81" spans="1:8" x14ac:dyDescent="0.25">
      <c r="A81" s="383" t="s">
        <v>75</v>
      </c>
      <c r="B81" s="428"/>
      <c r="C81" s="428"/>
      <c r="D81" s="428"/>
      <c r="E81" s="428"/>
      <c r="F81" s="428"/>
      <c r="G81" s="428"/>
      <c r="H81" s="385"/>
    </row>
    <row r="82" spans="1:8" x14ac:dyDescent="0.25">
      <c r="A82" s="383" t="s">
        <v>59</v>
      </c>
      <c r="B82" s="428"/>
      <c r="C82" s="428"/>
      <c r="D82" s="428"/>
      <c r="E82" s="428"/>
      <c r="F82" s="428"/>
      <c r="G82" s="428"/>
      <c r="H82" s="385"/>
    </row>
    <row r="83" spans="1:8" x14ac:dyDescent="0.25">
      <c r="A83" s="383" t="s">
        <v>60</v>
      </c>
      <c r="B83" s="428"/>
      <c r="C83" s="428"/>
      <c r="D83" s="428"/>
      <c r="E83" s="428"/>
      <c r="F83" s="428"/>
      <c r="G83" s="428"/>
      <c r="H83" s="385"/>
    </row>
    <row r="84" spans="1:8" x14ac:dyDescent="0.25">
      <c r="A84" s="383" t="s">
        <v>61</v>
      </c>
      <c r="B84" s="428"/>
      <c r="C84" s="428"/>
      <c r="D84" s="428"/>
      <c r="E84" s="428"/>
      <c r="F84" s="428"/>
      <c r="G84" s="428"/>
      <c r="H84" s="385"/>
    </row>
    <row r="85" spans="1:8" x14ac:dyDescent="0.25">
      <c r="A85" s="383" t="s">
        <v>62</v>
      </c>
      <c r="B85" s="428"/>
      <c r="C85" s="428"/>
      <c r="D85" s="428"/>
      <c r="E85" s="428"/>
      <c r="F85" s="428"/>
      <c r="G85" s="428"/>
      <c r="H85" s="385"/>
    </row>
    <row r="86" spans="1:8" x14ac:dyDescent="0.25">
      <c r="A86" s="383" t="s">
        <v>106</v>
      </c>
      <c r="B86" s="428"/>
      <c r="C86" s="428"/>
      <c r="D86" s="428"/>
      <c r="E86" s="428"/>
      <c r="F86" s="428"/>
      <c r="G86" s="428"/>
      <c r="H86" s="385"/>
    </row>
    <row r="87" spans="1:8" ht="30" customHeight="1" x14ac:dyDescent="0.25">
      <c r="A87" s="383" t="s">
        <v>88</v>
      </c>
      <c r="B87" s="428"/>
      <c r="C87" s="428"/>
      <c r="D87" s="428"/>
      <c r="E87" s="428"/>
      <c r="F87" s="428"/>
      <c r="G87" s="428"/>
      <c r="H87" s="385"/>
    </row>
    <row r="88" spans="1:8" x14ac:dyDescent="0.25">
      <c r="A88" s="383" t="s">
        <v>63</v>
      </c>
      <c r="B88" s="428"/>
      <c r="C88" s="428"/>
      <c r="D88" s="428"/>
      <c r="E88" s="428"/>
      <c r="F88" s="428"/>
      <c r="G88" s="428"/>
      <c r="H88" s="385"/>
    </row>
    <row r="89" spans="1:8" x14ac:dyDescent="0.25">
      <c r="A89" s="504" t="s">
        <v>64</v>
      </c>
      <c r="B89" s="505"/>
      <c r="C89" s="505"/>
      <c r="D89" s="505"/>
      <c r="E89" s="505"/>
      <c r="F89" s="505"/>
      <c r="G89" s="505"/>
      <c r="H89" s="506"/>
    </row>
    <row r="90" spans="1:8" x14ac:dyDescent="0.25">
      <c r="A90" s="383" t="s">
        <v>65</v>
      </c>
      <c r="B90" s="428"/>
      <c r="C90" s="428"/>
      <c r="D90" s="428"/>
      <c r="E90" s="428"/>
      <c r="F90" s="428"/>
      <c r="G90" s="428"/>
      <c r="H90" s="385"/>
    </row>
    <row r="91" spans="1:8" x14ac:dyDescent="0.25">
      <c r="A91" s="383" t="s">
        <v>354</v>
      </c>
      <c r="B91" s="428"/>
      <c r="C91" s="428"/>
      <c r="D91" s="428"/>
      <c r="E91" s="428"/>
      <c r="F91" s="428"/>
      <c r="G91" s="428"/>
      <c r="H91" s="385"/>
    </row>
    <row r="92" spans="1:8" ht="16.5" thickBot="1" x14ac:dyDescent="0.3">
      <c r="A92" s="406" t="s">
        <v>415</v>
      </c>
      <c r="B92" s="407"/>
      <c r="C92" s="407"/>
      <c r="D92" s="407"/>
      <c r="E92" s="407"/>
      <c r="F92" s="407"/>
      <c r="G92" s="407"/>
      <c r="H92" s="408"/>
    </row>
    <row r="93" spans="1:8" x14ac:dyDescent="0.25">
      <c r="A93" s="53" t="s">
        <v>66</v>
      </c>
      <c r="B93" s="3"/>
      <c r="C93" s="3"/>
      <c r="D93" s="3"/>
      <c r="E93" s="3"/>
      <c r="F93" s="3"/>
      <c r="G93" s="3"/>
      <c r="H93" s="4"/>
    </row>
    <row r="94" spans="1:8" ht="16.5" thickBot="1" x14ac:dyDescent="0.3">
      <c r="A94" s="54" t="s">
        <v>67</v>
      </c>
      <c r="B94" s="181">
        <f>D55/C55</f>
        <v>0.98986522499999996</v>
      </c>
      <c r="C94" s="409" t="s">
        <v>68</v>
      </c>
      <c r="D94" s="410"/>
      <c r="E94" s="83">
        <f>E55/C55</f>
        <v>4.6778000000000002E-3</v>
      </c>
      <c r="F94" s="56"/>
      <c r="G94" s="285"/>
      <c r="H94" s="57"/>
    </row>
    <row r="95" spans="1:8" ht="16.5" thickBot="1" x14ac:dyDescent="0.3">
      <c r="A95" s="6"/>
      <c r="B95" s="140"/>
      <c r="C95" s="140"/>
      <c r="D95" s="140"/>
      <c r="E95" s="140"/>
      <c r="F95" s="140"/>
      <c r="G95" s="140"/>
      <c r="H95" s="7"/>
    </row>
    <row r="96" spans="1:8" x14ac:dyDescent="0.25">
      <c r="A96" s="53" t="s">
        <v>69</v>
      </c>
      <c r="B96" s="3"/>
      <c r="C96" s="3"/>
      <c r="D96" s="3"/>
      <c r="E96" s="3"/>
      <c r="F96" s="3"/>
      <c r="G96" s="3"/>
      <c r="H96" s="4"/>
    </row>
    <row r="97" spans="1:8" x14ac:dyDescent="0.25">
      <c r="A97" s="392"/>
      <c r="B97" s="427"/>
      <c r="C97" s="427"/>
      <c r="D97" s="427"/>
      <c r="E97" s="427"/>
      <c r="F97" s="427"/>
      <c r="G97" s="427"/>
      <c r="H97" s="394"/>
    </row>
    <row r="98" spans="1:8" x14ac:dyDescent="0.25">
      <c r="A98" s="6"/>
      <c r="B98" s="140"/>
      <c r="C98" s="140"/>
      <c r="D98" s="140"/>
      <c r="E98" s="140"/>
      <c r="F98" s="140"/>
      <c r="G98" s="140"/>
      <c r="H98" s="7"/>
    </row>
    <row r="99" spans="1:8" x14ac:dyDescent="0.25">
      <c r="A99" s="58" t="s">
        <v>70</v>
      </c>
      <c r="B99" s="507" t="s">
        <v>417</v>
      </c>
      <c r="C99" s="508"/>
      <c r="D99" s="140"/>
      <c r="E99" s="140"/>
      <c r="F99" s="140"/>
      <c r="G99" s="140"/>
      <c r="H99" s="7"/>
    </row>
    <row r="100" spans="1:8" ht="16.5" thickBot="1" x14ac:dyDescent="0.3">
      <c r="A100" s="58"/>
      <c r="B100" s="241"/>
      <c r="C100" s="140"/>
      <c r="D100" s="140"/>
      <c r="E100" s="140"/>
      <c r="F100" s="140"/>
      <c r="G100" s="140"/>
      <c r="H100" s="7"/>
    </row>
    <row r="101" spans="1:8" x14ac:dyDescent="0.25">
      <c r="A101" s="58"/>
      <c r="B101" s="182"/>
      <c r="C101" s="140"/>
      <c r="D101" s="140"/>
      <c r="E101" s="140"/>
      <c r="F101" s="140"/>
      <c r="G101" s="140"/>
      <c r="H101" s="7"/>
    </row>
    <row r="102" spans="1:8" x14ac:dyDescent="0.25">
      <c r="A102" s="58"/>
      <c r="B102" s="182"/>
      <c r="C102" s="140"/>
      <c r="D102" s="140"/>
      <c r="E102" s="140"/>
      <c r="F102" s="140"/>
      <c r="G102" s="140"/>
      <c r="H102" s="7"/>
    </row>
    <row r="103" spans="1:8" ht="16.5" thickBot="1" x14ac:dyDescent="0.3">
      <c r="A103" s="59"/>
      <c r="B103" s="140"/>
      <c r="C103" s="140"/>
      <c r="D103" s="140"/>
      <c r="E103" s="140"/>
      <c r="F103" s="140"/>
      <c r="G103" s="140"/>
      <c r="H103" s="7"/>
    </row>
    <row r="104" spans="1:8" x14ac:dyDescent="0.25">
      <c r="A104" s="60"/>
      <c r="B104" s="3"/>
      <c r="C104" s="3"/>
      <c r="D104" s="3"/>
      <c r="E104" s="3"/>
      <c r="F104" s="3"/>
      <c r="G104" s="3"/>
      <c r="H104" s="4"/>
    </row>
    <row r="105" spans="1:8" ht="16.5" thickBot="1" x14ac:dyDescent="0.3">
      <c r="A105" s="395" t="s">
        <v>284</v>
      </c>
      <c r="B105" s="396"/>
      <c r="C105" s="396"/>
      <c r="D105" s="396"/>
      <c r="E105" s="396"/>
      <c r="F105" s="396"/>
      <c r="G105" s="396"/>
      <c r="H105" s="397"/>
    </row>
    <row r="106" spans="1:8" ht="16.5" thickBot="1" x14ac:dyDescent="0.3">
      <c r="A106" s="398" t="s">
        <v>108</v>
      </c>
      <c r="B106" s="399"/>
      <c r="C106" s="399"/>
      <c r="D106" s="399"/>
      <c r="E106" s="399"/>
      <c r="F106" s="399"/>
      <c r="G106" s="399"/>
      <c r="H106" s="400"/>
    </row>
  </sheetData>
  <mergeCells count="107">
    <mergeCell ref="A105:H105"/>
    <mergeCell ref="A106:H106"/>
    <mergeCell ref="G32:H32"/>
    <mergeCell ref="G33:H33"/>
    <mergeCell ref="G34:H34"/>
    <mergeCell ref="G35:H35"/>
    <mergeCell ref="G36:H36"/>
    <mergeCell ref="G37:H37"/>
    <mergeCell ref="F78:H78"/>
    <mergeCell ref="G79:H79"/>
    <mergeCell ref="A89:H89"/>
    <mergeCell ref="A90:H90"/>
    <mergeCell ref="A91:H91"/>
    <mergeCell ref="A92:H92"/>
    <mergeCell ref="C94:D94"/>
    <mergeCell ref="A97:H97"/>
    <mergeCell ref="A83:H83"/>
    <mergeCell ref="A84:H84"/>
    <mergeCell ref="A85:H85"/>
    <mergeCell ref="A86:H86"/>
    <mergeCell ref="A87:H87"/>
    <mergeCell ref="A88:H88"/>
    <mergeCell ref="F75:H75"/>
    <mergeCell ref="F76:H76"/>
    <mergeCell ref="F77:H77"/>
    <mergeCell ref="A79:E79"/>
    <mergeCell ref="A81:H81"/>
    <mergeCell ref="A82:H82"/>
    <mergeCell ref="F69:H69"/>
    <mergeCell ref="F70:H70"/>
    <mergeCell ref="F71:H71"/>
    <mergeCell ref="F72:H72"/>
    <mergeCell ref="F73:H73"/>
    <mergeCell ref="F74:H74"/>
    <mergeCell ref="A61:B61"/>
    <mergeCell ref="A62:B62"/>
    <mergeCell ref="A63:B63"/>
    <mergeCell ref="A64:B64"/>
    <mergeCell ref="A65:B65"/>
    <mergeCell ref="F68:H68"/>
    <mergeCell ref="A56:B56"/>
    <mergeCell ref="D56:E56"/>
    <mergeCell ref="D58:E58"/>
    <mergeCell ref="F58:H58"/>
    <mergeCell ref="A59:D59"/>
    <mergeCell ref="A60:B60"/>
    <mergeCell ref="A49:B49"/>
    <mergeCell ref="A50:B50"/>
    <mergeCell ref="A51:B51"/>
    <mergeCell ref="A54:B54"/>
    <mergeCell ref="A55:B55"/>
    <mergeCell ref="A42:B42"/>
    <mergeCell ref="A44:B44"/>
    <mergeCell ref="A45:B45"/>
    <mergeCell ref="A46:B46"/>
    <mergeCell ref="A47:B47"/>
    <mergeCell ref="A48:B48"/>
    <mergeCell ref="B37:C37"/>
    <mergeCell ref="E37:F37"/>
    <mergeCell ref="A39:C39"/>
    <mergeCell ref="D39:H39"/>
    <mergeCell ref="A40:H40"/>
    <mergeCell ref="A41:B41"/>
    <mergeCell ref="B34:C34"/>
    <mergeCell ref="E34:F34"/>
    <mergeCell ref="B35:C35"/>
    <mergeCell ref="E35:F35"/>
    <mergeCell ref="B36:C36"/>
    <mergeCell ref="E36:F36"/>
    <mergeCell ref="E15:H15"/>
    <mergeCell ref="A28:C28"/>
    <mergeCell ref="A31:C31"/>
    <mergeCell ref="D31:H31"/>
    <mergeCell ref="B32:C32"/>
    <mergeCell ref="E32:F32"/>
    <mergeCell ref="B33:C33"/>
    <mergeCell ref="E33:F33"/>
    <mergeCell ref="A18:B18"/>
    <mergeCell ref="C18:D18"/>
    <mergeCell ref="E18:H18"/>
    <mergeCell ref="C20:H20"/>
    <mergeCell ref="C21:H21"/>
    <mergeCell ref="C22:H22"/>
    <mergeCell ref="B99:C99"/>
    <mergeCell ref="A7:H7"/>
    <mergeCell ref="A8:H9"/>
    <mergeCell ref="A10:D10"/>
    <mergeCell ref="E10:H10"/>
    <mergeCell ref="B11:C11"/>
    <mergeCell ref="E11:H11"/>
    <mergeCell ref="A1:C1"/>
    <mergeCell ref="A2:C2"/>
    <mergeCell ref="A5:C5"/>
    <mergeCell ref="D5:H5"/>
    <mergeCell ref="A6:C6"/>
    <mergeCell ref="D6:H6"/>
    <mergeCell ref="A16:B16"/>
    <mergeCell ref="C16:D16"/>
    <mergeCell ref="E16:H16"/>
    <mergeCell ref="A17:B17"/>
    <mergeCell ref="C17:D17"/>
    <mergeCell ref="E17:H17"/>
    <mergeCell ref="B12:C12"/>
    <mergeCell ref="D12:H12"/>
    <mergeCell ref="A13:H13"/>
    <mergeCell ref="A15:B15"/>
    <mergeCell ref="C15:D15"/>
  </mergeCells>
  <pageMargins left="0.7" right="0.7" top="0.75" bottom="0.75" header="0.3" footer="0.3"/>
  <pageSetup scale="48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view="pageBreakPreview" topLeftCell="A10" zoomScale="85" zoomScaleNormal="85" zoomScaleSheetLayoutView="85" workbookViewId="0">
      <selection activeCell="A17" sqref="A17:B17"/>
    </sheetView>
  </sheetViews>
  <sheetFormatPr baseColWidth="10" defaultRowHeight="15.75" x14ac:dyDescent="0.25"/>
  <cols>
    <col min="1" max="1" width="25.375" customWidth="1"/>
    <col min="2" max="2" width="21.75" customWidth="1"/>
    <col min="3" max="8" width="20.5" customWidth="1"/>
  </cols>
  <sheetData>
    <row r="1" spans="1:8" x14ac:dyDescent="0.25">
      <c r="A1" s="306" t="s">
        <v>0</v>
      </c>
      <c r="B1" s="307"/>
      <c r="C1" s="308"/>
      <c r="D1" s="3"/>
      <c r="E1" s="3"/>
      <c r="F1" s="3"/>
      <c r="G1" s="3"/>
      <c r="H1" s="4"/>
    </row>
    <row r="2" spans="1:8" x14ac:dyDescent="0.25">
      <c r="A2" s="309" t="s">
        <v>1</v>
      </c>
      <c r="B2" s="461"/>
      <c r="C2" s="311"/>
      <c r="D2" s="6"/>
      <c r="E2" s="140"/>
      <c r="F2" s="140"/>
      <c r="G2" s="140"/>
      <c r="H2" s="7"/>
    </row>
    <row r="3" spans="1:8" ht="28.9" customHeight="1" x14ac:dyDescent="0.25">
      <c r="A3" s="8" t="s">
        <v>2</v>
      </c>
      <c r="B3" s="141"/>
      <c r="C3" s="9"/>
      <c r="D3" s="142" t="s">
        <v>462</v>
      </c>
      <c r="E3" s="143"/>
      <c r="F3" s="143"/>
      <c r="G3" s="143"/>
      <c r="H3" s="10"/>
    </row>
    <row r="4" spans="1:8" ht="17.25" thickBot="1" x14ac:dyDescent="0.35">
      <c r="A4" s="11"/>
      <c r="B4" s="144"/>
      <c r="C4" s="12"/>
      <c r="D4" s="13" t="s">
        <v>3</v>
      </c>
      <c r="E4" s="14"/>
      <c r="F4" s="14"/>
      <c r="G4" s="14"/>
      <c r="H4" s="15"/>
    </row>
    <row r="5" spans="1:8" ht="17.25" thickBot="1" x14ac:dyDescent="0.35">
      <c r="A5" s="312" t="s">
        <v>72</v>
      </c>
      <c r="B5" s="313"/>
      <c r="C5" s="314"/>
      <c r="D5" s="315" t="s">
        <v>463</v>
      </c>
      <c r="E5" s="316"/>
      <c r="F5" s="316"/>
      <c r="G5" s="316"/>
      <c r="H5" s="317"/>
    </row>
    <row r="6" spans="1:8" ht="17.25" thickBot="1" x14ac:dyDescent="0.35">
      <c r="A6" s="318" t="s">
        <v>201</v>
      </c>
      <c r="B6" s="319"/>
      <c r="C6" s="320"/>
      <c r="D6" s="321" t="s">
        <v>102</v>
      </c>
      <c r="E6" s="322"/>
      <c r="F6" s="322"/>
      <c r="G6" s="322"/>
      <c r="H6" s="323"/>
    </row>
    <row r="7" spans="1:8" ht="16.5" x14ac:dyDescent="0.25">
      <c r="A7" s="324" t="s">
        <v>90</v>
      </c>
      <c r="B7" s="325"/>
      <c r="C7" s="325"/>
      <c r="D7" s="325"/>
      <c r="E7" s="325"/>
      <c r="F7" s="325"/>
      <c r="G7" s="325"/>
      <c r="H7" s="326"/>
    </row>
    <row r="8" spans="1:8" x14ac:dyDescent="0.25">
      <c r="A8" s="327" t="s">
        <v>91</v>
      </c>
      <c r="B8" s="328"/>
      <c r="C8" s="328"/>
      <c r="D8" s="328"/>
      <c r="E8" s="328"/>
      <c r="F8" s="328"/>
      <c r="G8" s="328"/>
      <c r="H8" s="329"/>
    </row>
    <row r="9" spans="1:8" ht="35.25" customHeight="1" x14ac:dyDescent="0.25">
      <c r="A9" s="330"/>
      <c r="B9" s="331"/>
      <c r="C9" s="331"/>
      <c r="D9" s="331"/>
      <c r="E9" s="331"/>
      <c r="F9" s="331"/>
      <c r="G9" s="331"/>
      <c r="H9" s="332"/>
    </row>
    <row r="10" spans="1:8" ht="16.5" x14ac:dyDescent="0.25">
      <c r="A10" s="333" t="s">
        <v>92</v>
      </c>
      <c r="B10" s="334"/>
      <c r="C10" s="334"/>
      <c r="D10" s="335"/>
      <c r="E10" s="336" t="s">
        <v>93</v>
      </c>
      <c r="F10" s="334"/>
      <c r="G10" s="334"/>
      <c r="H10" s="337"/>
    </row>
    <row r="11" spans="1:8" ht="16.5" x14ac:dyDescent="0.25">
      <c r="A11" s="291" t="s">
        <v>4</v>
      </c>
      <c r="B11" s="338" t="s">
        <v>372</v>
      </c>
      <c r="C11" s="339"/>
      <c r="D11" s="69" t="s">
        <v>5</v>
      </c>
      <c r="E11" s="336" t="s">
        <v>94</v>
      </c>
      <c r="F11" s="334"/>
      <c r="G11" s="334"/>
      <c r="H11" s="337"/>
    </row>
    <row r="12" spans="1:8" ht="16.5" x14ac:dyDescent="0.25">
      <c r="A12" s="223" t="s">
        <v>6</v>
      </c>
      <c r="B12" s="501">
        <v>120000000</v>
      </c>
      <c r="C12" s="502"/>
      <c r="D12" s="342" t="s">
        <v>373</v>
      </c>
      <c r="E12" s="343"/>
      <c r="F12" s="343"/>
      <c r="G12" s="343"/>
      <c r="H12" s="344"/>
    </row>
    <row r="13" spans="1:8" ht="48" customHeight="1" x14ac:dyDescent="0.25">
      <c r="A13" s="345" t="s">
        <v>7</v>
      </c>
      <c r="B13" s="346"/>
      <c r="C13" s="346"/>
      <c r="D13" s="346"/>
      <c r="E13" s="346"/>
      <c r="F13" s="346"/>
      <c r="G13" s="346"/>
      <c r="H13" s="347"/>
    </row>
    <row r="14" spans="1:8" ht="16.5" x14ac:dyDescent="0.3">
      <c r="A14" s="11" t="s">
        <v>8</v>
      </c>
      <c r="B14" s="146"/>
      <c r="C14" s="146"/>
      <c r="D14" s="146"/>
      <c r="E14" s="146"/>
      <c r="F14" s="146"/>
      <c r="G14" s="146"/>
      <c r="H14" s="16"/>
    </row>
    <row r="15" spans="1:8" ht="16.5" x14ac:dyDescent="0.3">
      <c r="A15" s="348" t="s">
        <v>101</v>
      </c>
      <c r="B15" s="349"/>
      <c r="C15" s="350" t="s">
        <v>81</v>
      </c>
      <c r="D15" s="351"/>
      <c r="E15" s="352">
        <v>80000000</v>
      </c>
      <c r="F15" s="353"/>
      <c r="G15" s="353"/>
      <c r="H15" s="354"/>
    </row>
    <row r="16" spans="1:8" ht="16.5" x14ac:dyDescent="0.3">
      <c r="A16" s="348" t="s">
        <v>100</v>
      </c>
      <c r="B16" s="349"/>
      <c r="C16" s="350" t="s">
        <v>82</v>
      </c>
      <c r="D16" s="351"/>
      <c r="E16" s="352">
        <v>80000000</v>
      </c>
      <c r="F16" s="353"/>
      <c r="G16" s="353"/>
      <c r="H16" s="354"/>
    </row>
    <row r="17" spans="1:18" ht="16.5" x14ac:dyDescent="0.3">
      <c r="A17" s="348" t="s">
        <v>348</v>
      </c>
      <c r="B17" s="349"/>
      <c r="C17" s="350" t="s">
        <v>350</v>
      </c>
      <c r="D17" s="351"/>
      <c r="E17" s="352">
        <v>40000000</v>
      </c>
      <c r="F17" s="353"/>
      <c r="G17" s="353"/>
      <c r="H17" s="354"/>
    </row>
    <row r="18" spans="1:18" ht="16.5" x14ac:dyDescent="0.3">
      <c r="A18" s="348" t="s">
        <v>349</v>
      </c>
      <c r="B18" s="349"/>
      <c r="C18" s="350" t="s">
        <v>350</v>
      </c>
      <c r="D18" s="351"/>
      <c r="E18" s="352">
        <v>40000000</v>
      </c>
      <c r="F18" s="353"/>
      <c r="G18" s="353"/>
      <c r="H18" s="354"/>
    </row>
    <row r="19" spans="1:18" ht="16.5" x14ac:dyDescent="0.25">
      <c r="A19" s="8" t="s">
        <v>10</v>
      </c>
      <c r="B19" s="147"/>
      <c r="C19" s="147"/>
      <c r="D19" s="147"/>
      <c r="E19" s="147"/>
      <c r="F19" s="147"/>
      <c r="G19" s="147"/>
      <c r="H19" s="259">
        <f>E16+E17</f>
        <v>120000000</v>
      </c>
    </row>
    <row r="20" spans="1:18" ht="16.5" x14ac:dyDescent="0.3">
      <c r="A20" s="18" t="s">
        <v>11</v>
      </c>
      <c r="B20" s="2" t="s">
        <v>12</v>
      </c>
      <c r="C20" s="355" t="s">
        <v>13</v>
      </c>
      <c r="D20" s="356"/>
      <c r="E20" s="356"/>
      <c r="F20" s="356"/>
      <c r="G20" s="356"/>
      <c r="H20" s="357"/>
    </row>
    <row r="21" spans="1:18" ht="71.25" customHeight="1" x14ac:dyDescent="0.25">
      <c r="A21" s="256" t="s">
        <v>285</v>
      </c>
      <c r="B21" s="257">
        <v>46002</v>
      </c>
      <c r="C21" s="358" t="s">
        <v>286</v>
      </c>
      <c r="D21" s="359"/>
      <c r="E21" s="359"/>
      <c r="F21" s="359"/>
      <c r="G21" s="359"/>
      <c r="H21" s="360"/>
    </row>
    <row r="22" spans="1:18" ht="93.75" customHeight="1" x14ac:dyDescent="0.25">
      <c r="A22" s="51" t="s">
        <v>287</v>
      </c>
      <c r="B22" s="257">
        <v>46017</v>
      </c>
      <c r="C22" s="358" t="s">
        <v>288</v>
      </c>
      <c r="D22" s="359"/>
      <c r="E22" s="359"/>
      <c r="F22" s="359"/>
      <c r="G22" s="359"/>
      <c r="H22" s="503"/>
    </row>
    <row r="23" spans="1:18" x14ac:dyDescent="0.25">
      <c r="A23" s="58" t="s">
        <v>15</v>
      </c>
      <c r="B23" s="140"/>
      <c r="C23" s="140"/>
      <c r="D23" s="140"/>
      <c r="E23" s="140"/>
      <c r="F23" s="140"/>
      <c r="G23" s="140"/>
      <c r="H23" s="7"/>
    </row>
    <row r="24" spans="1:18" ht="30" x14ac:dyDescent="0.25">
      <c r="A24" s="150" t="s">
        <v>16</v>
      </c>
      <c r="B24" s="151" t="s">
        <v>17</v>
      </c>
      <c r="C24" s="151" t="s">
        <v>18</v>
      </c>
      <c r="D24" s="152" t="s">
        <v>19</v>
      </c>
      <c r="E24" s="152" t="s">
        <v>20</v>
      </c>
      <c r="F24" s="152" t="s">
        <v>21</v>
      </c>
      <c r="G24" s="151" t="s">
        <v>418</v>
      </c>
      <c r="H24" s="154" t="s">
        <v>22</v>
      </c>
      <c r="K24" t="s">
        <v>113</v>
      </c>
    </row>
    <row r="25" spans="1:18" x14ac:dyDescent="0.25">
      <c r="A25" s="94">
        <v>1</v>
      </c>
      <c r="B25" s="221" t="s">
        <v>205</v>
      </c>
      <c r="C25" s="222" t="s">
        <v>202</v>
      </c>
      <c r="D25" s="226">
        <v>1726000</v>
      </c>
      <c r="E25" s="226">
        <v>162000</v>
      </c>
      <c r="F25" s="226">
        <v>1564000</v>
      </c>
      <c r="G25" s="226">
        <v>0</v>
      </c>
      <c r="H25" s="226">
        <v>162000</v>
      </c>
      <c r="K25" t="s">
        <v>114</v>
      </c>
    </row>
    <row r="26" spans="1:18" x14ac:dyDescent="0.25">
      <c r="A26" s="453" t="s">
        <v>9</v>
      </c>
      <c r="B26" s="454"/>
      <c r="C26" s="455"/>
      <c r="D26" s="286">
        <f>SUM(D25:D25)</f>
        <v>1726000</v>
      </c>
      <c r="E26" s="286">
        <f>SUM(E25:E25)</f>
        <v>162000</v>
      </c>
      <c r="F26" s="286">
        <f>SUM(F25:F25)</f>
        <v>1564000</v>
      </c>
      <c r="G26" s="286">
        <f>SUM(G25:G25)</f>
        <v>0</v>
      </c>
      <c r="H26" s="286">
        <f>SUM(H25:H25)</f>
        <v>162000</v>
      </c>
    </row>
    <row r="27" spans="1:18" ht="16.5" x14ac:dyDescent="0.3">
      <c r="A27" s="11" t="s">
        <v>23</v>
      </c>
      <c r="B27" s="146"/>
      <c r="C27" s="146"/>
      <c r="D27" s="146"/>
      <c r="E27" s="146"/>
      <c r="F27" s="146"/>
      <c r="G27" s="146"/>
      <c r="H27" s="16"/>
    </row>
    <row r="28" spans="1:18" ht="17.25" thickBot="1" x14ac:dyDescent="0.35">
      <c r="A28" s="25"/>
      <c r="B28" s="26"/>
      <c r="C28" s="26"/>
      <c r="D28" s="26"/>
      <c r="E28" s="26"/>
      <c r="F28" s="26"/>
      <c r="G28" s="26"/>
      <c r="H28" s="27"/>
    </row>
    <row r="29" spans="1:18" ht="17.25" thickBot="1" x14ac:dyDescent="0.3">
      <c r="A29" s="361" t="s">
        <v>78</v>
      </c>
      <c r="B29" s="362"/>
      <c r="C29" s="363"/>
      <c r="D29" s="361" t="s">
        <v>105</v>
      </c>
      <c r="E29" s="362"/>
      <c r="F29" s="362"/>
      <c r="G29" s="362"/>
      <c r="H29" s="363"/>
      <c r="J29" s="299"/>
      <c r="K29" s="299"/>
      <c r="L29" s="299"/>
      <c r="M29" s="299"/>
      <c r="N29" s="299"/>
      <c r="O29" s="299"/>
      <c r="P29" s="299"/>
      <c r="Q29" s="299"/>
      <c r="R29" s="299"/>
    </row>
    <row r="30" spans="1:18" ht="17.25" thickBot="1" x14ac:dyDescent="0.35">
      <c r="A30" s="290" t="s">
        <v>24</v>
      </c>
      <c r="B30" s="448" t="s">
        <v>25</v>
      </c>
      <c r="C30" s="448"/>
      <c r="D30" s="296" t="s">
        <v>26</v>
      </c>
      <c r="E30" s="448" t="s">
        <v>27</v>
      </c>
      <c r="F30" s="448"/>
      <c r="G30" s="366" t="s">
        <v>28</v>
      </c>
      <c r="H30" s="365"/>
      <c r="J30" s="300"/>
      <c r="K30" s="300"/>
      <c r="L30" s="300"/>
      <c r="M30" s="300"/>
      <c r="N30" s="301"/>
      <c r="O30" s="300"/>
      <c r="P30" s="301"/>
      <c r="Q30" s="301"/>
      <c r="R30" s="301"/>
    </row>
    <row r="31" spans="1:18" ht="17.25" thickBot="1" x14ac:dyDescent="0.35">
      <c r="A31" s="113" t="s">
        <v>29</v>
      </c>
      <c r="B31" s="449" t="s">
        <v>74</v>
      </c>
      <c r="C31" s="450"/>
      <c r="D31" s="158">
        <v>284700000</v>
      </c>
      <c r="E31" s="490">
        <v>45866</v>
      </c>
      <c r="F31" s="491"/>
      <c r="G31" s="513">
        <v>46016</v>
      </c>
      <c r="H31" s="514"/>
    </row>
    <row r="32" spans="1:18" ht="17.25" thickBot="1" x14ac:dyDescent="0.35">
      <c r="A32" s="64" t="s">
        <v>83</v>
      </c>
      <c r="B32" s="442" t="s">
        <v>103</v>
      </c>
      <c r="C32" s="443"/>
      <c r="D32" s="110">
        <v>8000000</v>
      </c>
      <c r="E32" s="492">
        <v>45866</v>
      </c>
      <c r="F32" s="493"/>
      <c r="G32" s="513">
        <v>46198</v>
      </c>
      <c r="H32" s="514"/>
    </row>
    <row r="33" spans="1:8" ht="50.25" thickBot="1" x14ac:dyDescent="0.35">
      <c r="A33" s="114" t="s">
        <v>84</v>
      </c>
      <c r="B33" s="442" t="s">
        <v>104</v>
      </c>
      <c r="C33" s="443"/>
      <c r="D33" s="112">
        <v>4000000</v>
      </c>
      <c r="E33" s="494">
        <v>45866</v>
      </c>
      <c r="F33" s="495"/>
      <c r="G33" s="513">
        <v>47112</v>
      </c>
      <c r="H33" s="514"/>
    </row>
    <row r="34" spans="1:8" ht="17.25" thickBot="1" x14ac:dyDescent="0.35">
      <c r="A34" s="113" t="s">
        <v>85</v>
      </c>
      <c r="B34" s="442" t="s">
        <v>103</v>
      </c>
      <c r="C34" s="443"/>
      <c r="D34" s="110">
        <v>8000000</v>
      </c>
      <c r="E34" s="492">
        <v>45866</v>
      </c>
      <c r="F34" s="493"/>
      <c r="G34" s="513">
        <v>46137</v>
      </c>
      <c r="H34" s="514"/>
    </row>
    <row r="35" spans="1:8" ht="17.25" thickBot="1" x14ac:dyDescent="0.35">
      <c r="A35" s="64" t="s">
        <v>86</v>
      </c>
      <c r="B35" s="438" t="s">
        <v>103</v>
      </c>
      <c r="C35" s="439"/>
      <c r="D35" s="117">
        <v>8000000</v>
      </c>
      <c r="E35" s="496">
        <v>45856</v>
      </c>
      <c r="F35" s="497"/>
      <c r="G35" s="515">
        <v>45948</v>
      </c>
      <c r="H35" s="516"/>
    </row>
    <row r="36" spans="1:8" ht="16.5" x14ac:dyDescent="0.3">
      <c r="A36" s="63"/>
      <c r="B36" s="162"/>
      <c r="C36" s="162"/>
      <c r="D36" s="163"/>
      <c r="E36" s="220"/>
      <c r="F36" s="220"/>
      <c r="G36" s="220"/>
      <c r="H36" s="219"/>
    </row>
    <row r="37" spans="1:8" ht="16.5" x14ac:dyDescent="0.3">
      <c r="A37" s="422" t="s">
        <v>30</v>
      </c>
      <c r="B37" s="422"/>
      <c r="C37" s="422"/>
      <c r="D37" s="423">
        <v>45869</v>
      </c>
      <c r="E37" s="422"/>
      <c r="F37" s="422"/>
      <c r="G37" s="422"/>
      <c r="H37" s="422"/>
    </row>
    <row r="38" spans="1:8" ht="16.5" x14ac:dyDescent="0.3">
      <c r="A38" s="424" t="s">
        <v>31</v>
      </c>
      <c r="B38" s="425"/>
      <c r="C38" s="425"/>
      <c r="D38" s="425"/>
      <c r="E38" s="425"/>
      <c r="F38" s="425"/>
      <c r="G38" s="425"/>
      <c r="H38" s="426"/>
    </row>
    <row r="39" spans="1:8" ht="33" x14ac:dyDescent="0.25">
      <c r="A39" s="509" t="s">
        <v>32</v>
      </c>
      <c r="B39" s="432"/>
      <c r="C39" s="288" t="s">
        <v>33</v>
      </c>
      <c r="D39" s="30" t="s">
        <v>34</v>
      </c>
      <c r="E39" s="30" t="s">
        <v>35</v>
      </c>
      <c r="F39" s="30" t="s">
        <v>413</v>
      </c>
      <c r="G39" s="287" t="s">
        <v>411</v>
      </c>
      <c r="H39" s="100" t="s">
        <v>37</v>
      </c>
    </row>
    <row r="40" spans="1:8" ht="16.5" x14ac:dyDescent="0.3">
      <c r="A40" s="373" t="s">
        <v>38</v>
      </c>
      <c r="B40" s="374"/>
      <c r="C40" s="232">
        <v>80000000</v>
      </c>
      <c r="D40" s="29"/>
      <c r="E40" s="30"/>
      <c r="F40" s="31"/>
      <c r="G40" s="282"/>
      <c r="H40" s="100"/>
    </row>
    <row r="41" spans="1:8" ht="16.5" x14ac:dyDescent="0.3">
      <c r="A41" s="292" t="s">
        <v>351</v>
      </c>
      <c r="B41" s="293"/>
      <c r="C41" s="232">
        <v>40000000</v>
      </c>
      <c r="D41" s="29"/>
      <c r="E41" s="30"/>
      <c r="F41" s="31"/>
      <c r="G41" s="282"/>
      <c r="H41" s="260"/>
    </row>
    <row r="42" spans="1:8" x14ac:dyDescent="0.25">
      <c r="A42" s="404" t="s">
        <v>98</v>
      </c>
      <c r="B42" s="405"/>
      <c r="C42" s="167"/>
      <c r="D42" s="167">
        <v>104000</v>
      </c>
      <c r="E42" s="36"/>
      <c r="F42" s="36"/>
      <c r="G42" s="36"/>
      <c r="H42" s="167">
        <v>104000</v>
      </c>
    </row>
    <row r="43" spans="1:8" x14ac:dyDescent="0.25">
      <c r="A43" s="404" t="s">
        <v>143</v>
      </c>
      <c r="B43" s="405"/>
      <c r="C43" s="206"/>
      <c r="D43" s="218">
        <v>4572000</v>
      </c>
      <c r="E43" s="36"/>
      <c r="F43" s="215"/>
      <c r="G43" s="215"/>
      <c r="H43" s="36">
        <v>4572000</v>
      </c>
    </row>
    <row r="44" spans="1:8" x14ac:dyDescent="0.25">
      <c r="A44" s="404" t="s">
        <v>196</v>
      </c>
      <c r="B44" s="405"/>
      <c r="C44" s="206"/>
      <c r="D44" s="218">
        <v>25314000</v>
      </c>
      <c r="E44" s="217"/>
      <c r="F44" s="215"/>
      <c r="G44" s="215"/>
      <c r="H44" s="36">
        <v>25314000</v>
      </c>
    </row>
    <row r="45" spans="1:8" x14ac:dyDescent="0.25">
      <c r="A45" s="404" t="s">
        <v>235</v>
      </c>
      <c r="B45" s="405"/>
      <c r="C45" s="206"/>
      <c r="D45" s="36">
        <v>41915000</v>
      </c>
      <c r="E45" s="36"/>
      <c r="F45" s="215"/>
      <c r="G45" s="283"/>
      <c r="H45" s="103">
        <v>42077000</v>
      </c>
    </row>
    <row r="46" spans="1:8" x14ac:dyDescent="0.25">
      <c r="A46" s="404" t="s">
        <v>257</v>
      </c>
      <c r="B46" s="405"/>
      <c r="C46" s="206"/>
      <c r="D46" s="66">
        <v>6415000</v>
      </c>
      <c r="E46" s="66"/>
      <c r="F46" s="215">
        <v>0</v>
      </c>
      <c r="G46" s="283"/>
      <c r="H46" s="218">
        <v>6415000</v>
      </c>
    </row>
    <row r="47" spans="1:8" x14ac:dyDescent="0.25">
      <c r="A47" s="404" t="s">
        <v>274</v>
      </c>
      <c r="B47" s="405"/>
      <c r="C47" s="206"/>
      <c r="D47" s="66">
        <v>1648000</v>
      </c>
      <c r="E47" s="66"/>
      <c r="F47" s="215"/>
      <c r="G47" s="283"/>
      <c r="H47" s="218">
        <v>1648000</v>
      </c>
    </row>
    <row r="48" spans="1:8" x14ac:dyDescent="0.25">
      <c r="A48" s="404" t="s">
        <v>352</v>
      </c>
      <c r="B48" s="405"/>
      <c r="C48" s="206"/>
      <c r="D48" s="66">
        <v>31148827</v>
      </c>
      <c r="E48" s="66"/>
      <c r="F48" s="215"/>
      <c r="G48" s="283"/>
      <c r="H48" s="218">
        <v>32255000</v>
      </c>
    </row>
    <row r="49" spans="1:8" x14ac:dyDescent="0.25">
      <c r="A49" s="404" t="s">
        <v>364</v>
      </c>
      <c r="B49" s="405"/>
      <c r="C49" s="206"/>
      <c r="D49" s="66">
        <v>1656000</v>
      </c>
      <c r="E49" s="66"/>
      <c r="F49" s="215">
        <v>0</v>
      </c>
      <c r="G49" s="283"/>
      <c r="H49" s="218">
        <v>1656000</v>
      </c>
    </row>
    <row r="50" spans="1:8" x14ac:dyDescent="0.25">
      <c r="A50" s="294" t="s">
        <v>403</v>
      </c>
      <c r="B50" s="295"/>
      <c r="C50" s="206"/>
      <c r="D50" s="66">
        <v>6011000</v>
      </c>
      <c r="E50" s="66"/>
      <c r="F50" s="215"/>
      <c r="G50" s="283"/>
      <c r="H50" s="218">
        <v>6063000</v>
      </c>
    </row>
    <row r="51" spans="1:8" x14ac:dyDescent="0.25">
      <c r="A51" s="294" t="s">
        <v>412</v>
      </c>
      <c r="B51" s="295"/>
      <c r="C51" s="206"/>
      <c r="D51" s="66">
        <v>561336</v>
      </c>
      <c r="E51" s="66"/>
      <c r="F51" s="215"/>
      <c r="G51" s="283"/>
      <c r="H51" s="218">
        <v>1803000</v>
      </c>
    </row>
    <row r="52" spans="1:8" x14ac:dyDescent="0.25">
      <c r="A52" s="404"/>
      <c r="B52" s="405"/>
      <c r="C52" s="206"/>
      <c r="D52" s="216"/>
      <c r="E52" s="66">
        <v>162000</v>
      </c>
      <c r="F52" s="215">
        <v>162000</v>
      </c>
      <c r="G52" s="283">
        <v>0</v>
      </c>
      <c r="H52" s="218">
        <v>1726000</v>
      </c>
    </row>
    <row r="53" spans="1:8" ht="18.75" x14ac:dyDescent="0.3">
      <c r="A53" s="375" t="s">
        <v>9</v>
      </c>
      <c r="B53" s="376"/>
      <c r="C53" s="231">
        <f>+C40+C41</f>
        <v>120000000</v>
      </c>
      <c r="D53" s="231">
        <f>SUM(D42:D52)</f>
        <v>119345163</v>
      </c>
      <c r="E53" s="302">
        <f t="shared" ref="E53:H53" si="0">SUM(E42:E52)</f>
        <v>162000</v>
      </c>
      <c r="F53" s="302">
        <f t="shared" si="0"/>
        <v>162000</v>
      </c>
      <c r="G53" s="302"/>
      <c r="H53" s="302">
        <f t="shared" si="0"/>
        <v>123633000</v>
      </c>
    </row>
    <row r="54" spans="1:8" ht="17.25" thickBot="1" x14ac:dyDescent="0.35">
      <c r="A54" s="375" t="s">
        <v>39</v>
      </c>
      <c r="B54" s="376"/>
      <c r="C54" s="34">
        <f>D53/C53</f>
        <v>0.99454302500000002</v>
      </c>
      <c r="D54" s="380" t="s">
        <v>40</v>
      </c>
      <c r="E54" s="376"/>
      <c r="F54" s="34"/>
      <c r="G54" s="284"/>
      <c r="H54" s="121">
        <f>E53/C53</f>
        <v>1.3500000000000001E-3</v>
      </c>
    </row>
    <row r="55" spans="1:8" ht="16.5" x14ac:dyDescent="0.3">
      <c r="A55" s="38" t="s">
        <v>41</v>
      </c>
      <c r="B55" s="39"/>
      <c r="C55" s="39"/>
      <c r="D55" s="40"/>
      <c r="E55" s="41"/>
      <c r="F55" s="41"/>
      <c r="G55" s="41"/>
      <c r="H55" s="42"/>
    </row>
    <row r="56" spans="1:8" ht="26.25" thickBot="1" x14ac:dyDescent="0.3">
      <c r="A56" s="171" t="s">
        <v>42</v>
      </c>
      <c r="B56" s="289" t="s">
        <v>464</v>
      </c>
      <c r="C56" s="77">
        <v>46211</v>
      </c>
      <c r="D56" s="431" t="s">
        <v>43</v>
      </c>
      <c r="E56" s="432"/>
      <c r="F56" s="485">
        <f>+H26</f>
        <v>162000</v>
      </c>
      <c r="G56" s="511"/>
      <c r="H56" s="486"/>
    </row>
    <row r="57" spans="1:8" ht="16.5" x14ac:dyDescent="0.3">
      <c r="A57" s="487" t="s">
        <v>44</v>
      </c>
      <c r="B57" s="488"/>
      <c r="C57" s="488"/>
      <c r="D57" s="489"/>
      <c r="E57" s="173"/>
      <c r="F57" s="173"/>
      <c r="G57" s="173"/>
      <c r="H57" s="16"/>
    </row>
    <row r="58" spans="1:8" ht="16.5" x14ac:dyDescent="0.3">
      <c r="A58" s="371" t="s">
        <v>45</v>
      </c>
      <c r="B58" s="372"/>
      <c r="C58" s="78">
        <f>C53</f>
        <v>120000000</v>
      </c>
      <c r="D58" s="214"/>
      <c r="E58" s="173"/>
      <c r="F58" s="173"/>
      <c r="G58" s="173"/>
      <c r="H58" s="16"/>
    </row>
    <row r="59" spans="1:8" ht="16.5" x14ac:dyDescent="0.3">
      <c r="A59" s="373" t="s">
        <v>46</v>
      </c>
      <c r="B59" s="374"/>
      <c r="C59" s="79">
        <f>D53</f>
        <v>119345163</v>
      </c>
      <c r="D59" s="214"/>
      <c r="E59" s="173"/>
      <c r="F59" s="173"/>
      <c r="G59" s="173"/>
      <c r="H59" s="16"/>
    </row>
    <row r="60" spans="1:8" ht="16.5" x14ac:dyDescent="0.3">
      <c r="A60" s="373" t="s">
        <v>47</v>
      </c>
      <c r="B60" s="374"/>
      <c r="C60" s="79">
        <f>F45</f>
        <v>0</v>
      </c>
      <c r="D60" s="212"/>
      <c r="E60" s="46"/>
      <c r="F60" s="46"/>
      <c r="G60" s="46"/>
      <c r="H60" s="16"/>
    </row>
    <row r="61" spans="1:8" ht="16.5" x14ac:dyDescent="0.3">
      <c r="A61" s="373" t="s">
        <v>48</v>
      </c>
      <c r="B61" s="374"/>
      <c r="C61" s="80">
        <f>C58-C59-C62</f>
        <v>492837</v>
      </c>
      <c r="D61" s="212"/>
      <c r="E61" s="46"/>
      <c r="F61" s="46"/>
      <c r="G61" s="46"/>
      <c r="H61" s="16"/>
    </row>
    <row r="62" spans="1:8" ht="16.5" x14ac:dyDescent="0.3">
      <c r="A62" s="373" t="s">
        <v>49</v>
      </c>
      <c r="B62" s="374"/>
      <c r="C62" s="213">
        <f>H26</f>
        <v>162000</v>
      </c>
      <c r="D62" s="212"/>
      <c r="E62" s="46"/>
      <c r="F62" s="46"/>
      <c r="G62" s="46"/>
      <c r="H62" s="16"/>
    </row>
    <row r="63" spans="1:8" ht="17.25" thickBot="1" x14ac:dyDescent="0.35">
      <c r="A63" s="386" t="s">
        <v>50</v>
      </c>
      <c r="B63" s="387"/>
      <c r="C63" s="211">
        <f>C61+C62+C59</f>
        <v>120000000</v>
      </c>
      <c r="D63" s="210"/>
      <c r="E63" s="48"/>
      <c r="F63" s="48"/>
      <c r="G63" s="48"/>
      <c r="H63" s="16"/>
    </row>
    <row r="64" spans="1:8" ht="16.5" x14ac:dyDescent="0.3">
      <c r="A64" s="49"/>
      <c r="B64" s="146"/>
      <c r="C64" s="146"/>
      <c r="D64" s="146"/>
      <c r="E64" s="146"/>
      <c r="F64" s="146"/>
      <c r="G64" s="146"/>
      <c r="H64" s="16"/>
    </row>
    <row r="65" spans="1:8" ht="17.25" thickBot="1" x14ac:dyDescent="0.35">
      <c r="A65" s="11" t="s">
        <v>51</v>
      </c>
      <c r="B65" s="146"/>
      <c r="C65" s="146"/>
      <c r="D65" s="146"/>
      <c r="E65" s="146"/>
      <c r="F65" s="146"/>
      <c r="G65" s="146"/>
      <c r="H65" s="16"/>
    </row>
    <row r="66" spans="1:8" ht="33" x14ac:dyDescent="0.25">
      <c r="A66" s="198" t="s">
        <v>16</v>
      </c>
      <c r="B66" s="199" t="s">
        <v>52</v>
      </c>
      <c r="C66" s="297" t="s">
        <v>53</v>
      </c>
      <c r="D66" s="199" t="s">
        <v>12</v>
      </c>
      <c r="E66" s="298" t="s">
        <v>54</v>
      </c>
      <c r="F66" s="479" t="s">
        <v>55</v>
      </c>
      <c r="G66" s="510"/>
      <c r="H66" s="480"/>
    </row>
    <row r="67" spans="1:8" ht="16.5" x14ac:dyDescent="0.3">
      <c r="A67" s="106">
        <v>1</v>
      </c>
      <c r="B67" s="36" t="s">
        <v>56</v>
      </c>
      <c r="C67" s="36" t="s">
        <v>110</v>
      </c>
      <c r="D67" s="233">
        <v>45957</v>
      </c>
      <c r="E67" s="36">
        <v>104000</v>
      </c>
      <c r="F67" s="483">
        <f>E67</f>
        <v>104000</v>
      </c>
      <c r="G67" s="512"/>
      <c r="H67" s="484"/>
    </row>
    <row r="68" spans="1:8" ht="16.5" x14ac:dyDescent="0.3">
      <c r="A68" s="106">
        <v>2</v>
      </c>
      <c r="B68" s="36" t="s">
        <v>56</v>
      </c>
      <c r="C68" s="36" t="s">
        <v>145</v>
      </c>
      <c r="D68" s="233">
        <v>45965</v>
      </c>
      <c r="E68" s="36">
        <v>4572000</v>
      </c>
      <c r="F68" s="483">
        <f>E68</f>
        <v>4572000</v>
      </c>
      <c r="G68" s="512"/>
      <c r="H68" s="484"/>
    </row>
    <row r="69" spans="1:8" ht="16.5" x14ac:dyDescent="0.3">
      <c r="A69" s="106">
        <v>3</v>
      </c>
      <c r="B69" s="36" t="s">
        <v>56</v>
      </c>
      <c r="C69" s="36" t="s">
        <v>197</v>
      </c>
      <c r="D69" s="233">
        <v>45974</v>
      </c>
      <c r="E69" s="36">
        <v>25314000</v>
      </c>
      <c r="F69" s="483">
        <f>E69</f>
        <v>25314000</v>
      </c>
      <c r="G69" s="512"/>
      <c r="H69" s="484"/>
    </row>
    <row r="70" spans="1:8" ht="16.5" x14ac:dyDescent="0.3">
      <c r="A70" s="209">
        <v>4</v>
      </c>
      <c r="B70" s="36" t="s">
        <v>56</v>
      </c>
      <c r="C70" s="36" t="s">
        <v>254</v>
      </c>
      <c r="D70" s="233">
        <v>46003</v>
      </c>
      <c r="E70" s="36">
        <v>42077000</v>
      </c>
      <c r="F70" s="483">
        <v>41915000</v>
      </c>
      <c r="G70" s="512"/>
      <c r="H70" s="484"/>
    </row>
    <row r="71" spans="1:8" ht="16.5" x14ac:dyDescent="0.3">
      <c r="A71" s="209">
        <v>5</v>
      </c>
      <c r="B71" s="36" t="s">
        <v>56</v>
      </c>
      <c r="C71" s="36" t="s">
        <v>268</v>
      </c>
      <c r="D71" s="233">
        <v>46017</v>
      </c>
      <c r="E71" s="36">
        <v>6415000</v>
      </c>
      <c r="F71" s="483">
        <v>6415000</v>
      </c>
      <c r="G71" s="512"/>
      <c r="H71" s="484"/>
    </row>
    <row r="72" spans="1:8" ht="16.5" x14ac:dyDescent="0.3">
      <c r="A72" s="209">
        <v>6</v>
      </c>
      <c r="B72" s="36" t="s">
        <v>56</v>
      </c>
      <c r="C72" s="36" t="s">
        <v>280</v>
      </c>
      <c r="D72" s="233">
        <v>46099</v>
      </c>
      <c r="E72" s="36">
        <v>1648000</v>
      </c>
      <c r="F72" s="483">
        <v>1648000</v>
      </c>
      <c r="G72" s="512"/>
      <c r="H72" s="484"/>
    </row>
    <row r="73" spans="1:8" ht="16.5" x14ac:dyDescent="0.3">
      <c r="A73" s="209">
        <v>7</v>
      </c>
      <c r="B73" s="36" t="s">
        <v>56</v>
      </c>
      <c r="C73" s="267" t="s">
        <v>357</v>
      </c>
      <c r="D73" s="233">
        <v>46099</v>
      </c>
      <c r="E73" s="36">
        <v>32255000</v>
      </c>
      <c r="F73" s="483">
        <v>31148827</v>
      </c>
      <c r="G73" s="512"/>
      <c r="H73" s="484"/>
    </row>
    <row r="74" spans="1:8" ht="16.5" x14ac:dyDescent="0.3">
      <c r="A74" s="209">
        <v>8</v>
      </c>
      <c r="B74" s="36" t="s">
        <v>56</v>
      </c>
      <c r="C74" s="267" t="s">
        <v>366</v>
      </c>
      <c r="D74" s="233">
        <v>46120</v>
      </c>
      <c r="E74" s="36">
        <v>1656000</v>
      </c>
      <c r="F74" s="483">
        <v>1656000</v>
      </c>
      <c r="G74" s="512"/>
      <c r="H74" s="484"/>
    </row>
    <row r="75" spans="1:8" ht="16.5" x14ac:dyDescent="0.3">
      <c r="A75" s="209">
        <v>9</v>
      </c>
      <c r="B75" s="36" t="s">
        <v>56</v>
      </c>
      <c r="C75" s="267" t="s">
        <v>406</v>
      </c>
      <c r="D75" s="233">
        <v>46135</v>
      </c>
      <c r="E75" s="36">
        <v>6063000</v>
      </c>
      <c r="F75" s="483">
        <v>6011000</v>
      </c>
      <c r="G75" s="512"/>
      <c r="H75" s="484"/>
    </row>
    <row r="76" spans="1:8" ht="16.5" x14ac:dyDescent="0.3">
      <c r="A76" s="209">
        <v>10</v>
      </c>
      <c r="B76" s="36" t="s">
        <v>56</v>
      </c>
      <c r="C76" s="267" t="s">
        <v>416</v>
      </c>
      <c r="D76" s="233">
        <v>46211</v>
      </c>
      <c r="E76" s="36">
        <v>1803000</v>
      </c>
      <c r="F76" s="483">
        <v>561336</v>
      </c>
      <c r="G76" s="512"/>
      <c r="H76" s="484"/>
    </row>
    <row r="77" spans="1:8" ht="16.5" x14ac:dyDescent="0.3">
      <c r="A77" s="209">
        <v>11</v>
      </c>
      <c r="B77" s="36" t="s">
        <v>56</v>
      </c>
      <c r="C77" s="303" t="s">
        <v>416</v>
      </c>
      <c r="D77" s="233">
        <v>46255</v>
      </c>
      <c r="E77" s="36">
        <v>1726000</v>
      </c>
      <c r="F77" s="483">
        <v>162000</v>
      </c>
      <c r="G77" s="512"/>
      <c r="H77" s="484"/>
    </row>
    <row r="78" spans="1:8" ht="17.25" thickBot="1" x14ac:dyDescent="0.35">
      <c r="A78" s="411" t="s">
        <v>358</v>
      </c>
      <c r="B78" s="412"/>
      <c r="C78" s="412"/>
      <c r="D78" s="412"/>
      <c r="E78" s="412"/>
      <c r="F78" s="203">
        <f>G78/C63</f>
        <v>0.99589302499999999</v>
      </c>
      <c r="G78" s="517">
        <f>SUM(F67:H77)</f>
        <v>119507163</v>
      </c>
      <c r="H78" s="518"/>
    </row>
    <row r="79" spans="1:8" ht="16.5" x14ac:dyDescent="0.3">
      <c r="A79" s="11" t="s">
        <v>58</v>
      </c>
      <c r="B79" s="144"/>
      <c r="C79" s="144"/>
      <c r="D79" s="144"/>
      <c r="E79" s="144"/>
      <c r="F79" s="144"/>
      <c r="G79" s="144"/>
      <c r="H79" s="12"/>
    </row>
    <row r="80" spans="1:8" x14ac:dyDescent="0.25">
      <c r="A80" s="383" t="s">
        <v>75</v>
      </c>
      <c r="B80" s="428"/>
      <c r="C80" s="428"/>
      <c r="D80" s="428"/>
      <c r="E80" s="428"/>
      <c r="F80" s="428"/>
      <c r="G80" s="428"/>
      <c r="H80" s="385"/>
    </row>
    <row r="81" spans="1:8" x14ac:dyDescent="0.25">
      <c r="A81" s="383" t="s">
        <v>59</v>
      </c>
      <c r="B81" s="428"/>
      <c r="C81" s="428"/>
      <c r="D81" s="428"/>
      <c r="E81" s="428"/>
      <c r="F81" s="428"/>
      <c r="G81" s="428"/>
      <c r="H81" s="385"/>
    </row>
    <row r="82" spans="1:8" x14ac:dyDescent="0.25">
      <c r="A82" s="383" t="s">
        <v>60</v>
      </c>
      <c r="B82" s="428"/>
      <c r="C82" s="428"/>
      <c r="D82" s="428"/>
      <c r="E82" s="428"/>
      <c r="F82" s="428"/>
      <c r="G82" s="428"/>
      <c r="H82" s="385"/>
    </row>
    <row r="83" spans="1:8" x14ac:dyDescent="0.25">
      <c r="A83" s="383" t="s">
        <v>61</v>
      </c>
      <c r="B83" s="428"/>
      <c r="C83" s="428"/>
      <c r="D83" s="428"/>
      <c r="E83" s="428"/>
      <c r="F83" s="428"/>
      <c r="G83" s="428"/>
      <c r="H83" s="385"/>
    </row>
    <row r="84" spans="1:8" x14ac:dyDescent="0.25">
      <c r="A84" s="383" t="s">
        <v>62</v>
      </c>
      <c r="B84" s="428"/>
      <c r="C84" s="428"/>
      <c r="D84" s="428"/>
      <c r="E84" s="428"/>
      <c r="F84" s="428"/>
      <c r="G84" s="428"/>
      <c r="H84" s="385"/>
    </row>
    <row r="85" spans="1:8" x14ac:dyDescent="0.25">
      <c r="A85" s="383" t="s">
        <v>106</v>
      </c>
      <c r="B85" s="428"/>
      <c r="C85" s="428"/>
      <c r="D85" s="428"/>
      <c r="E85" s="428"/>
      <c r="F85" s="428"/>
      <c r="G85" s="428"/>
      <c r="H85" s="385"/>
    </row>
    <row r="86" spans="1:8" ht="30" customHeight="1" x14ac:dyDescent="0.25">
      <c r="A86" s="383" t="s">
        <v>88</v>
      </c>
      <c r="B86" s="428"/>
      <c r="C86" s="428"/>
      <c r="D86" s="428"/>
      <c r="E86" s="428"/>
      <c r="F86" s="428"/>
      <c r="G86" s="428"/>
      <c r="H86" s="385"/>
    </row>
    <row r="87" spans="1:8" x14ac:dyDescent="0.25">
      <c r="A87" s="383" t="s">
        <v>63</v>
      </c>
      <c r="B87" s="428"/>
      <c r="C87" s="428"/>
      <c r="D87" s="428"/>
      <c r="E87" s="428"/>
      <c r="F87" s="428"/>
      <c r="G87" s="428"/>
      <c r="H87" s="385"/>
    </row>
    <row r="88" spans="1:8" x14ac:dyDescent="0.25">
      <c r="A88" s="504" t="s">
        <v>64</v>
      </c>
      <c r="B88" s="505"/>
      <c r="C88" s="505"/>
      <c r="D88" s="505"/>
      <c r="E88" s="505"/>
      <c r="F88" s="505"/>
      <c r="G88" s="505"/>
      <c r="H88" s="506"/>
    </row>
    <row r="89" spans="1:8" x14ac:dyDescent="0.25">
      <c r="A89" s="383" t="s">
        <v>65</v>
      </c>
      <c r="B89" s="428"/>
      <c r="C89" s="428"/>
      <c r="D89" s="428"/>
      <c r="E89" s="428"/>
      <c r="F89" s="428"/>
      <c r="G89" s="428"/>
      <c r="H89" s="385"/>
    </row>
    <row r="90" spans="1:8" x14ac:dyDescent="0.25">
      <c r="A90" s="383" t="s">
        <v>354</v>
      </c>
      <c r="B90" s="428"/>
      <c r="C90" s="428"/>
      <c r="D90" s="428"/>
      <c r="E90" s="428"/>
      <c r="F90" s="428"/>
      <c r="G90" s="428"/>
      <c r="H90" s="385"/>
    </row>
    <row r="91" spans="1:8" ht="16.5" thickBot="1" x14ac:dyDescent="0.3">
      <c r="A91" s="406" t="s">
        <v>465</v>
      </c>
      <c r="B91" s="407"/>
      <c r="C91" s="407"/>
      <c r="D91" s="407"/>
      <c r="E91" s="407"/>
      <c r="F91" s="407"/>
      <c r="G91" s="407"/>
      <c r="H91" s="408"/>
    </row>
    <row r="92" spans="1:8" x14ac:dyDescent="0.25">
      <c r="A92" s="53" t="s">
        <v>66</v>
      </c>
      <c r="B92" s="3"/>
      <c r="C92" s="3"/>
      <c r="D92" s="3"/>
      <c r="E92" s="3"/>
      <c r="F92" s="3"/>
      <c r="G92" s="3"/>
      <c r="H92" s="4"/>
    </row>
    <row r="93" spans="1:8" ht="16.5" thickBot="1" x14ac:dyDescent="0.3">
      <c r="A93" s="54" t="s">
        <v>67</v>
      </c>
      <c r="B93" s="181">
        <f>D53/C53</f>
        <v>0.99454302500000002</v>
      </c>
      <c r="C93" s="409" t="s">
        <v>68</v>
      </c>
      <c r="D93" s="410"/>
      <c r="E93" s="83">
        <f>E53/C53</f>
        <v>1.3500000000000001E-3</v>
      </c>
      <c r="F93" s="56"/>
      <c r="G93" s="285"/>
      <c r="H93" s="57"/>
    </row>
    <row r="94" spans="1:8" ht="16.5" thickBot="1" x14ac:dyDescent="0.3">
      <c r="A94" s="6"/>
      <c r="B94" s="140"/>
      <c r="C94" s="140"/>
      <c r="D94" s="140"/>
      <c r="E94" s="140"/>
      <c r="F94" s="140"/>
      <c r="G94" s="140"/>
      <c r="H94" s="7"/>
    </row>
    <row r="95" spans="1:8" x14ac:dyDescent="0.25">
      <c r="A95" s="53" t="s">
        <v>69</v>
      </c>
      <c r="B95" s="3"/>
      <c r="C95" s="3"/>
      <c r="D95" s="3"/>
      <c r="E95" s="3"/>
      <c r="F95" s="3"/>
      <c r="G95" s="3"/>
      <c r="H95" s="4"/>
    </row>
    <row r="96" spans="1:8" x14ac:dyDescent="0.25">
      <c r="A96" s="392"/>
      <c r="B96" s="427"/>
      <c r="C96" s="427"/>
      <c r="D96" s="427"/>
      <c r="E96" s="427"/>
      <c r="F96" s="427"/>
      <c r="G96" s="427"/>
      <c r="H96" s="394"/>
    </row>
    <row r="97" spans="1:8" x14ac:dyDescent="0.25">
      <c r="A97" s="6"/>
      <c r="B97" s="140"/>
      <c r="C97" s="140"/>
      <c r="D97" s="140"/>
      <c r="E97" s="140"/>
      <c r="F97" s="140"/>
      <c r="G97" s="140"/>
      <c r="H97" s="7"/>
    </row>
    <row r="98" spans="1:8" x14ac:dyDescent="0.25">
      <c r="A98" s="58" t="s">
        <v>70</v>
      </c>
      <c r="B98" s="519" t="s">
        <v>417</v>
      </c>
      <c r="C98" s="520"/>
      <c r="D98" s="140"/>
      <c r="E98" s="140"/>
      <c r="F98" s="140"/>
      <c r="G98" s="140"/>
      <c r="H98" s="7"/>
    </row>
    <row r="99" spans="1:8" ht="16.5" thickBot="1" x14ac:dyDescent="0.3">
      <c r="A99" s="58"/>
      <c r="B99" s="241"/>
      <c r="C99" s="140"/>
      <c r="D99" s="140"/>
      <c r="E99" s="140"/>
      <c r="F99" s="140"/>
      <c r="G99" s="140"/>
      <c r="H99" s="7"/>
    </row>
    <row r="100" spans="1:8" x14ac:dyDescent="0.25">
      <c r="A100" s="58"/>
      <c r="B100" s="182"/>
      <c r="C100" s="140"/>
      <c r="D100" s="140"/>
      <c r="E100" s="140"/>
      <c r="F100" s="140"/>
      <c r="G100" s="140"/>
      <c r="H100" s="7"/>
    </row>
    <row r="101" spans="1:8" x14ac:dyDescent="0.25">
      <c r="A101" s="58"/>
      <c r="B101" s="182"/>
      <c r="C101" s="140"/>
      <c r="D101" s="140"/>
      <c r="E101" s="140"/>
      <c r="F101" s="140"/>
      <c r="G101" s="140"/>
      <c r="H101" s="7"/>
    </row>
    <row r="102" spans="1:8" ht="16.5" thickBot="1" x14ac:dyDescent="0.3">
      <c r="A102" s="59"/>
      <c r="B102" s="140"/>
      <c r="C102" s="140"/>
      <c r="D102" s="140"/>
      <c r="E102" s="140"/>
      <c r="F102" s="140"/>
      <c r="G102" s="140"/>
      <c r="H102" s="7"/>
    </row>
    <row r="103" spans="1:8" x14ac:dyDescent="0.25">
      <c r="A103" s="60"/>
      <c r="B103" s="3"/>
      <c r="C103" s="3"/>
      <c r="D103" s="3"/>
      <c r="E103" s="3"/>
      <c r="F103" s="3"/>
      <c r="G103" s="3"/>
      <c r="H103" s="4"/>
    </row>
    <row r="104" spans="1:8" ht="16.5" thickBot="1" x14ac:dyDescent="0.3">
      <c r="A104" s="395" t="s">
        <v>284</v>
      </c>
      <c r="B104" s="396"/>
      <c r="C104" s="396"/>
      <c r="D104" s="396"/>
      <c r="E104" s="396"/>
      <c r="F104" s="396"/>
      <c r="G104" s="396"/>
      <c r="H104" s="397"/>
    </row>
    <row r="105" spans="1:8" ht="16.5" thickBot="1" x14ac:dyDescent="0.3">
      <c r="A105" s="398" t="s">
        <v>108</v>
      </c>
      <c r="B105" s="399"/>
      <c r="C105" s="399"/>
      <c r="D105" s="399"/>
      <c r="E105" s="399"/>
      <c r="F105" s="399"/>
      <c r="G105" s="399"/>
      <c r="H105" s="400"/>
    </row>
  </sheetData>
  <mergeCells count="108">
    <mergeCell ref="A1:C1"/>
    <mergeCell ref="A2:C2"/>
    <mergeCell ref="A5:C5"/>
    <mergeCell ref="D5:H5"/>
    <mergeCell ref="A6:C6"/>
    <mergeCell ref="D6:H6"/>
    <mergeCell ref="B12:C12"/>
    <mergeCell ref="D12:H12"/>
    <mergeCell ref="A13:H13"/>
    <mergeCell ref="A15:B15"/>
    <mergeCell ref="C15:D15"/>
    <mergeCell ref="E15:H15"/>
    <mergeCell ref="A7:H7"/>
    <mergeCell ref="A8:H9"/>
    <mergeCell ref="A10:D10"/>
    <mergeCell ref="E10:H10"/>
    <mergeCell ref="B11:C11"/>
    <mergeCell ref="E11:H11"/>
    <mergeCell ref="A18:B18"/>
    <mergeCell ref="C18:D18"/>
    <mergeCell ref="E18:H18"/>
    <mergeCell ref="C20:H20"/>
    <mergeCell ref="C21:H21"/>
    <mergeCell ref="C22:H22"/>
    <mergeCell ref="A16:B16"/>
    <mergeCell ref="C16:D16"/>
    <mergeCell ref="E16:H16"/>
    <mergeCell ref="A17:B17"/>
    <mergeCell ref="C17:D17"/>
    <mergeCell ref="E17:H17"/>
    <mergeCell ref="B31:C31"/>
    <mergeCell ref="E31:F31"/>
    <mergeCell ref="G31:H31"/>
    <mergeCell ref="B32:C32"/>
    <mergeCell ref="E32:F32"/>
    <mergeCell ref="G32:H32"/>
    <mergeCell ref="A26:C26"/>
    <mergeCell ref="A29:C29"/>
    <mergeCell ref="D29:H29"/>
    <mergeCell ref="B30:C30"/>
    <mergeCell ref="E30:F30"/>
    <mergeCell ref="G30:H30"/>
    <mergeCell ref="B35:C35"/>
    <mergeCell ref="E35:F35"/>
    <mergeCell ref="G35:H35"/>
    <mergeCell ref="A37:C37"/>
    <mergeCell ref="D37:H37"/>
    <mergeCell ref="A38:H38"/>
    <mergeCell ref="B33:C33"/>
    <mergeCell ref="E33:F33"/>
    <mergeCell ref="G33:H33"/>
    <mergeCell ref="B34:C34"/>
    <mergeCell ref="E34:F34"/>
    <mergeCell ref="G34:H34"/>
    <mergeCell ref="A46:B46"/>
    <mergeCell ref="A47:B47"/>
    <mergeCell ref="A48:B48"/>
    <mergeCell ref="A49:B49"/>
    <mergeCell ref="A52:B52"/>
    <mergeCell ref="A53:B53"/>
    <mergeCell ref="A39:B39"/>
    <mergeCell ref="A40:B40"/>
    <mergeCell ref="A42:B42"/>
    <mergeCell ref="A43:B43"/>
    <mergeCell ref="A44:B44"/>
    <mergeCell ref="A45:B45"/>
    <mergeCell ref="A59:B59"/>
    <mergeCell ref="A60:B60"/>
    <mergeCell ref="A61:B61"/>
    <mergeCell ref="A62:B62"/>
    <mergeCell ref="A63:B63"/>
    <mergeCell ref="F66:H66"/>
    <mergeCell ref="A54:B54"/>
    <mergeCell ref="D54:E54"/>
    <mergeCell ref="D56:E56"/>
    <mergeCell ref="F56:H56"/>
    <mergeCell ref="A57:D57"/>
    <mergeCell ref="A58:B58"/>
    <mergeCell ref="F73:H73"/>
    <mergeCell ref="F74:H74"/>
    <mergeCell ref="F75:H75"/>
    <mergeCell ref="F76:H76"/>
    <mergeCell ref="A78:E78"/>
    <mergeCell ref="G78:H78"/>
    <mergeCell ref="F67:H67"/>
    <mergeCell ref="F68:H68"/>
    <mergeCell ref="F69:H69"/>
    <mergeCell ref="F70:H70"/>
    <mergeCell ref="F71:H71"/>
    <mergeCell ref="F72:H72"/>
    <mergeCell ref="C93:D93"/>
    <mergeCell ref="A96:H96"/>
    <mergeCell ref="B98:C98"/>
    <mergeCell ref="A104:H104"/>
    <mergeCell ref="A105:H105"/>
    <mergeCell ref="F77:H77"/>
    <mergeCell ref="A86:H86"/>
    <mergeCell ref="A87:H87"/>
    <mergeCell ref="A88:H88"/>
    <mergeCell ref="A89:H89"/>
    <mergeCell ref="A90:H90"/>
    <mergeCell ref="A91:H91"/>
    <mergeCell ref="A80:H80"/>
    <mergeCell ref="A81:H81"/>
    <mergeCell ref="A82:H82"/>
    <mergeCell ref="A83:H83"/>
    <mergeCell ref="A84:H84"/>
    <mergeCell ref="A85:H85"/>
  </mergeCells>
  <pageMargins left="0.7" right="0.7" top="0.75" bottom="0.75" header="0.3" footer="0.3"/>
  <pageSetup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9</vt:i4>
      </vt:variant>
    </vt:vector>
  </HeadingPairs>
  <TitlesOfParts>
    <vt:vector size="20" baseType="lpstr">
      <vt:lpstr>INF 01</vt:lpstr>
      <vt:lpstr>INF 02</vt:lpstr>
      <vt:lpstr>INF 03</vt:lpstr>
      <vt:lpstr>INF 04</vt:lpstr>
      <vt:lpstr>INF 05</vt:lpstr>
      <vt:lpstr>INF 06</vt:lpstr>
      <vt:lpstr>INF 07</vt:lpstr>
      <vt:lpstr>INF 08</vt:lpstr>
      <vt:lpstr>INF 09</vt:lpstr>
      <vt:lpstr>INF 10</vt:lpstr>
      <vt:lpstr>INF 11</vt:lpstr>
      <vt:lpstr>'INF 01'!Área_de_impresión</vt:lpstr>
      <vt:lpstr>'INF 04'!Área_de_impresión</vt:lpstr>
      <vt:lpstr>'INF 05'!Área_de_impresión</vt:lpstr>
      <vt:lpstr>'INF 06'!Área_de_impresión</vt:lpstr>
      <vt:lpstr>'INF 07'!Área_de_impresión</vt:lpstr>
      <vt:lpstr>'INF 08'!Área_de_impresión</vt:lpstr>
      <vt:lpstr>'INF 09'!Área_de_impresión</vt:lpstr>
      <vt:lpstr>'INF 10'!Área_de_impresión</vt:lpstr>
      <vt:lpstr>'INF 11'!Área_de_impresión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PS. ERIKA RINCON</cp:lastModifiedBy>
  <cp:lastPrinted>2026-04-23T16:02:44Z</cp:lastPrinted>
  <dcterms:created xsi:type="dcterms:W3CDTF">2025-07-25T20:28:36Z</dcterms:created>
  <dcterms:modified xsi:type="dcterms:W3CDTF">2026-08-25T19:29:11Z</dcterms:modified>
</cp:coreProperties>
</file>