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d.docs.live.net/d1f4e21fc21c65fe/Documents/ANDREA/COPACABANA/2026/CTP Insumos aseo/"/>
    </mc:Choice>
  </mc:AlternateContent>
  <xr:revisionPtr revIDLastSave="3" documentId="11_AE3222EDFBFBAFE7AF6CE91F71853F52D9CC892A" xr6:coauthVersionLast="47" xr6:coauthVersionMax="47" xr10:uidLastSave="{10F003EC-764B-4AE6-807C-14CCA31DE39B}"/>
  <bookViews>
    <workbookView xWindow="-108" yWindow="-108" windowWidth="23256" windowHeight="12456" tabRatio="780" xr2:uid="{00000000-000D-0000-FFFF-FFFF00000000}"/>
  </bookViews>
  <sheets>
    <sheet name="invitacion" sheetId="16" r:id="rId1"/>
    <sheet name="Hoja1" sheetId="17" r:id="rId2"/>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 i="16" l="1"/>
  <c r="G13" i="16"/>
  <c r="H13" i="16" s="1"/>
  <c r="J13" i="16"/>
  <c r="G14" i="16"/>
  <c r="J14" i="16"/>
  <c r="G15" i="16"/>
  <c r="J15" i="16"/>
  <c r="G16" i="16"/>
  <c r="J16" i="16"/>
  <c r="G17" i="16"/>
  <c r="H17" i="16" s="1"/>
  <c r="J17" i="16"/>
  <c r="G18" i="16"/>
  <c r="H18" i="16"/>
  <c r="I18" i="16"/>
  <c r="J18" i="16"/>
  <c r="G19" i="16"/>
  <c r="J19" i="16"/>
  <c r="G20" i="16"/>
  <c r="J20" i="16"/>
  <c r="G21" i="16"/>
  <c r="H21" i="16" s="1"/>
  <c r="J21" i="16"/>
  <c r="G22" i="16"/>
  <c r="J22" i="16"/>
  <c r="G23" i="16"/>
  <c r="J23" i="16"/>
  <c r="G24" i="16"/>
  <c r="J24" i="16"/>
  <c r="G25" i="16"/>
  <c r="H25" i="16" s="1"/>
  <c r="J25" i="16"/>
  <c r="G26" i="16"/>
  <c r="H26" i="16" s="1"/>
  <c r="J26" i="16"/>
  <c r="G27" i="16"/>
  <c r="H27" i="16" s="1"/>
  <c r="J27" i="16"/>
  <c r="G28" i="16"/>
  <c r="I28" i="16" s="1"/>
  <c r="J28" i="16"/>
  <c r="G29" i="16"/>
  <c r="H29" i="16" s="1"/>
  <c r="J29" i="16"/>
  <c r="K28" i="16" l="1"/>
  <c r="H14" i="16"/>
  <c r="I14" i="16"/>
  <c r="K14" i="16" s="1"/>
  <c r="H15" i="16"/>
  <c r="I15" i="16"/>
  <c r="I16" i="16"/>
  <c r="H16" i="16"/>
  <c r="H19" i="16"/>
  <c r="I19" i="16"/>
  <c r="K19" i="16" s="1"/>
  <c r="I20" i="16"/>
  <c r="H20" i="16"/>
  <c r="I22" i="16"/>
  <c r="H22" i="16"/>
  <c r="I23" i="16"/>
  <c r="K23" i="16" s="1"/>
  <c r="H23" i="16"/>
  <c r="I24" i="16"/>
  <c r="K24" i="16" s="1"/>
  <c r="H24" i="16"/>
  <c r="I13" i="16"/>
  <c r="K13" i="16"/>
  <c r="K15" i="16"/>
  <c r="I27" i="16"/>
  <c r="K27" i="16" s="1"/>
  <c r="I26" i="16"/>
  <c r="K26" i="16" s="1"/>
  <c r="K22" i="16"/>
  <c r="K20" i="16"/>
  <c r="H28" i="16"/>
  <c r="K18" i="16"/>
  <c r="K16" i="16"/>
  <c r="I29" i="16"/>
  <c r="K29" i="16" s="1"/>
  <c r="I25" i="16"/>
  <c r="K25" i="16" s="1"/>
  <c r="I21" i="16"/>
  <c r="K21" i="16" s="1"/>
  <c r="I17" i="16"/>
  <c r="K17" i="16" s="1"/>
  <c r="E4" i="17"/>
  <c r="F4" i="17" s="1"/>
  <c r="G12" i="16" l="1"/>
  <c r="H12" i="16" s="1"/>
  <c r="J12" i="16"/>
  <c r="I12" i="16" l="1"/>
  <c r="K12" i="16" s="1"/>
  <c r="G30" i="16"/>
  <c r="J30" i="16" l="1"/>
  <c r="K30" i="16" l="1"/>
  <c r="I30" i="16"/>
  <c r="H30" i="16"/>
</calcChain>
</file>

<file path=xl/sharedStrings.xml><?xml version="1.0" encoding="utf-8"?>
<sst xmlns="http://schemas.openxmlformats.org/spreadsheetml/2006/main" count="78" uniqueCount="60">
  <si>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</si>
  <si>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</si>
  <si>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</si>
  <si>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</si>
  <si>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</si>
  <si>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</si>
  <si>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</si>
  <si>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</si>
  <si>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</si>
  <si>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</si>
  <si>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</si>
  <si>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</si>
  <si>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</si>
  <si>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</si>
  <si>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</si>
  <si>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</si>
  <si>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</si>
  <si>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</si>
  <si>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</si>
  <si>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</si>
  <si>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</si>
  <si>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</si>
  <si>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</si>
  <si>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</si>
  <si>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</si>
  <si>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</si>
  <si>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</si>
  <si>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</si>
  <si>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</si>
  <si>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</si>
  <si>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</si>
  <si>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</si>
  <si>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</si>
  <si>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 xml:space="preserve">Firma del Representante Legal </t>
  </si>
  <si>
    <t>NOMBRE REPRESENTANTE LEGAL:</t>
  </si>
  <si>
    <t>ma</t>
  </si>
  <si>
    <t>unidad</t>
  </si>
  <si>
    <t xml:space="preserve">ANEXO  PROPUESTA ECONÓMICA 
 BIENES Y SERVICIOS 
MÍNIMA CUANTÍA
  </t>
  </si>
  <si>
    <t xml:space="preserve">Los precios unitarios a ofertar en la propuesta económica para cada ítem no podrán superar el precio techo unitario establecido por la entidad so pena de causal de rechazo de la propuesta. 
</t>
  </si>
  <si>
    <t>Dispensadores de gel/alcohol mural 1 L (oficina/recepción/baño) , fabricado en acero inoxidable, con pedal, con sistema de instalación a piso, incluye instalación. Medidas (Alto 1mt , Tubo exterior 7/8", Interior 3/4", Pedal en lámina de acero 430 2,5mm, tornillo chazo de 5/16"</t>
  </si>
  <si>
    <t>Extintor tipo ABC 10 lb diémetro de 13cm y alto 37cm con soporte de gancho para colgar, señalización para el extintor, incluye instalacíón</t>
  </si>
  <si>
    <t>Escoba de cerda plástica (Incluye mango)</t>
  </si>
  <si>
    <t xml:space="preserve">Recogedor plástico con mango </t>
  </si>
  <si>
    <t>Trapero Pabilo (Cordón De Hilo) con mango</t>
  </si>
  <si>
    <t xml:space="preserve">Balde plástico con capacidad de 8lts con pico en punta </t>
  </si>
  <si>
    <t xml:space="preserve">Guantes industrial calibre 25 negro empaque individual </t>
  </si>
  <si>
    <t>Cepillo de piso cerda dura con cabo</t>
  </si>
  <si>
    <t>Manguera jardín 100 m 1/2” con boquilla</t>
  </si>
  <si>
    <t>Botiquín institucional tipo B (completo con inventario)</t>
  </si>
  <si>
    <t>Tensiómetro aneroide  con brazalete de algodón para circunferencias de 22 a 44 cm, Cámara de latex y pera estándar de latex para durabilidad.</t>
  </si>
  <si>
    <t>Termómetro digital Infrarrojo corporal sin contacto pantalla con alarma sonora, con función de apagado automático tras 20 segundos de inactividad, capaz de realizar 30 mediciones en un minuto y almacenar hasta 32 grupos de registros de temperatura. Rango de medición desde 32 a 43 grados celsius, rango de distancia de medición de 5cm a 10cm, vida útil 100,000 mediciones.</t>
  </si>
  <si>
    <t>Báscula 150kg de piso, batería recargable. Peso mínimo soportado 20grs con mástil, voltaje 110v , pantalla LED, incluye la tecla Tara que posibilita restar el peso de los recipientes</t>
  </si>
  <si>
    <t>Cinta métrica para medición corporal , largo 2,05m, ancho de 3cm, material plástico, diseño ergonómico, botón de bloqueo para fijar medidas y facilitar la lectura</t>
  </si>
  <si>
    <t>Estetoscopio con campana de doble cara que permite alternar entre diafragmas mediante un giro manual. Diámetro mínimo de 4,3 que proporciona una superficie de contacto apta para pacientes de diversas edades. Manguera mínimo de 40cm con largo mímimo de 69cm que facilita la movilidad del usuario durante las evaluaciones físicas. Acabado de pieza torácica en acero inoxidable, peso mínimo 150g. Incluye olivas blandas, aro antifrío y manual de uso</t>
  </si>
  <si>
    <t>Glucómetro digital con 50 tiras reactivas, obtención de resultados de medición de 5 segundos mediante sensores electroquímicos con una muestra de 0,8ul de sangre. Conectividad bluetooth compatible con android e IOS para la gestión de datosy registro de hasta 300 mediciones. Incluye 1 punzador, 10 lancetas, 50 tiras reactivas y estuche. Alimentación mediante 2 baterías AAA con función de apagado automático a los 2 minutos de inactividad.</t>
  </si>
  <si>
    <t>Tabla inmovilización espinal rígida con arnés reflectivo y señalización, elaborada en polietileno</t>
  </si>
  <si>
    <t>Camilla espinal para emergencias para primeros auxilios, elaborada en polietileno, flotante en el agua y con arnés tipo araña reflectivo e inmovilizador</t>
  </si>
  <si>
    <t xml:space="preserve">PRESUPUESTO OFICIAL
$ 3.870.852
IVA INCLUIDO </t>
  </si>
  <si>
    <t>Adquisición de elementos de aseo, limpieza y primeros auxilios para la dotación del Centro de Traslado por Protección (CTP) del Municipio de Copacabana, con el fin de garantizar condiciones adecuadas de higiene, salubridad, seguridad y atención de emergencias, contribuyendo al correcto funcionamiento de sus actividades administrativas y operativas.</t>
  </si>
  <si>
    <t>COPA-06001-10-1026-2026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</si>
</sst>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3"/>
      <color theme="1"/>
      <name val="Arial Narrow"/>
      <family val="2"/>
    </font>
    <font>
      <b/>
      <sz val="10"/>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399975585192419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4">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0" fontId="17" fillId="2" borderId="30" xfId="6" applyFont="1" applyFill="1" applyBorder="1" applyAlignment="1">
      <alignment horizontal="center" vertical="center" wrapText="1"/>
    </xf>
    <xf numFmtId="0" fontId="17" fillId="2" borderId="30" xfId="6" applyNumberFormat="1" applyFont="1" applyFill="1" applyBorder="1" applyAlignment="1">
      <alignment horizontal="center" vertical="center" wrapText="1"/>
    </xf>
    <xf numFmtId="0" fontId="0" fillId="0" borderId="30" xfId="0" applyBorder="1" applyAlignment="1">
      <alignment vertical="center" wrapText="1"/>
    </xf>
    <xf numFmtId="166" fontId="7" fillId="10" borderId="30" xfId="6" applyNumberFormat="1" applyFont="1" applyFill="1" applyBorder="1" applyAlignment="1" applyProtection="1">
      <alignment horizontal="center" vertical="center" wrapText="1"/>
    </xf>
    <xf numFmtId="0" fontId="18" fillId="7" borderId="0" xfId="5" applyFont="1" applyFill="1" applyBorder="1" applyAlignment="1">
      <alignment horizontal="center" vertical="center" wrapText="1"/>
    </xf>
    <xf numFmtId="166" fontId="17" fillId="9" borderId="30" xfId="6" applyNumberFormat="1" applyFont="1" applyFill="1" applyBorder="1" applyAlignment="1" applyProtection="1">
      <alignment horizontal="center" vertical="center" wrapText="1"/>
    </xf>
    <xf numFmtId="166" fontId="7" fillId="0" borderId="30" xfId="6" applyNumberFormat="1" applyFont="1" applyBorder="1" applyAlignment="1" applyProtection="1">
      <alignment horizontal="center"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5" xfId="6" applyFont="1" applyFill="1" applyBorder="1" applyAlignment="1">
      <alignment horizontal="left" vertical="center"/>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left" vertical="center" wrapText="1"/>
    </xf>
    <xf numFmtId="0" fontId="12" fillId="8" borderId="4" xfId="6" applyFont="1" applyFill="1" applyBorder="1" applyAlignment="1">
      <alignment horizontal="left" vertical="center" wrapText="1"/>
    </xf>
    <xf numFmtId="0" fontId="5" fillId="8" borderId="5" xfId="6" applyFont="1" applyFill="1" applyBorder="1" applyAlignment="1">
      <alignment horizontal="center" vertical="center"/>
    </xf>
    <xf numFmtId="0" fontId="5"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xf numFmtId="0" fontId="10" fillId="0" borderId="11" xfId="6" applyFont="1" applyBorder="1" applyAlignment="1">
      <alignment horizontal="left" vertical="center"/>
    </xf>
    <xf numFmtId="0" fontId="10" fillId="0" borderId="2" xfId="6" applyFont="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15" xfId="6" applyFont="1" applyFill="1" applyBorder="1" applyAlignment="1">
      <alignment horizontal="left"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0" fontId="10" fillId="0" borderId="12" xfId="6" applyFont="1" applyBorder="1" applyAlignment="1">
      <alignment horizontal="left" vertical="center"/>
    </xf>
    <xf numFmtId="0" fontId="16" fillId="0" borderId="29" xfId="7" applyBorder="1" applyAlignment="1">
      <alignment horizontal="left" vertical="center"/>
    </xf>
    <xf numFmtId="0" fontId="16" fillId="0" borderId="6" xfId="7" applyBorder="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cellXfs>
  <cellStyles count="8">
    <cellStyle name="Hipervínculo" xfId="7" builtinId="8"/>
    <cellStyle name="Millares 2" xfId="1" xr:uid="{00000000-0005-0000-0000-000001000000}"/>
    <cellStyle name="Millares 2 2" xfId="3" xr:uid="{00000000-0005-0000-0000-000002000000}"/>
    <cellStyle name="Normal" xfId="0" builtinId="0"/>
    <cellStyle name="Normal 2" xfId="2" xr:uid="{00000000-0005-0000-0000-000004000000}"/>
    <cellStyle name="Porcentaje 2" xfId="4" xr:uid="{00000000-0005-0000-0000-000005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3"/>
  <sheetViews>
    <sheetView showGridLines="0" tabSelected="1" defaultGridColor="0" colorId="44" zoomScale="73" zoomScaleNormal="73" zoomScaleSheetLayoutView="64" workbookViewId="0">
      <selection activeCell="C3" sqref="C3:J3"/>
    </sheetView>
  </sheetViews>
  <sheetFormatPr baseColWidth="10" defaultColWidth="11.33203125" defaultRowHeight="15.6" x14ac:dyDescent="0.25"/>
  <cols>
    <col min="1" max="1" width="5.6640625" style="1" customWidth="1"/>
    <col min="2" max="2" width="50.44140625" style="1" bestFit="1" customWidth="1"/>
    <col min="3" max="3" width="15.88671875" style="1" customWidth="1"/>
    <col min="4" max="4" width="11.88671875" style="1" customWidth="1"/>
    <col min="5" max="5" width="19.109375" style="1" customWidth="1"/>
    <col min="6" max="6" width="7" style="2" customWidth="1"/>
    <col min="7" max="7" width="13.109375" style="2" customWidth="1"/>
    <col min="8" max="8" width="17.44140625" style="2" bestFit="1" customWidth="1"/>
    <col min="9" max="9" width="14.88671875" style="2" customWidth="1"/>
    <col min="10" max="10" width="16.5546875" style="2" bestFit="1" customWidth="1"/>
    <col min="11" max="11" width="22.5546875" style="1" customWidth="1"/>
    <col min="12" max="12" width="28" style="1" customWidth="1"/>
    <col min="13" max="13" width="14.109375" style="1" bestFit="1" customWidth="1"/>
    <col min="14" max="16384" width="11.33203125" style="1"/>
  </cols>
  <sheetData>
    <row r="1" spans="1:13" ht="35.1" customHeight="1" thickBot="1" x14ac:dyDescent="0.3">
      <c r="A1" s="32"/>
      <c r="B1" s="33"/>
      <c r="C1" s="38" t="s">
        <v>37</v>
      </c>
      <c r="D1" s="38"/>
      <c r="E1" s="38"/>
      <c r="F1" s="38"/>
      <c r="G1" s="38"/>
      <c r="H1" s="38"/>
      <c r="I1" s="38"/>
      <c r="J1" s="38"/>
      <c r="K1" s="44"/>
      <c r="L1" s="45"/>
    </row>
    <row r="2" spans="1:13" ht="35.1" customHeight="1" thickTop="1" thickBot="1" x14ac:dyDescent="0.3">
      <c r="A2" s="34"/>
      <c r="B2" s="35"/>
      <c r="C2" s="39"/>
      <c r="D2" s="39"/>
      <c r="E2" s="39"/>
      <c r="F2" s="39"/>
      <c r="G2" s="39"/>
      <c r="H2" s="39"/>
      <c r="I2" s="39"/>
      <c r="J2" s="39"/>
      <c r="K2" s="46"/>
      <c r="L2" s="47"/>
    </row>
    <row r="3" spans="1:13" ht="119.25" customHeight="1" thickTop="1" thickBot="1" x14ac:dyDescent="0.3">
      <c r="A3" s="36" t="s">
        <v>11</v>
      </c>
      <c r="B3" s="37"/>
      <c r="C3" s="40" t="s">
        <v>58</v>
      </c>
      <c r="D3" s="41"/>
      <c r="E3" s="41"/>
      <c r="F3" s="41"/>
      <c r="G3" s="41"/>
      <c r="H3" s="41"/>
      <c r="I3" s="41"/>
      <c r="J3" s="41"/>
      <c r="K3" s="26" t="s">
        <v>57</v>
      </c>
      <c r="L3" s="27"/>
    </row>
    <row r="4" spans="1:13" ht="21.15" customHeight="1" thickTop="1" thickBot="1" x14ac:dyDescent="0.3">
      <c r="A4" s="36" t="s">
        <v>12</v>
      </c>
      <c r="B4" s="37"/>
      <c r="C4" s="42" t="s">
        <v>59</v>
      </c>
      <c r="D4" s="43"/>
      <c r="E4" s="43"/>
      <c r="F4" s="43"/>
      <c r="G4" s="43"/>
      <c r="H4" s="43"/>
      <c r="I4" s="43"/>
      <c r="J4" s="43"/>
      <c r="K4" s="28"/>
      <c r="L4" s="29"/>
    </row>
    <row r="5" spans="1:13" ht="21.15" customHeight="1" thickTop="1" thickBot="1" x14ac:dyDescent="0.3">
      <c r="A5" s="50" t="s">
        <v>0</v>
      </c>
      <c r="B5" s="51"/>
      <c r="C5" s="30"/>
      <c r="D5" s="31"/>
      <c r="E5" s="31"/>
      <c r="F5" s="31"/>
      <c r="G5" s="31"/>
      <c r="H5" s="31"/>
      <c r="I5" s="31"/>
      <c r="J5" s="31"/>
      <c r="K5" s="8" t="s">
        <v>1</v>
      </c>
      <c r="L5" s="9"/>
    </row>
    <row r="6" spans="1:13" ht="21.15" customHeight="1" thickTop="1" thickBot="1" x14ac:dyDescent="0.3">
      <c r="A6" s="50" t="s">
        <v>34</v>
      </c>
      <c r="B6" s="51"/>
      <c r="C6" s="57"/>
      <c r="D6" s="51"/>
      <c r="E6" s="51"/>
      <c r="F6" s="51"/>
      <c r="G6" s="51"/>
      <c r="H6" s="51"/>
      <c r="I6" s="51"/>
      <c r="J6" s="51"/>
      <c r="K6" s="8" t="s">
        <v>13</v>
      </c>
      <c r="L6" s="9"/>
    </row>
    <row r="7" spans="1:13" ht="21.15" customHeight="1" thickTop="1" thickBot="1" x14ac:dyDescent="0.3">
      <c r="A7" s="50" t="s">
        <v>2</v>
      </c>
      <c r="B7" s="51"/>
      <c r="C7" s="57"/>
      <c r="D7" s="51"/>
      <c r="E7" s="51"/>
      <c r="F7" s="51"/>
      <c r="G7" s="51"/>
      <c r="H7" s="51"/>
      <c r="I7" s="51"/>
      <c r="J7" s="51"/>
      <c r="K7" s="8" t="s">
        <v>14</v>
      </c>
      <c r="L7" s="10"/>
    </row>
    <row r="8" spans="1:13" ht="21.15" customHeight="1" thickTop="1" thickBot="1" x14ac:dyDescent="0.3">
      <c r="A8" s="50" t="s">
        <v>26</v>
      </c>
      <c r="B8" s="51"/>
      <c r="C8" s="57"/>
      <c r="D8" s="51"/>
      <c r="E8" s="51"/>
      <c r="F8" s="51"/>
      <c r="G8" s="51"/>
      <c r="H8" s="51"/>
      <c r="I8" s="51"/>
      <c r="J8" s="51"/>
      <c r="K8" s="30"/>
      <c r="L8" s="61"/>
    </row>
    <row r="9" spans="1:13" ht="21.15" customHeight="1" thickTop="1" thickBot="1" x14ac:dyDescent="0.3">
      <c r="A9" s="50" t="s">
        <v>23</v>
      </c>
      <c r="B9" s="51"/>
      <c r="C9" s="51" t="s">
        <v>24</v>
      </c>
      <c r="D9" s="51"/>
      <c r="E9" s="51"/>
      <c r="F9" s="51"/>
      <c r="G9" s="51"/>
      <c r="H9" s="51"/>
      <c r="I9" s="51"/>
      <c r="J9" s="51"/>
      <c r="K9" s="51"/>
      <c r="L9" s="74"/>
    </row>
    <row r="10" spans="1:13" ht="21.15" customHeight="1" thickTop="1" thickBot="1" x14ac:dyDescent="0.3">
      <c r="A10" s="72" t="s">
        <v>19</v>
      </c>
      <c r="B10" s="62" t="s">
        <v>30</v>
      </c>
      <c r="C10" s="62" t="s">
        <v>15</v>
      </c>
      <c r="D10" s="62" t="s">
        <v>18</v>
      </c>
      <c r="E10" s="70" t="s">
        <v>16</v>
      </c>
      <c r="F10" s="70"/>
      <c r="G10" s="70"/>
      <c r="H10" s="70"/>
      <c r="I10" s="70"/>
      <c r="J10" s="70"/>
      <c r="K10" s="70"/>
      <c r="L10" s="71"/>
    </row>
    <row r="11" spans="1:13" ht="101.25" customHeight="1" x14ac:dyDescent="0.25">
      <c r="A11" s="73"/>
      <c r="B11" s="63"/>
      <c r="C11" s="63"/>
      <c r="D11" s="63"/>
      <c r="E11" s="23" t="s">
        <v>27</v>
      </c>
      <c r="F11" s="14" t="s">
        <v>3</v>
      </c>
      <c r="G11" s="13" t="s">
        <v>8</v>
      </c>
      <c r="H11" s="13" t="s">
        <v>28</v>
      </c>
      <c r="I11" s="13" t="s">
        <v>29</v>
      </c>
      <c r="J11" s="13" t="s">
        <v>9</v>
      </c>
      <c r="K11" s="13" t="s">
        <v>21</v>
      </c>
      <c r="L11" s="15" t="s">
        <v>22</v>
      </c>
    </row>
    <row r="12" spans="1:13" s="4" customFormat="1" ht="92.25" customHeight="1" x14ac:dyDescent="0.25">
      <c r="A12" s="16">
        <v>1</v>
      </c>
      <c r="B12" s="21" t="s">
        <v>39</v>
      </c>
      <c r="C12" s="19" t="s">
        <v>36</v>
      </c>
      <c r="D12" s="20">
        <v>3</v>
      </c>
      <c r="E12" s="24"/>
      <c r="F12" s="17"/>
      <c r="G12" s="18">
        <f>SUM(E12*F12)</f>
        <v>0</v>
      </c>
      <c r="H12" s="18">
        <f>SUM(E12+G12)</f>
        <v>0</v>
      </c>
      <c r="I12" s="18">
        <f>G12*D12</f>
        <v>0</v>
      </c>
      <c r="J12" s="18">
        <f>E12*D12</f>
        <v>0</v>
      </c>
      <c r="K12" s="25">
        <f>J12+I12</f>
        <v>0</v>
      </c>
      <c r="L12" s="22">
        <v>155500</v>
      </c>
      <c r="M12" s="12"/>
    </row>
    <row r="13" spans="1:13" s="4" customFormat="1" ht="75" customHeight="1" x14ac:dyDescent="0.25">
      <c r="A13" s="16">
        <v>2</v>
      </c>
      <c r="B13" s="21" t="s">
        <v>40</v>
      </c>
      <c r="C13" s="19" t="s">
        <v>36</v>
      </c>
      <c r="D13" s="20">
        <v>2</v>
      </c>
      <c r="E13" s="24"/>
      <c r="F13" s="17"/>
      <c r="G13" s="18">
        <f t="shared" ref="G13:G29" si="0">SUM(E13*F13)</f>
        <v>0</v>
      </c>
      <c r="H13" s="18">
        <f t="shared" ref="H13:H29" si="1">SUM(E13+G13)</f>
        <v>0</v>
      </c>
      <c r="I13" s="18">
        <f t="shared" ref="I13:I29" si="2">G13*D13</f>
        <v>0</v>
      </c>
      <c r="J13" s="18">
        <f t="shared" ref="J13:J29" si="3">E13*D13</f>
        <v>0</v>
      </c>
      <c r="K13" s="25">
        <f t="shared" ref="K13:K29" si="4">J13+I13</f>
        <v>0</v>
      </c>
      <c r="L13" s="22">
        <v>72460</v>
      </c>
      <c r="M13" s="12"/>
    </row>
    <row r="14" spans="1:13" s="4" customFormat="1" ht="31.5" customHeight="1" x14ac:dyDescent="0.25">
      <c r="A14" s="16">
        <v>3</v>
      </c>
      <c r="B14" s="21" t="s">
        <v>41</v>
      </c>
      <c r="C14" s="19" t="s">
        <v>36</v>
      </c>
      <c r="D14" s="20">
        <v>6</v>
      </c>
      <c r="E14" s="24"/>
      <c r="F14" s="17"/>
      <c r="G14" s="18">
        <f t="shared" si="0"/>
        <v>0</v>
      </c>
      <c r="H14" s="18">
        <f t="shared" si="1"/>
        <v>0</v>
      </c>
      <c r="I14" s="18">
        <f t="shared" si="2"/>
        <v>0</v>
      </c>
      <c r="J14" s="18">
        <f t="shared" si="3"/>
        <v>0</v>
      </c>
      <c r="K14" s="25">
        <f t="shared" si="4"/>
        <v>0</v>
      </c>
      <c r="L14" s="22">
        <v>9274.5</v>
      </c>
      <c r="M14" s="12"/>
    </row>
    <row r="15" spans="1:13" s="4" customFormat="1" ht="31.5" customHeight="1" x14ac:dyDescent="0.25">
      <c r="A15" s="16">
        <v>4</v>
      </c>
      <c r="B15" s="21" t="s">
        <v>42</v>
      </c>
      <c r="C15" s="19" t="s">
        <v>36</v>
      </c>
      <c r="D15" s="20">
        <v>2</v>
      </c>
      <c r="E15" s="24"/>
      <c r="F15" s="17"/>
      <c r="G15" s="18">
        <f t="shared" si="0"/>
        <v>0</v>
      </c>
      <c r="H15" s="18">
        <f t="shared" si="1"/>
        <v>0</v>
      </c>
      <c r="I15" s="18">
        <f t="shared" si="2"/>
        <v>0</v>
      </c>
      <c r="J15" s="18">
        <f t="shared" si="3"/>
        <v>0</v>
      </c>
      <c r="K15" s="25">
        <f t="shared" si="4"/>
        <v>0</v>
      </c>
      <c r="L15" s="22">
        <v>7365</v>
      </c>
      <c r="M15" s="12"/>
    </row>
    <row r="16" spans="1:13" s="4" customFormat="1" ht="45" customHeight="1" x14ac:dyDescent="0.25">
      <c r="A16" s="16">
        <v>5</v>
      </c>
      <c r="B16" s="21" t="s">
        <v>43</v>
      </c>
      <c r="C16" s="19" t="s">
        <v>36</v>
      </c>
      <c r="D16" s="20">
        <v>6</v>
      </c>
      <c r="E16" s="24"/>
      <c r="F16" s="17"/>
      <c r="G16" s="18">
        <f t="shared" si="0"/>
        <v>0</v>
      </c>
      <c r="H16" s="18">
        <f t="shared" si="1"/>
        <v>0</v>
      </c>
      <c r="I16" s="18">
        <f t="shared" si="2"/>
        <v>0</v>
      </c>
      <c r="J16" s="18">
        <f t="shared" si="3"/>
        <v>0</v>
      </c>
      <c r="K16" s="25">
        <f t="shared" si="4"/>
        <v>0</v>
      </c>
      <c r="L16" s="22">
        <v>13150</v>
      </c>
      <c r="M16" s="12"/>
    </row>
    <row r="17" spans="1:13" s="4" customFormat="1" ht="45" customHeight="1" x14ac:dyDescent="0.25">
      <c r="A17" s="16">
        <v>6</v>
      </c>
      <c r="B17" s="21" t="s">
        <v>44</v>
      </c>
      <c r="C17" s="19" t="s">
        <v>36</v>
      </c>
      <c r="D17" s="20">
        <v>2</v>
      </c>
      <c r="E17" s="24"/>
      <c r="F17" s="17"/>
      <c r="G17" s="18">
        <f t="shared" si="0"/>
        <v>0</v>
      </c>
      <c r="H17" s="18">
        <f t="shared" si="1"/>
        <v>0</v>
      </c>
      <c r="I17" s="18">
        <f t="shared" si="2"/>
        <v>0</v>
      </c>
      <c r="J17" s="18">
        <f t="shared" si="3"/>
        <v>0</v>
      </c>
      <c r="K17" s="25">
        <f t="shared" si="4"/>
        <v>0</v>
      </c>
      <c r="L17" s="22">
        <v>13745</v>
      </c>
      <c r="M17" s="12"/>
    </row>
    <row r="18" spans="1:13" s="4" customFormat="1" ht="45" customHeight="1" x14ac:dyDescent="0.25">
      <c r="A18" s="16">
        <v>7</v>
      </c>
      <c r="B18" s="21" t="s">
        <v>45</v>
      </c>
      <c r="C18" s="19" t="s">
        <v>36</v>
      </c>
      <c r="D18" s="20">
        <v>10</v>
      </c>
      <c r="E18" s="24"/>
      <c r="F18" s="17"/>
      <c r="G18" s="18">
        <f t="shared" si="0"/>
        <v>0</v>
      </c>
      <c r="H18" s="18">
        <f t="shared" si="1"/>
        <v>0</v>
      </c>
      <c r="I18" s="18">
        <f t="shared" si="2"/>
        <v>0</v>
      </c>
      <c r="J18" s="18">
        <f t="shared" si="3"/>
        <v>0</v>
      </c>
      <c r="K18" s="25">
        <f t="shared" si="4"/>
        <v>0</v>
      </c>
      <c r="L18" s="22">
        <v>11250</v>
      </c>
      <c r="M18" s="12"/>
    </row>
    <row r="19" spans="1:13" s="4" customFormat="1" ht="45" customHeight="1" x14ac:dyDescent="0.25">
      <c r="A19" s="16">
        <v>8</v>
      </c>
      <c r="B19" s="21" t="s">
        <v>46</v>
      </c>
      <c r="C19" s="19" t="s">
        <v>36</v>
      </c>
      <c r="D19" s="20">
        <v>3</v>
      </c>
      <c r="E19" s="24"/>
      <c r="F19" s="17"/>
      <c r="G19" s="18">
        <f t="shared" si="0"/>
        <v>0</v>
      </c>
      <c r="H19" s="18">
        <f t="shared" si="1"/>
        <v>0</v>
      </c>
      <c r="I19" s="18">
        <f t="shared" si="2"/>
        <v>0</v>
      </c>
      <c r="J19" s="18">
        <f t="shared" si="3"/>
        <v>0</v>
      </c>
      <c r="K19" s="25">
        <f t="shared" si="4"/>
        <v>0</v>
      </c>
      <c r="L19" s="22">
        <v>11190</v>
      </c>
      <c r="M19" s="12"/>
    </row>
    <row r="20" spans="1:13" s="4" customFormat="1" ht="45" customHeight="1" x14ac:dyDescent="0.25">
      <c r="A20" s="16">
        <v>9</v>
      </c>
      <c r="B20" s="21" t="s">
        <v>47</v>
      </c>
      <c r="C20" s="19" t="s">
        <v>36</v>
      </c>
      <c r="D20" s="20">
        <v>1</v>
      </c>
      <c r="E20" s="24"/>
      <c r="F20" s="17"/>
      <c r="G20" s="18">
        <f t="shared" si="0"/>
        <v>0</v>
      </c>
      <c r="H20" s="18">
        <f t="shared" si="1"/>
        <v>0</v>
      </c>
      <c r="I20" s="18">
        <f t="shared" si="2"/>
        <v>0</v>
      </c>
      <c r="J20" s="18">
        <f t="shared" si="3"/>
        <v>0</v>
      </c>
      <c r="K20" s="25">
        <f t="shared" si="4"/>
        <v>0</v>
      </c>
      <c r="L20" s="22">
        <v>277350</v>
      </c>
      <c r="M20" s="12"/>
    </row>
    <row r="21" spans="1:13" s="4" customFormat="1" ht="45" customHeight="1" x14ac:dyDescent="0.25">
      <c r="A21" s="16">
        <v>10</v>
      </c>
      <c r="B21" s="21" t="s">
        <v>48</v>
      </c>
      <c r="C21" s="19" t="s">
        <v>36</v>
      </c>
      <c r="D21" s="20">
        <v>1</v>
      </c>
      <c r="E21" s="24"/>
      <c r="F21" s="17"/>
      <c r="G21" s="18">
        <f t="shared" si="0"/>
        <v>0</v>
      </c>
      <c r="H21" s="18">
        <f t="shared" si="1"/>
        <v>0</v>
      </c>
      <c r="I21" s="18">
        <f t="shared" si="2"/>
        <v>0</v>
      </c>
      <c r="J21" s="18">
        <f t="shared" si="3"/>
        <v>0</v>
      </c>
      <c r="K21" s="25">
        <f t="shared" si="4"/>
        <v>0</v>
      </c>
      <c r="L21" s="22">
        <v>356800</v>
      </c>
      <c r="M21" s="12"/>
    </row>
    <row r="22" spans="1:13" s="4" customFormat="1" ht="81" customHeight="1" x14ac:dyDescent="0.25">
      <c r="A22" s="16">
        <v>11</v>
      </c>
      <c r="B22" s="21" t="s">
        <v>49</v>
      </c>
      <c r="C22" s="19" t="s">
        <v>36</v>
      </c>
      <c r="D22" s="20">
        <v>1</v>
      </c>
      <c r="E22" s="24"/>
      <c r="F22" s="17"/>
      <c r="G22" s="18">
        <f t="shared" si="0"/>
        <v>0</v>
      </c>
      <c r="H22" s="18">
        <f t="shared" si="1"/>
        <v>0</v>
      </c>
      <c r="I22" s="18">
        <f t="shared" si="2"/>
        <v>0</v>
      </c>
      <c r="J22" s="18">
        <f t="shared" si="3"/>
        <v>0</v>
      </c>
      <c r="K22" s="25">
        <f t="shared" si="4"/>
        <v>0</v>
      </c>
      <c r="L22" s="22">
        <v>265450</v>
      </c>
      <c r="M22" s="12"/>
    </row>
    <row r="23" spans="1:13" s="4" customFormat="1" ht="102.75" customHeight="1" x14ac:dyDescent="0.25">
      <c r="A23" s="16">
        <v>12</v>
      </c>
      <c r="B23" s="21" t="s">
        <v>50</v>
      </c>
      <c r="C23" s="19" t="s">
        <v>36</v>
      </c>
      <c r="D23" s="20">
        <v>1</v>
      </c>
      <c r="E23" s="24"/>
      <c r="F23" s="17"/>
      <c r="G23" s="18">
        <f t="shared" si="0"/>
        <v>0</v>
      </c>
      <c r="H23" s="18">
        <f t="shared" si="1"/>
        <v>0</v>
      </c>
      <c r="I23" s="18">
        <f t="shared" si="2"/>
        <v>0</v>
      </c>
      <c r="J23" s="18">
        <f t="shared" si="3"/>
        <v>0</v>
      </c>
      <c r="K23" s="25">
        <f t="shared" si="4"/>
        <v>0</v>
      </c>
      <c r="L23" s="22">
        <v>61910</v>
      </c>
      <c r="M23" s="12"/>
    </row>
    <row r="24" spans="1:13" s="4" customFormat="1" ht="81" customHeight="1" x14ac:dyDescent="0.25">
      <c r="A24" s="16">
        <v>13</v>
      </c>
      <c r="B24" s="21" t="s">
        <v>51</v>
      </c>
      <c r="C24" s="19" t="s">
        <v>36</v>
      </c>
      <c r="D24" s="20">
        <v>1</v>
      </c>
      <c r="E24" s="24"/>
      <c r="F24" s="17"/>
      <c r="G24" s="18">
        <f t="shared" si="0"/>
        <v>0</v>
      </c>
      <c r="H24" s="18">
        <f t="shared" si="1"/>
        <v>0</v>
      </c>
      <c r="I24" s="18">
        <f t="shared" si="2"/>
        <v>0</v>
      </c>
      <c r="J24" s="18">
        <f t="shared" si="3"/>
        <v>0</v>
      </c>
      <c r="K24" s="25">
        <f t="shared" si="4"/>
        <v>0</v>
      </c>
      <c r="L24" s="22">
        <v>304300</v>
      </c>
      <c r="M24" s="12"/>
    </row>
    <row r="25" spans="1:13" s="4" customFormat="1" ht="81" customHeight="1" x14ac:dyDescent="0.25">
      <c r="A25" s="16">
        <v>14</v>
      </c>
      <c r="B25" s="21" t="s">
        <v>52</v>
      </c>
      <c r="C25" s="19" t="s">
        <v>36</v>
      </c>
      <c r="D25" s="20">
        <v>1</v>
      </c>
      <c r="E25" s="24"/>
      <c r="F25" s="17"/>
      <c r="G25" s="18">
        <f t="shared" si="0"/>
        <v>0</v>
      </c>
      <c r="H25" s="18">
        <f t="shared" si="1"/>
        <v>0</v>
      </c>
      <c r="I25" s="18">
        <f t="shared" si="2"/>
        <v>0</v>
      </c>
      <c r="J25" s="18">
        <f t="shared" si="3"/>
        <v>0</v>
      </c>
      <c r="K25" s="25">
        <f t="shared" si="4"/>
        <v>0</v>
      </c>
      <c r="L25" s="22">
        <v>91150</v>
      </c>
      <c r="M25" s="12"/>
    </row>
    <row r="26" spans="1:13" s="4" customFormat="1" ht="118.8" x14ac:dyDescent="0.25">
      <c r="A26" s="16">
        <v>15</v>
      </c>
      <c r="B26" s="21" t="s">
        <v>53</v>
      </c>
      <c r="C26" s="19" t="s">
        <v>36</v>
      </c>
      <c r="D26" s="20">
        <v>1</v>
      </c>
      <c r="E26" s="24"/>
      <c r="F26" s="17"/>
      <c r="G26" s="18">
        <f t="shared" si="0"/>
        <v>0</v>
      </c>
      <c r="H26" s="18">
        <f t="shared" si="1"/>
        <v>0</v>
      </c>
      <c r="I26" s="18">
        <f t="shared" si="2"/>
        <v>0</v>
      </c>
      <c r="J26" s="18">
        <f t="shared" si="3"/>
        <v>0</v>
      </c>
      <c r="K26" s="25">
        <f t="shared" si="4"/>
        <v>0</v>
      </c>
      <c r="L26" s="22">
        <v>687095</v>
      </c>
      <c r="M26" s="12"/>
    </row>
    <row r="27" spans="1:13" s="4" customFormat="1" ht="141.75" customHeight="1" x14ac:dyDescent="0.25">
      <c r="A27" s="16">
        <v>16</v>
      </c>
      <c r="B27" s="21" t="s">
        <v>54</v>
      </c>
      <c r="C27" s="19" t="s">
        <v>36</v>
      </c>
      <c r="D27" s="20">
        <v>1</v>
      </c>
      <c r="E27" s="24"/>
      <c r="F27" s="17"/>
      <c r="G27" s="18">
        <f t="shared" si="0"/>
        <v>0</v>
      </c>
      <c r="H27" s="18">
        <f t="shared" si="1"/>
        <v>0</v>
      </c>
      <c r="I27" s="18">
        <f t="shared" si="2"/>
        <v>0</v>
      </c>
      <c r="J27" s="18">
        <f t="shared" si="3"/>
        <v>0</v>
      </c>
      <c r="K27" s="25">
        <f t="shared" si="4"/>
        <v>0</v>
      </c>
      <c r="L27" s="22">
        <v>98500</v>
      </c>
      <c r="M27" s="12"/>
    </row>
    <row r="28" spans="1:13" s="4" customFormat="1" ht="39" customHeight="1" x14ac:dyDescent="0.25">
      <c r="A28" s="16">
        <v>17</v>
      </c>
      <c r="B28" s="21" t="s">
        <v>55</v>
      </c>
      <c r="C28" s="19" t="s">
        <v>36</v>
      </c>
      <c r="D28" s="20">
        <v>1</v>
      </c>
      <c r="E28" s="24"/>
      <c r="F28" s="17"/>
      <c r="G28" s="18">
        <f t="shared" si="0"/>
        <v>0</v>
      </c>
      <c r="H28" s="18">
        <f t="shared" si="1"/>
        <v>0</v>
      </c>
      <c r="I28" s="18">
        <f t="shared" si="2"/>
        <v>0</v>
      </c>
      <c r="J28" s="18">
        <f t="shared" si="3"/>
        <v>0</v>
      </c>
      <c r="K28" s="25">
        <f t="shared" si="4"/>
        <v>0</v>
      </c>
      <c r="L28" s="22">
        <v>352590</v>
      </c>
      <c r="M28" s="12"/>
    </row>
    <row r="29" spans="1:13" s="4" customFormat="1" ht="39" customHeight="1" x14ac:dyDescent="0.25">
      <c r="A29" s="16">
        <v>18</v>
      </c>
      <c r="B29" s="21" t="s">
        <v>56</v>
      </c>
      <c r="C29" s="19" t="s">
        <v>36</v>
      </c>
      <c r="D29" s="20">
        <v>3</v>
      </c>
      <c r="E29" s="24"/>
      <c r="F29" s="17"/>
      <c r="G29" s="18">
        <f t="shared" si="0"/>
        <v>0</v>
      </c>
      <c r="H29" s="18">
        <f t="shared" si="1"/>
        <v>0</v>
      </c>
      <c r="I29" s="18">
        <f t="shared" si="2"/>
        <v>0</v>
      </c>
      <c r="J29" s="18">
        <f t="shared" si="3"/>
        <v>0</v>
      </c>
      <c r="K29" s="25">
        <f t="shared" si="4"/>
        <v>0</v>
      </c>
      <c r="L29" s="22">
        <v>147150</v>
      </c>
      <c r="M29" s="12"/>
    </row>
    <row r="30" spans="1:13" s="4" customFormat="1" ht="29.25" customHeight="1" thickBot="1" x14ac:dyDescent="0.3">
      <c r="A30" s="55" t="s">
        <v>4</v>
      </c>
      <c r="B30" s="56"/>
      <c r="C30" s="56"/>
      <c r="D30" s="56"/>
      <c r="E30" s="56"/>
      <c r="F30" s="56"/>
      <c r="G30" s="7">
        <f t="shared" ref="G30:L30" si="5">SUM(G12:G29)</f>
        <v>0</v>
      </c>
      <c r="H30" s="11">
        <f t="shared" si="5"/>
        <v>0</v>
      </c>
      <c r="I30" s="11">
        <f t="shared" si="5"/>
        <v>0</v>
      </c>
      <c r="J30" s="11">
        <f t="shared" si="5"/>
        <v>0</v>
      </c>
      <c r="K30" s="11">
        <f t="shared" si="5"/>
        <v>0</v>
      </c>
      <c r="L30" s="11">
        <f t="shared" si="5"/>
        <v>2936229.5</v>
      </c>
      <c r="M30" s="12"/>
    </row>
    <row r="31" spans="1:13" ht="11.25" customHeight="1" x14ac:dyDescent="0.25">
      <c r="A31" s="78"/>
      <c r="B31" s="79"/>
      <c r="C31" s="79"/>
      <c r="D31" s="79"/>
      <c r="E31" s="79"/>
      <c r="F31" s="79"/>
      <c r="G31" s="79"/>
      <c r="H31" s="79"/>
      <c r="I31" s="79"/>
      <c r="J31" s="79"/>
      <c r="K31" s="79"/>
      <c r="L31" s="80"/>
    </row>
    <row r="32" spans="1:13" ht="24.6" customHeight="1" thickBot="1" x14ac:dyDescent="0.3">
      <c r="A32" s="75" t="s">
        <v>10</v>
      </c>
      <c r="B32" s="76"/>
      <c r="C32" s="76"/>
      <c r="D32" s="76"/>
      <c r="E32" s="76"/>
      <c r="F32" s="76"/>
      <c r="G32" s="76"/>
      <c r="H32" s="76"/>
      <c r="I32" s="76"/>
      <c r="J32" s="76"/>
      <c r="K32" s="76"/>
      <c r="L32" s="77"/>
    </row>
    <row r="33" spans="1:12" ht="38.1" customHeight="1" thickTop="1" thickBot="1" x14ac:dyDescent="0.3">
      <c r="A33" s="58" t="s">
        <v>38</v>
      </c>
      <c r="B33" s="59"/>
      <c r="C33" s="59"/>
      <c r="D33" s="59"/>
      <c r="E33" s="59"/>
      <c r="F33" s="59"/>
      <c r="G33" s="59"/>
      <c r="H33" s="59"/>
      <c r="I33" s="59"/>
      <c r="J33" s="59"/>
      <c r="K33" s="59"/>
      <c r="L33" s="60"/>
    </row>
    <row r="34" spans="1:12" ht="27.75" customHeight="1" thickTop="1" thickBot="1" x14ac:dyDescent="0.3">
      <c r="A34" s="52" t="s">
        <v>20</v>
      </c>
      <c r="B34" s="53"/>
      <c r="C34" s="53"/>
      <c r="D34" s="53"/>
      <c r="E34" s="53"/>
      <c r="F34" s="53"/>
      <c r="G34" s="53"/>
      <c r="H34" s="53"/>
      <c r="I34" s="53"/>
      <c r="J34" s="53"/>
      <c r="K34" s="53"/>
      <c r="L34" s="54"/>
    </row>
    <row r="35" spans="1:12" s="6" customFormat="1" ht="37.5" customHeight="1" thickTop="1" x14ac:dyDescent="0.25">
      <c r="A35" s="81" t="s">
        <v>31</v>
      </c>
      <c r="B35" s="82"/>
      <c r="C35" s="82"/>
      <c r="D35" s="82"/>
      <c r="E35" s="82"/>
      <c r="F35" s="82"/>
      <c r="G35" s="82"/>
      <c r="H35" s="82"/>
      <c r="I35" s="82"/>
      <c r="J35" s="82"/>
      <c r="K35" s="82"/>
      <c r="L35" s="82"/>
    </row>
    <row r="36" spans="1:12" ht="33.9" customHeight="1" thickBot="1" x14ac:dyDescent="0.3">
      <c r="A36" s="64" t="s">
        <v>25</v>
      </c>
      <c r="B36" s="65"/>
      <c r="C36" s="65"/>
      <c r="D36" s="65"/>
      <c r="E36" s="65"/>
      <c r="F36" s="65"/>
      <c r="G36" s="65"/>
      <c r="H36" s="65"/>
      <c r="I36" s="65"/>
      <c r="J36" s="65"/>
      <c r="K36" s="65"/>
      <c r="L36" s="66"/>
    </row>
    <row r="37" spans="1:12" ht="26.4" customHeight="1" thickTop="1" thickBot="1" x14ac:dyDescent="0.3">
      <c r="A37" s="68" t="s">
        <v>32</v>
      </c>
      <c r="B37" s="69"/>
      <c r="C37" s="69"/>
      <c r="D37" s="69"/>
      <c r="E37" s="69"/>
      <c r="F37" s="69"/>
      <c r="G37" s="69"/>
      <c r="H37" s="69"/>
      <c r="I37" s="69"/>
      <c r="J37" s="69"/>
      <c r="K37" s="69"/>
      <c r="L37" s="69"/>
    </row>
    <row r="38" spans="1:12" ht="21.15" customHeight="1" thickTop="1" thickBot="1" x14ac:dyDescent="0.3">
      <c r="A38" s="48" t="s">
        <v>5</v>
      </c>
      <c r="B38" s="49"/>
      <c r="C38" s="49" t="s">
        <v>17</v>
      </c>
      <c r="D38" s="49"/>
      <c r="E38" s="49"/>
      <c r="F38" s="49"/>
      <c r="G38" s="49"/>
      <c r="H38" s="49"/>
      <c r="I38" s="49"/>
      <c r="J38" s="49"/>
      <c r="K38" s="49"/>
      <c r="L38" s="67"/>
    </row>
    <row r="39" spans="1:12" ht="21.15" customHeight="1" thickTop="1" thickBot="1" x14ac:dyDescent="0.3">
      <c r="A39" s="48" t="s">
        <v>6</v>
      </c>
      <c r="B39" s="49"/>
      <c r="C39" s="49" t="s">
        <v>17</v>
      </c>
      <c r="D39" s="49"/>
      <c r="E39" s="49"/>
      <c r="F39" s="49"/>
      <c r="G39" s="49"/>
      <c r="H39" s="49"/>
      <c r="I39" s="49"/>
      <c r="J39" s="49"/>
      <c r="K39" s="49"/>
      <c r="L39" s="67"/>
    </row>
    <row r="40" spans="1:12" ht="17.399999999999999" thickTop="1" x14ac:dyDescent="0.25">
      <c r="A40" s="5" t="s">
        <v>35</v>
      </c>
      <c r="B40" s="3"/>
      <c r="C40" s="86"/>
      <c r="D40" s="86"/>
      <c r="E40" s="86"/>
      <c r="F40" s="86"/>
      <c r="G40" s="86"/>
      <c r="H40" s="86"/>
      <c r="I40" s="86"/>
      <c r="J40" s="86"/>
      <c r="K40" s="86"/>
      <c r="L40" s="87"/>
    </row>
    <row r="41" spans="1:12" ht="28.5" customHeight="1" x14ac:dyDescent="0.3">
      <c r="A41" s="91" t="s">
        <v>7</v>
      </c>
      <c r="B41" s="92"/>
      <c r="C41" s="92"/>
      <c r="D41" s="92"/>
      <c r="E41" s="92"/>
      <c r="F41" s="92"/>
      <c r="G41" s="92"/>
      <c r="H41" s="92"/>
      <c r="I41" s="92"/>
      <c r="J41" s="92"/>
      <c r="K41" s="92"/>
      <c r="L41" s="93"/>
    </row>
    <row r="42" spans="1:12" ht="16.8" x14ac:dyDescent="0.25">
      <c r="A42" s="88" t="s">
        <v>33</v>
      </c>
      <c r="B42" s="89"/>
      <c r="C42" s="89"/>
      <c r="D42" s="89"/>
      <c r="E42" s="89"/>
      <c r="F42" s="89"/>
      <c r="G42" s="89"/>
      <c r="H42" s="89"/>
      <c r="I42" s="89"/>
      <c r="J42" s="89"/>
      <c r="K42" s="89"/>
      <c r="L42" s="90"/>
    </row>
    <row r="43" spans="1:12" ht="16.2" thickBot="1" x14ac:dyDescent="0.3">
      <c r="A43" s="83"/>
      <c r="B43" s="84"/>
      <c r="C43" s="84"/>
      <c r="D43" s="84"/>
      <c r="E43" s="84"/>
      <c r="F43" s="84"/>
      <c r="G43" s="84"/>
      <c r="H43" s="84"/>
      <c r="I43" s="84"/>
      <c r="J43" s="84"/>
      <c r="K43" s="84"/>
      <c r="L43" s="85"/>
    </row>
  </sheetData>
  <sheetProtection algorithmName="SHA-512" hashValue="0cL1A/sHIIRmEMi+N4cKw7UdrQLedwAX9wBuxsOvq48Nr4zQZBSHLXVU4exykJ/5N5nJ2axBcfi21DPIOr2KLw==" saltValue="nM44wXkKzDruPBoDK1Mgyw==" spinCount="100000" sheet="1" objects="1" scenarios="1"/>
  <protectedRanges>
    <protectedRange sqref="E12:F29" name="DATOS_1"/>
  </protectedRanges>
  <mergeCells count="41">
    <mergeCell ref="A43:L43"/>
    <mergeCell ref="C39:L39"/>
    <mergeCell ref="C40:L40"/>
    <mergeCell ref="A39:B39"/>
    <mergeCell ref="A42:L42"/>
    <mergeCell ref="A41:L41"/>
    <mergeCell ref="A37:L37"/>
    <mergeCell ref="A9:B9"/>
    <mergeCell ref="E10:L10"/>
    <mergeCell ref="C10:C11"/>
    <mergeCell ref="A10:A11"/>
    <mergeCell ref="C9:L9"/>
    <mergeCell ref="A32:L32"/>
    <mergeCell ref="A31:L31"/>
    <mergeCell ref="D10:D11"/>
    <mergeCell ref="A35:L35"/>
    <mergeCell ref="A38:B38"/>
    <mergeCell ref="A5:B5"/>
    <mergeCell ref="A6:B6"/>
    <mergeCell ref="A7:B7"/>
    <mergeCell ref="A8:B8"/>
    <mergeCell ref="A34:L34"/>
    <mergeCell ref="A30:F30"/>
    <mergeCell ref="C6:J6"/>
    <mergeCell ref="C7:J7"/>
    <mergeCell ref="C8:F8"/>
    <mergeCell ref="A33:L33"/>
    <mergeCell ref="K8:L8"/>
    <mergeCell ref="B10:B11"/>
    <mergeCell ref="A36:L36"/>
    <mergeCell ref="G8:J8"/>
    <mergeCell ref="C38:L38"/>
    <mergeCell ref="K3:L4"/>
    <mergeCell ref="C5:J5"/>
    <mergeCell ref="A1:B2"/>
    <mergeCell ref="A3:B3"/>
    <mergeCell ref="A4:B4"/>
    <mergeCell ref="C1:J2"/>
    <mergeCell ref="C3:J3"/>
    <mergeCell ref="C4:J4"/>
    <mergeCell ref="K1:L2"/>
  </mergeCells>
  <conditionalFormatting sqref="H12:H29">
    <cfRule type="cellIs" dxfId="2" priority="4" operator="equal">
      <formula>L12</formula>
    </cfRule>
    <cfRule type="cellIs" dxfId="1" priority="5" operator="lessThan">
      <formula>L12</formula>
    </cfRule>
    <cfRule type="cellIs" dxfId="0" priority="6" operator="greaterThan">
      <formula>L12</formula>
    </cfRule>
  </conditionalFormatting>
  <hyperlinks>
    <hyperlink ref="A37:L37" r:id="rId1" display="Tener en cuenta los Valores Asociados al Contrato según el Estatuto Tributario Municipal" xr:uid="{00000000-0004-0000-0000-000000000000}"/>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4:F4"/>
  <sheetViews>
    <sheetView workbookViewId="0">
      <selection activeCell="F4" sqref="F4"/>
    </sheetView>
  </sheetViews>
  <sheetFormatPr baseColWidth="10" defaultRowHeight="13.2" x14ac:dyDescent="0.25"/>
  <sheetData>
    <row r="4" spans="5:6" x14ac:dyDescent="0.25">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Rendon</cp:lastModifiedBy>
  <cp:lastPrinted>2024-05-08T12:52:30Z</cp:lastPrinted>
  <dcterms:created xsi:type="dcterms:W3CDTF">2006-11-20T19:37:40Z</dcterms:created>
  <dcterms:modified xsi:type="dcterms:W3CDTF">2026-08-25T13:57:48Z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