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9579cb2a3356844a/Desktop/DOCUMENTOS JOHANA ORTIZ/00.00INFRAESTRUCTURA/00.2026 PRECONTRACTUAL/3.1 INTER POZOS  SI-SI-CM-005-2026/"/>
    </mc:Choice>
  </mc:AlternateContent>
  <xr:revisionPtr revIDLastSave="3" documentId="13_ncr:1_{0E8AAE2A-3F06-43E7-885C-A69242FA9AE2}" xr6:coauthVersionLast="47" xr6:coauthVersionMax="47" xr10:uidLastSave="{5FB9CF85-BA29-4729-B712-C92DD0B55EA5}"/>
  <bookViews>
    <workbookView xWindow="-110" yWindow="-110" windowWidth="19420" windowHeight="11500" xr2:uid="{00000000-000D-0000-FFFF-FFFF00000000}"/>
  </bookViews>
  <sheets>
    <sheet name="INTERVENTORIA" sheetId="1" r:id="rId1"/>
    <sheet name="A-SOLO" sheetId="2" state="hidden" r:id="rId2"/>
    <sheet name="COSTOS PERSONAL" sheetId="3" state="hidden" r:id="rId3"/>
    <sheet name="COSTOS OPERACIONALES" sheetId="4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 localSheetId="1">[3]!absc</definedName>
    <definedName name="_APU465" localSheetId="3">[3]!absc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>#REF!</definedName>
    <definedName name="_Key1">#REF!</definedName>
    <definedName name="_Key2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>255</definedName>
    <definedName name="_Order2">255</definedName>
    <definedName name="_PJ50">#REF!</definedName>
    <definedName name="_pj51">#REF!</definedName>
    <definedName name="_r">#REF!</definedName>
    <definedName name="_Sort">#REF!</definedName>
    <definedName name="a">#REF!</definedName>
    <definedName name="A_impresión_IM">#REF!</definedName>
    <definedName name="ab">#REF!</definedName>
    <definedName name="absc">#REF!</definedName>
    <definedName name="AccessDatabase">"A:\SAIN.mdb"</definedName>
    <definedName name="acciones">#REF!</definedName>
    <definedName name="acciones_1">#REF!</definedName>
    <definedName name="acciones_2">#REF!</definedName>
    <definedName name="ACOM">#REF!</definedName>
    <definedName name="adoq" localSheetId="1">[3]!absc</definedName>
    <definedName name="adoq" localSheetId="3">[3]!absc</definedName>
    <definedName name="adoq">[3]!absc</definedName>
    <definedName name="aiu">[4]Presupuesto!$F$302</definedName>
    <definedName name="alc" localSheetId="1">[5]!absc</definedName>
    <definedName name="alc" localSheetId="3">[5]!absc</definedName>
    <definedName name="alc">[5]!absc</definedName>
    <definedName name="ALCANCE">#REF!</definedName>
    <definedName name="Alcance.">'[6]Plan auditoría'!$C$5</definedName>
    <definedName name="ALCANCE_1">#REF!</definedName>
    <definedName name="ALCANCE_2">#REF!</definedName>
    <definedName name="ALCANCE_4">#REF!</definedName>
    <definedName name="Alcance1">'[7]Plan auditoría'!$C$7</definedName>
    <definedName name="Alcance1_3">'[8]Plan auditoría'!$C$7</definedName>
    <definedName name="Alcance1_4">'[8]Plan auditoría'!$C$7</definedName>
    <definedName name="ALCANCE2">#REF!</definedName>
    <definedName name="alfa">#REF!</definedName>
    <definedName name="AMENAZAS">#REF!</definedName>
    <definedName name="AMENAZAS_1">#REF!</definedName>
    <definedName name="AMENAZAS_2">#REF!</definedName>
    <definedName name="anterior">'[9]Plan auditoría'!$D$12:$D$22</definedName>
    <definedName name="AÑOWUIE">'[10]Res-Accide-10'!$R$2:$R$7</definedName>
    <definedName name="APU" localSheetId="1">[3]!absc</definedName>
    <definedName name="APU" localSheetId="3">[3]!absc</definedName>
    <definedName name="APU">[3]!absc</definedName>
    <definedName name="APU221.1">#REF!</definedName>
    <definedName name="APU221.2">#REF!</definedName>
    <definedName name="_xlnm.Print_Area" localSheetId="0">INTERVENTORIA!$B$1:$Y$55</definedName>
    <definedName name="ASDF">'[1]Plan auditoría'!#REF!</definedName>
    <definedName name="asdfñk" localSheetId="1">[11]!absc</definedName>
    <definedName name="asdfñk" localSheetId="3">[11]!absc</definedName>
    <definedName name="asdfñk">[11]!absc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JA">#REF!</definedName>
    <definedName name="base">[12]BaseDatos!$A$2:$F$505</definedName>
    <definedName name="BD_COD">#REF!</definedName>
    <definedName name="beneficios">[13]Listado!$AH$2:$AH$3</definedName>
    <definedName name="beneficios_24">[13]Listado!$AH$2:$AH$3</definedName>
    <definedName name="beneficios_26">[14]Listado!$AH$2:$AH$3</definedName>
    <definedName name="beneficios_27">[14]Listado!$AH$2:$AH$3</definedName>
    <definedName name="beneficios_5">[14]Listado!$AH$2:$AH$3</definedName>
    <definedName name="beneficios_6">[14]Listado!$AH$2:$AH$3</definedName>
    <definedName name="beneficios_7">[14]Listado!$AH$2:$AH$3</definedName>
    <definedName name="BOMBAS">#REF!</definedName>
    <definedName name="C_">#REF!</definedName>
    <definedName name="CAB">#REF!</definedName>
    <definedName name="calidad">[15]calidad!$C$3</definedName>
    <definedName name="CALIDAD_1">#REF!</definedName>
    <definedName name="CALIDAD_2">#REF!</definedName>
    <definedName name="CANT">#REF!</definedName>
    <definedName name="CapFinanciera1">[16]Puntajes!$C$12</definedName>
    <definedName name="CapFinanciera2">[16]Puntajes!$C$13</definedName>
    <definedName name="CapFinanciera3">[16]Puntajes!$C$14</definedName>
    <definedName name="CapFinanciera4">[16]Puntajes!$C$15</definedName>
    <definedName name="CapTecnica1">[16]Puntajes!$G$4</definedName>
    <definedName name="CapTecnica2">[16]Puntajes!$G$5</definedName>
    <definedName name="CARGA">#REF!</definedName>
    <definedName name="CCCCCC">'[17]A. P. U.'!#REF!</definedName>
    <definedName name="ccto210">#REF!</definedName>
    <definedName name="CESAR">#REF!</definedName>
    <definedName name="CESAR_1">#REF!</definedName>
    <definedName name="CESAR_2">#REF!</definedName>
    <definedName name="CESAR_4">#REF!</definedName>
    <definedName name="codigo">MAX([18]factor!A1048575:A1048576)+1</definedName>
    <definedName name="codigo_actividad">+IF(LEN([19]apu!B1048576)=9,[19]apu!B1048576,IF(LEN([19]apu!B1)=9,"",[19]apu!A1048576))</definedName>
    <definedName name="compefactores">#REF!</definedName>
    <definedName name="compefactores_1">#REF!</definedName>
    <definedName name="compefactores_2">#REF!</definedName>
    <definedName name="CONSULTOR">#REF!</definedName>
    <definedName name="CONSULTOR_1">#REF!</definedName>
    <definedName name="CONSULTOR_2">#REF!</definedName>
    <definedName name="CUATRO">'[1]Plan auditoría'!#REF!</definedName>
    <definedName name="D">#REF!</definedName>
    <definedName name="DD">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[20]PARAMETROS!$C$2:$C$3</definedName>
    <definedName name="DEMANDA">[21]Hoja1!$C$25:$AB$31</definedName>
    <definedName name="DEMORA1">#REF!</definedName>
    <definedName name="DEMORA1_1">#REF!</definedName>
    <definedName name="DEMORA1_2">#REF!</definedName>
    <definedName name="dff">'[1]Plan auditoría'!#REF!</definedName>
    <definedName name="dff_2">'[1]Plan auditoría'!#REF!</definedName>
    <definedName name="dff_4">'[1]Plan auditoría'!#REF!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TOS">'[22]PPTO REDUCIDO'!$N$206</definedName>
    <definedName name="dos">'[9]Plan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[23]PROGRAMACIÓN!$D$4</definedName>
    <definedName name="EQ">#REF!</definedName>
    <definedName name="EQUI">[24]EQUIPO!$B$2:$B$36</definedName>
    <definedName name="EQUIPO">#REF!</definedName>
    <definedName name="EQUIPO_1">[24]EQUIPO!$B$2:$D$36</definedName>
    <definedName name="EQUIPO_2">[25]Equipo!$A$7:$A$65536</definedName>
    <definedName name="EQUIPOS">#REF!</definedName>
    <definedName name="EQYHERR">#REF!</definedName>
    <definedName name="ERIKA">#REF!</definedName>
    <definedName name="ERTY">'[1]Plan auditoría'!#REF!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'[26]COSTOS OFICINA'!#REF!</definedName>
    <definedName name="Excel_BuiltIn_Print_Titles_4">'[26]COSTOS CAMPAMENTO'!#REF!</definedName>
    <definedName name="EXCROC">'[27]Análisis de precios'!$H$52</definedName>
    <definedName name="Experiencia1">[16]Puntajes!$C$4</definedName>
    <definedName name="Experiencia2">[16]Puntajes!$C$5</definedName>
    <definedName name="Experiencia3">[16]Puntajes!$C$6</definedName>
    <definedName name="FACTOR">'[22]PPTO REDUCIDO'!$J$2</definedName>
    <definedName name="FACTORE">'[22]PPTO REDUCIDO'!$H$2</definedName>
    <definedName name="FACTORH">'[22]PPTO REDUCIDO'!$G$2</definedName>
    <definedName name="fd">'[17]A. P. U.'!#REF!</definedName>
    <definedName name="FECHA">#REF!</definedName>
    <definedName name="FECHA_1">#REF!</definedName>
    <definedName name="FECHA_2">#REF!</definedName>
    <definedName name="Festivos">'[28]días habiles 2015'!$D$2:$D$21</definedName>
    <definedName name="FGJ">'[1]Plan auditoría'!#REF!</definedName>
    <definedName name="Fin_de_semana">'[28]días habiles 2015'!$M$1:$M$2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1">#REF!</definedName>
    <definedName name="I">#REF!</definedName>
    <definedName name="IF">'[17]A. P. U.'!#REF!</definedName>
    <definedName name="inf">#REF!</definedName>
    <definedName name="INFG">#REF!</definedName>
    <definedName name="INICIO">'[29]Plan auditoría'!$C$5</definedName>
    <definedName name="ins">[30]INS!$B$4:$G$402</definedName>
    <definedName name="inseq">[30]INS!$B$316:$B$385</definedName>
    <definedName name="insmat">[30]INS!$B$30:$B$147</definedName>
    <definedName name="insmo">[30]INS!$B$4:$B$27</definedName>
    <definedName name="instran">[30]INS!$B$388:$B$402</definedName>
    <definedName name="INV_11">'[31]PR 1'!$A$2:$N$655</definedName>
    <definedName name="ITEM">#REF!</definedName>
    <definedName name="IvaSUtl">[32]PRESUPUESTO!#REF!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TES_AL">#REF!</definedName>
    <definedName name="l9001_1">'[1]Plan auditoría'!#REF!</definedName>
    <definedName name="l9001_2">'[1]Plan auditoría'!#REF!</definedName>
    <definedName name="l9001_4">'[1]Plan auditoría'!#REF!</definedName>
    <definedName name="leo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STA">'[33]Lista obra'!$A$10:$F$349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 localSheetId="1">[3]!absc</definedName>
    <definedName name="LOCA" localSheetId="3">[3]!absc</definedName>
    <definedName name="LOCA">[3]!absc</definedName>
    <definedName name="LOCA1" localSheetId="1">[3]!absc</definedName>
    <definedName name="LOCA1" localSheetId="3">[3]!absc</definedName>
    <definedName name="LOCA1">[3]!absc</definedName>
    <definedName name="M.O.">#REF!</definedName>
    <definedName name="mac">#REF!</definedName>
    <definedName name="MAL">'[34]Estado Resumen'!#REF!&lt;2.5</definedName>
    <definedName name="MALO">'[35]ESTADO VÍA-CRIT.TECNICO'!#REF!&lt;2.5</definedName>
    <definedName name="MANOBRA">#REF!</definedName>
    <definedName name="MANODEOBRA">#REF!</definedName>
    <definedName name="MAT">#REF!</definedName>
    <definedName name="MATER">[24]MATERIAL!$B$3:$B$580</definedName>
    <definedName name="MATERIALES">[24]MATERIAL!$B$2:$D$580</definedName>
    <definedName name="MATERIALES_2">[25]materiales!$A$7:$A$1317</definedName>
    <definedName name="medios">'[36]ESTRATEGIA DE COMUNICACIONES'!$A$2:$A$8</definedName>
    <definedName name="MEDIOSRECEPCION">[20]PARAMETROS!$E$2:$E$10</definedName>
    <definedName name="MO">[30]INS!$B$3:$G$27</definedName>
    <definedName name="MT">#REF!</definedName>
    <definedName name="Muebles_Wc">'[37]Ambientes '!$B$453:$B$461</definedName>
    <definedName name="N_VISITA">#REF!</definedName>
    <definedName name="N_VISITA_1">#REF!</definedName>
    <definedName name="N_VISITA_2">#REF!</definedName>
    <definedName name="NANA">#REF!</definedName>
    <definedName name="NATURALEZA">[20]PARAMETROS!$A$2:$A$31</definedName>
    <definedName name="NIVELES">'[38]ANALISIS RESULTADOS'!$A$2:$A$6</definedName>
    <definedName name="NM">#REF!</definedName>
    <definedName name="NNN" localSheetId="1">[3]!absc</definedName>
    <definedName name="NNN" localSheetId="3">[3]!absc</definedName>
    <definedName name="NNN">[3]!absc</definedName>
    <definedName name="NO">#REF!</definedName>
    <definedName name="NOMBRE">#REF!</definedName>
    <definedName name="nuevo">'[9]Plan auditoría'!$I$2</definedName>
    <definedName name="OBJETIVO">#REF!</definedName>
    <definedName name="OBJETIVO_1">#REF!</definedName>
    <definedName name="OBJETIVO_2">#REF!</definedName>
    <definedName name="OBJETIVO_4">#REF!</definedName>
    <definedName name="OHMIOS">[21]Hoja1!$D$15:$R$20</definedName>
    <definedName name="OIUYUGJ">'[1]Plan auditoría'!#REF!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s">[39]otros!$A$6:$A$1235</definedName>
    <definedName name="OTROS_2">[25]otros!$A$6:$A$1235</definedName>
    <definedName name="PAG">#REF!</definedName>
    <definedName name="PARAMETROS">#REF!</definedName>
    <definedName name="PPFINAL">#REF!</definedName>
    <definedName name="PPTO">[30]Ppto!$A$8:$F$83</definedName>
    <definedName name="PRE">#REF!</definedName>
    <definedName name="PRECIOS">[40]PRECIOS!$1:$1048576</definedName>
    <definedName name="PRESUPUESTO">#REF!</definedName>
    <definedName name="Print_Area_MI">#REF!</definedName>
    <definedName name="PROYECCION">#REF!</definedName>
    <definedName name="PROYECTO">[23]PROGRAMACIÓN!$D$3</definedName>
    <definedName name="prueba">#REF!</definedName>
    <definedName name="PRUEBA2">#REF!</definedName>
    <definedName name="Q">#REF!</definedName>
    <definedName name="RDJ">#REF!</definedName>
    <definedName name="REG">'[34]Estado Resumen'!XFC1&gt;2.5</definedName>
    <definedName name="REGBT">#REF!</definedName>
    <definedName name="REGULAR">'[35]ESTADO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UMEN">#REF!</definedName>
    <definedName name="rfref">#REF!</definedName>
    <definedName name="RIGIDO">#REF!</definedName>
    <definedName name="S">#REF!</definedName>
    <definedName name="sdf">#REF!</definedName>
    <definedName name="SEÑALIZACION">#REF!</definedName>
    <definedName name="SOCIO">#REF!</definedName>
    <definedName name="SUBA">'[41]SUB APU'!$A:$D</definedName>
    <definedName name="t" localSheetId="1">[3]!absc</definedName>
    <definedName name="t" localSheetId="3">[3]!absc</definedName>
    <definedName name="t">[3]!absc</definedName>
    <definedName name="TABLA">#REF!</definedName>
    <definedName name="TEST1">#REF!</definedName>
    <definedName name="TIPO">[21]Hoja1!$C$34:$D$38</definedName>
    <definedName name="TIPOS">[42]CLASIFICACION!$B$2:$B$21</definedName>
    <definedName name="TIT">#REF!</definedName>
    <definedName name="TITULO">#REF!</definedName>
    <definedName name="TOTAL">#REF!</definedName>
    <definedName name="TRAFO">#REF!</definedName>
    <definedName name="TRANS">#REF!</definedName>
    <definedName name="TRANSP">[43]TRANSPORTE!$A$6:$D$1048576</definedName>
    <definedName name="TRANSPORTES">#REF!</definedName>
    <definedName name="TRAT">[44]desmonte!$E$48</definedName>
    <definedName name="TtlCD">[32]PRESUPUESTO!$G$541</definedName>
    <definedName name="U">#REF!</definedName>
    <definedName name="UNICO">'[9]Plan auditoría'!$C$6</definedName>
    <definedName name="Unidades">[45]Presup_Cancha!$J$14:$J$18</definedName>
    <definedName name="UNO">#REF!</definedName>
    <definedName name="UNO_1">#REF!</definedName>
    <definedName name="UNO_2">#REF!</definedName>
    <definedName name="v">#REF!</definedName>
    <definedName name="valor1">#REF!</definedName>
    <definedName name="valor2">#REF!</definedName>
    <definedName name="VALOR3">#REF!</definedName>
    <definedName name="visión">#REF!</definedName>
    <definedName name="visión_1">#REF!</definedName>
    <definedName name="visión_2">#REF!</definedName>
    <definedName name="VVV">#REF!</definedName>
    <definedName name="w">#REF!</definedName>
    <definedName name="WER">'[10]Res-Accide-10'!$S$2:$S$7</definedName>
    <definedName name="WILSON">'[10]Res-Accide-10'!#REF!</definedName>
    <definedName name="WSERWEER">'[46]COSTOS OFICINA'!#REF!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YYY">#REF!</definedName>
    <definedName name="z">#REF!</definedName>
    <definedName name="ZZZZZZZZZZZ">'[17]A.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4" roundtripDataChecksum="+LBcwyD5fEN7Nz/DsH1LYch/Djt1O9EWcYEp4rXBkec="/>
    </ext>
  </extLst>
</workbook>
</file>

<file path=xl/calcChain.xml><?xml version="1.0" encoding="utf-8"?>
<calcChain xmlns="http://schemas.openxmlformats.org/spreadsheetml/2006/main">
  <c r="D82" i="3" l="1"/>
  <c r="D81" i="3"/>
  <c r="D80" i="3"/>
  <c r="D77" i="3"/>
  <c r="D17" i="4" l="1"/>
  <c r="D16" i="4"/>
  <c r="D13" i="4"/>
  <c r="D14" i="4"/>
  <c r="D12" i="4"/>
  <c r="D4" i="4"/>
  <c r="D5" i="4"/>
  <c r="D6" i="4"/>
  <c r="D7" i="4"/>
  <c r="D8" i="4"/>
  <c r="D9" i="4"/>
  <c r="D10" i="4"/>
  <c r="D3" i="4"/>
  <c r="D63" i="3"/>
  <c r="D64" i="3"/>
  <c r="D65" i="3"/>
  <c r="D62" i="3"/>
  <c r="D60" i="3"/>
  <c r="D59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41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26" i="3"/>
  <c r="D11" i="3" l="1"/>
  <c r="A38" i="1"/>
  <c r="A37" i="1"/>
  <c r="A35" i="1"/>
  <c r="A34" i="1"/>
  <c r="A33" i="1"/>
  <c r="A32" i="1"/>
  <c r="A21" i="1"/>
  <c r="A14" i="1"/>
  <c r="A13" i="1"/>
  <c r="D37" i="1" l="1"/>
  <c r="A11" i="1" l="1"/>
  <c r="A10" i="1"/>
  <c r="D10" i="1" s="1"/>
  <c r="F82" i="3"/>
  <c r="F81" i="3"/>
  <c r="F80" i="3"/>
  <c r="F77" i="3"/>
  <c r="F65" i="3"/>
  <c r="F64" i="3"/>
  <c r="F63" i="3"/>
  <c r="F62" i="3"/>
  <c r="F60" i="3"/>
  <c r="F59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D24" i="3"/>
  <c r="F24" i="3" s="1"/>
  <c r="D23" i="3"/>
  <c r="F23" i="3" s="1"/>
  <c r="D22" i="3"/>
  <c r="F22" i="3" s="1"/>
  <c r="D21" i="3"/>
  <c r="F21" i="3" s="1"/>
  <c r="D20" i="3"/>
  <c r="F20" i="3" s="1"/>
  <c r="D19" i="3"/>
  <c r="F19" i="3" s="1"/>
  <c r="F18" i="3"/>
  <c r="D18" i="3"/>
  <c r="F17" i="3"/>
  <c r="D17" i="3"/>
  <c r="F16" i="3"/>
  <c r="D16" i="3"/>
  <c r="D15" i="3"/>
  <c r="F15" i="3" s="1"/>
  <c r="F14" i="3"/>
  <c r="D14" i="3"/>
  <c r="D13" i="3"/>
  <c r="F13" i="3" s="1"/>
  <c r="D12" i="3"/>
  <c r="F12" i="3" s="1"/>
  <c r="D4" i="3"/>
  <c r="AA85" i="2"/>
  <c r="S72" i="2"/>
  <c r="W72" i="2" s="1"/>
  <c r="AA72" i="2" s="1"/>
  <c r="M72" i="2"/>
  <c r="D72" i="2"/>
  <c r="S71" i="2"/>
  <c r="W71" i="2" s="1"/>
  <c r="AA71" i="2" s="1"/>
  <c r="M71" i="2"/>
  <c r="D71" i="2"/>
  <c r="S70" i="2"/>
  <c r="W70" i="2" s="1"/>
  <c r="M70" i="2"/>
  <c r="D70" i="2"/>
  <c r="AA68" i="2"/>
  <c r="W68" i="2"/>
  <c r="S68" i="2"/>
  <c r="M68" i="2"/>
  <c r="D68" i="2"/>
  <c r="S67" i="2"/>
  <c r="W67" i="2" s="1"/>
  <c r="AA67" i="2" s="1"/>
  <c r="M67" i="2"/>
  <c r="D67" i="2"/>
  <c r="AA66" i="2"/>
  <c r="W66" i="2"/>
  <c r="S66" i="2"/>
  <c r="M66" i="2"/>
  <c r="D66" i="2"/>
  <c r="S65" i="2"/>
  <c r="W65" i="2" s="1"/>
  <c r="AA65" i="2" s="1"/>
  <c r="M65" i="2"/>
  <c r="D65" i="2"/>
  <c r="S64" i="2"/>
  <c r="W64" i="2" s="1"/>
  <c r="M64" i="2"/>
  <c r="D64" i="2"/>
  <c r="S62" i="2"/>
  <c r="W62" i="2" s="1"/>
  <c r="AA62" i="2" s="1"/>
  <c r="M62" i="2"/>
  <c r="D62" i="2"/>
  <c r="S61" i="2"/>
  <c r="W61" i="2" s="1"/>
  <c r="AA61" i="2" s="1"/>
  <c r="M61" i="2"/>
  <c r="D61" i="2"/>
  <c r="S60" i="2"/>
  <c r="W60" i="2" s="1"/>
  <c r="AA60" i="2" s="1"/>
  <c r="M60" i="2"/>
  <c r="D60" i="2"/>
  <c r="S59" i="2"/>
  <c r="W59" i="2" s="1"/>
  <c r="AA59" i="2" s="1"/>
  <c r="M59" i="2"/>
  <c r="D59" i="2"/>
  <c r="W58" i="2"/>
  <c r="W57" i="2" s="1"/>
  <c r="AA57" i="2" s="1"/>
  <c r="S58" i="2"/>
  <c r="M58" i="2"/>
  <c r="D58" i="2"/>
  <c r="W56" i="2"/>
  <c r="AA56" i="2" s="1"/>
  <c r="S56" i="2"/>
  <c r="M56" i="2"/>
  <c r="D56" i="2"/>
  <c r="AA55" i="2"/>
  <c r="W55" i="2"/>
  <c r="S55" i="2"/>
  <c r="M55" i="2"/>
  <c r="D55" i="2"/>
  <c r="W54" i="2"/>
  <c r="AA54" i="2" s="1"/>
  <c r="W53" i="2"/>
  <c r="AA53" i="2" s="1"/>
  <c r="S53" i="2"/>
  <c r="M53" i="2"/>
  <c r="D53" i="2"/>
  <c r="S52" i="2"/>
  <c r="W52" i="2" s="1"/>
  <c r="AA52" i="2" s="1"/>
  <c r="M52" i="2"/>
  <c r="D52" i="2"/>
  <c r="S51" i="2"/>
  <c r="W51" i="2" s="1"/>
  <c r="AA51" i="2" s="1"/>
  <c r="M51" i="2"/>
  <c r="D51" i="2"/>
  <c r="S50" i="2"/>
  <c r="W50" i="2" s="1"/>
  <c r="AA50" i="2" s="1"/>
  <c r="M50" i="2"/>
  <c r="D50" i="2"/>
  <c r="W49" i="2"/>
  <c r="W48" i="2" s="1"/>
  <c r="S49" i="2"/>
  <c r="M49" i="2"/>
  <c r="D49" i="2"/>
  <c r="W45" i="2"/>
  <c r="S45" i="2"/>
  <c r="M45" i="2"/>
  <c r="D45" i="2"/>
  <c r="W44" i="2"/>
  <c r="AA44" i="2" s="1"/>
  <c r="S44" i="2"/>
  <c r="M44" i="2"/>
  <c r="D44" i="2"/>
  <c r="W42" i="2"/>
  <c r="AA42" i="2" s="1"/>
  <c r="S42" i="2"/>
  <c r="M42" i="2"/>
  <c r="D42" i="2"/>
  <c r="AA41" i="2"/>
  <c r="W41" i="2"/>
  <c r="S41" i="2"/>
  <c r="M41" i="2"/>
  <c r="D41" i="2"/>
  <c r="W39" i="2"/>
  <c r="AA39" i="2" s="1"/>
  <c r="S39" i="2"/>
  <c r="M39" i="2"/>
  <c r="D39" i="2"/>
  <c r="W38" i="2"/>
  <c r="AA38" i="2" s="1"/>
  <c r="S38" i="2"/>
  <c r="M38" i="2"/>
  <c r="D38" i="2"/>
  <c r="AE36" i="2"/>
  <c r="S36" i="2"/>
  <c r="W36" i="2" s="1"/>
  <c r="AA36" i="2" s="1"/>
  <c r="M36" i="2"/>
  <c r="D36" i="2"/>
  <c r="S35" i="2"/>
  <c r="W35" i="2" s="1"/>
  <c r="M35" i="2"/>
  <c r="D35" i="2"/>
  <c r="W31" i="2"/>
  <c r="AA31" i="2" s="1"/>
  <c r="Q31" i="2"/>
  <c r="D31" i="2"/>
  <c r="W30" i="2"/>
  <c r="W29" i="2" s="1"/>
  <c r="AA29" i="2" s="1"/>
  <c r="Q30" i="2"/>
  <c r="D30" i="2"/>
  <c r="W28" i="2"/>
  <c r="AA28" i="2" s="1"/>
  <c r="Q28" i="2"/>
  <c r="D28" i="2"/>
  <c r="W27" i="2"/>
  <c r="W26" i="2" s="1"/>
  <c r="AA26" i="2" s="1"/>
  <c r="Q27" i="2"/>
  <c r="D27" i="2"/>
  <c r="W25" i="2"/>
  <c r="Q25" i="2"/>
  <c r="D25" i="2"/>
  <c r="W24" i="2"/>
  <c r="AA24" i="2" s="1"/>
  <c r="Q24" i="2"/>
  <c r="D24" i="2"/>
  <c r="Q22" i="2"/>
  <c r="W22" i="2" s="1"/>
  <c r="AA22" i="2" s="1"/>
  <c r="D22" i="2"/>
  <c r="Q21" i="2"/>
  <c r="W21" i="2" s="1"/>
  <c r="AA21" i="2" s="1"/>
  <c r="D21" i="2"/>
  <c r="W20" i="2"/>
  <c r="Q20" i="2"/>
  <c r="D20" i="2"/>
  <c r="Q19" i="2"/>
  <c r="W19" i="2" s="1"/>
  <c r="AA19" i="2" s="1"/>
  <c r="D19" i="2"/>
  <c r="Q18" i="2"/>
  <c r="W18" i="2" s="1"/>
  <c r="W17" i="2" s="1"/>
  <c r="AA17" i="2" s="1"/>
  <c r="D18" i="2"/>
  <c r="Q16" i="2"/>
  <c r="W16" i="2" s="1"/>
  <c r="AA16" i="2" s="1"/>
  <c r="D16" i="2"/>
  <c r="Q15" i="2"/>
  <c r="W15" i="2" s="1"/>
  <c r="D15" i="2"/>
  <c r="W13" i="2"/>
  <c r="AA13" i="2" s="1"/>
  <c r="Q13" i="2"/>
  <c r="D13" i="2"/>
  <c r="Q12" i="2"/>
  <c r="W12" i="2" s="1"/>
  <c r="AA12" i="2" s="1"/>
  <c r="D12" i="2"/>
  <c r="Q11" i="2"/>
  <c r="W11" i="2" s="1"/>
  <c r="AA11" i="2" s="1"/>
  <c r="D11" i="2"/>
  <c r="B41" i="1"/>
  <c r="V40" i="1"/>
  <c r="V39" i="1" s="1"/>
  <c r="S40" i="1"/>
  <c r="M40" i="1"/>
  <c r="D40" i="1"/>
  <c r="D38" i="1"/>
  <c r="D35" i="1"/>
  <c r="D34" i="1"/>
  <c r="D33" i="1"/>
  <c r="D32" i="1"/>
  <c r="V24" i="1"/>
  <c r="Q24" i="1"/>
  <c r="D24" i="1"/>
  <c r="V23" i="1"/>
  <c r="Q23" i="1"/>
  <c r="D23" i="1"/>
  <c r="D21" i="1"/>
  <c r="D19" i="1"/>
  <c r="D18" i="1"/>
  <c r="D17" i="1"/>
  <c r="D15" i="1"/>
  <c r="D14" i="1"/>
  <c r="D13" i="1"/>
  <c r="D11" i="1"/>
  <c r="AA70" i="2" l="1"/>
  <c r="W69" i="2"/>
  <c r="AA69" i="2" s="1"/>
  <c r="D71" i="3"/>
  <c r="D72" i="3"/>
  <c r="F72" i="3" s="1"/>
  <c r="D73" i="3"/>
  <c r="F73" i="3" s="1"/>
  <c r="D74" i="3"/>
  <c r="F74" i="3" s="1"/>
  <c r="D75" i="3"/>
  <c r="F75" i="3" s="1"/>
  <c r="D67" i="3"/>
  <c r="D68" i="3"/>
  <c r="F68" i="3" s="1"/>
  <c r="D69" i="3"/>
  <c r="F69" i="3" s="1"/>
  <c r="D70" i="3"/>
  <c r="F70" i="3" s="1"/>
  <c r="D79" i="3"/>
  <c r="F79" i="3" s="1"/>
  <c r="AA27" i="2"/>
  <c r="AA58" i="2"/>
  <c r="D61" i="3"/>
  <c r="F61" i="3" s="1"/>
  <c r="W43" i="2"/>
  <c r="AA43" i="2" s="1"/>
  <c r="W23" i="2"/>
  <c r="AA23" i="2" s="1"/>
  <c r="D78" i="3"/>
  <c r="F78" i="3" s="1"/>
  <c r="AA45" i="2"/>
  <c r="W40" i="2"/>
  <c r="AA40" i="2" s="1"/>
  <c r="W37" i="2"/>
  <c r="AA37" i="2" s="1"/>
  <c r="V22" i="1"/>
  <c r="AA15" i="2"/>
  <c r="W14" i="2"/>
  <c r="AA14" i="2" s="1"/>
  <c r="W63" i="2"/>
  <c r="AA63" i="2" s="1"/>
  <c r="AA64" i="2"/>
  <c r="AA48" i="2"/>
  <c r="W46" i="2"/>
  <c r="AA46" i="2" s="1"/>
  <c r="AA35" i="2"/>
  <c r="W34" i="2"/>
  <c r="AA18" i="2"/>
  <c r="AA25" i="2"/>
  <c r="AA30" i="2"/>
  <c r="AA49" i="2"/>
  <c r="F67" i="3"/>
  <c r="F71" i="3"/>
  <c r="W10" i="2"/>
  <c r="V25" i="1" l="1"/>
  <c r="V27" i="1" s="1"/>
  <c r="V42" i="1"/>
  <c r="W32" i="2"/>
  <c r="AA32" i="2" s="1"/>
  <c r="AA34" i="2"/>
  <c r="AA10" i="2"/>
  <c r="W8" i="2"/>
  <c r="V43" i="1" l="1"/>
  <c r="V44" i="1" s="1"/>
  <c r="V45" i="1" s="1"/>
  <c r="V46" i="1" s="1"/>
  <c r="V47" i="1" s="1"/>
  <c r="W86" i="2"/>
  <c r="AA86" i="2" s="1"/>
  <c r="AA8" i="2"/>
  <c r="P82" i="2" l="1"/>
  <c r="W82" i="2" s="1"/>
  <c r="AA82" i="2" s="1"/>
  <c r="P79" i="2"/>
  <c r="W79" i="2" s="1"/>
  <c r="AA79" i="2" s="1"/>
  <c r="P76" i="2"/>
  <c r="W76" i="2" s="1"/>
  <c r="P84" i="2"/>
  <c r="W84" i="2" s="1"/>
  <c r="P81" i="2"/>
  <c r="W81" i="2" s="1"/>
  <c r="P78" i="2"/>
  <c r="W78" i="2" s="1"/>
  <c r="AA78" i="2" s="1"/>
  <c r="P77" i="2"/>
  <c r="W77" i="2" s="1"/>
  <c r="AA77" i="2" s="1"/>
  <c r="AA76" i="2" l="1"/>
  <c r="W75" i="2"/>
  <c r="AA81" i="2"/>
  <c r="W80" i="2"/>
  <c r="AA80" i="2" s="1"/>
  <c r="AA84" i="2"/>
  <c r="W83" i="2"/>
  <c r="AA83" i="2" s="1"/>
  <c r="AA75" i="2" l="1"/>
  <c r="W73" i="2"/>
  <c r="AA73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S76" authorId="0" shapeId="0" xr:uid="{00000000-0006-0000-0100-000003000000}">
      <text>
        <r>
          <rPr>
            <sz val="11"/>
            <color theme="1"/>
            <rFont val="Calibri"/>
            <family val="2"/>
            <scheme val="minor"/>
          </rPr>
          <t>======
ID#AAABssHcTAY
Jose Zuluaga    (2024-11-14 14:52:15)
Aquí va el costo directo total del presupuesto</t>
        </r>
      </text>
    </comment>
    <comment ref="S77" authorId="0" shapeId="0" xr:uid="{00000000-0006-0000-0100-000004000000}">
      <text>
        <r>
          <rPr>
            <sz val="11"/>
            <color theme="1"/>
            <rFont val="Calibri"/>
            <family val="2"/>
            <scheme val="minor"/>
          </rPr>
          <t>======
ID#AAABsr2rcks
Jose Zuluaga    (2024-11-14 14:52:15)
Aquí va el costo directo total del presupuesto</t>
        </r>
      </text>
    </comment>
    <comment ref="S78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======
ID#AAABsr2rckw
Jose Zuluaga    (2024-11-14 14:52:15)
Aquí va el costo directo total del presupuesto</t>
        </r>
      </text>
    </comment>
    <comment ref="S79" authorId="0" shapeId="0" xr:uid="{00000000-0006-0000-0100-000006000000}">
      <text>
        <r>
          <rPr>
            <sz val="11"/>
            <color theme="1"/>
            <rFont val="Calibri"/>
            <family val="2"/>
            <scheme val="minor"/>
          </rPr>
          <t>======
ID#AAABssHcTAc
Jose Zuluaga    (2024-11-14 14:52:15)
Aquí va el costo directo total del presupuesto</t>
        </r>
      </text>
    </comment>
    <comment ref="S81" authorId="0" shapeId="0" xr:uid="{00000000-0006-0000-0100-000007000000}">
      <text>
        <r>
          <rPr>
            <sz val="11"/>
            <color theme="1"/>
            <rFont val="Calibri"/>
            <family val="2"/>
            <scheme val="minor"/>
          </rPr>
          <t>======
ID#AAABssHcTAg
Jose Zuluaga    (2024-11-14 14:52:15)
Aquí va el costo directo total del presupuesto</t>
        </r>
      </text>
    </comment>
    <comment ref="S82" authorId="0" shapeId="0" xr:uid="{00000000-0006-0000-0100-000005000000}">
      <text>
        <r>
          <rPr>
            <sz val="11"/>
            <color theme="1"/>
            <rFont val="Calibri"/>
            <family val="2"/>
            <scheme val="minor"/>
          </rPr>
          <t>======
ID#AAABsr2rck0
Jose Zuluaga    (2024-11-14 14:52:15)
Aquí va el costo directo total del presupuesto</t>
        </r>
      </text>
    </comment>
    <comment ref="S84" authorId="0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>======
ID#AAABssHcTAk
Jose Zuluaga    (2024-11-14 14:52:15)
Aquí va el costo directo total del presupuesto</t>
        </r>
      </text>
    </comment>
    <comment ref="W85" authorId="0" shapeId="0" xr:uid="{00000000-0006-0000-0100-000008000000}">
      <text>
        <r>
          <rPr>
            <sz val="11"/>
            <color theme="1"/>
            <rFont val="Calibri"/>
            <family val="2"/>
            <scheme val="minor"/>
          </rPr>
          <t>======
ID#AAABssHcTAU
Jose Zuluaga    (2024-11-14 14:52:15)
Aquí va el costo directo total del presupuesto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Z5jdfHUPzdRJblSneRjIwThaXyQ=="/>
    </ext>
  </extLst>
</comments>
</file>

<file path=xl/sharedStrings.xml><?xml version="1.0" encoding="utf-8"?>
<sst xmlns="http://schemas.openxmlformats.org/spreadsheetml/2006/main" count="548" uniqueCount="386">
  <si>
    <t>MUNICIPIO DE BUCARAMANGA
SECRETARÍA DE INFRAESTRUCTURA</t>
  </si>
  <si>
    <t>VERSIÓN</t>
  </si>
  <si>
    <t>FECHA</t>
  </si>
  <si>
    <t>DD</t>
  </si>
  <si>
    <t>MM</t>
  </si>
  <si>
    <t>AA</t>
  </si>
  <si>
    <t>PÁGINA</t>
  </si>
  <si>
    <t>DE</t>
  </si>
  <si>
    <t>COSTOS DE PERSONAL</t>
  </si>
  <si>
    <t>ÍTEM</t>
  </si>
  <si>
    <t>DESCRIPCIÓN</t>
  </si>
  <si>
    <t>CANTIDAD</t>
  </si>
  <si>
    <t>DEDICAC.</t>
  </si>
  <si>
    <t>VR. MENSUAL</t>
  </si>
  <si>
    <t>MESES</t>
  </si>
  <si>
    <t>VR. PARCIAL</t>
  </si>
  <si>
    <t>Ingresar Códigos</t>
  </si>
  <si>
    <t>1.1</t>
  </si>
  <si>
    <t>DIRECCION, COORDINACION Y RESIDENCIA</t>
  </si>
  <si>
    <t>1.1.1</t>
  </si>
  <si>
    <t>1.1.2</t>
  </si>
  <si>
    <t>1.2</t>
  </si>
  <si>
    <t>PROFESIONALES ESPECIALIZADOS</t>
  </si>
  <si>
    <t>1.2.1</t>
  </si>
  <si>
    <t>1.2.2</t>
  </si>
  <si>
    <t>1.2.3</t>
  </si>
  <si>
    <t>PROFESIONALES</t>
  </si>
  <si>
    <t>1.3.1</t>
  </si>
  <si>
    <t>1.3.2</t>
  </si>
  <si>
    <t>1.3.3</t>
  </si>
  <si>
    <t>1.4</t>
  </si>
  <si>
    <t>PERSONAL TECNICO Y TECNOLOGO</t>
  </si>
  <si>
    <t>1.4.1</t>
  </si>
  <si>
    <t>1.5</t>
  </si>
  <si>
    <t>PERSONAL DE APOYO Y ADMINISTRATIVO</t>
  </si>
  <si>
    <t>1.5.1</t>
  </si>
  <si>
    <t>1.5.2</t>
  </si>
  <si>
    <t>SUBTOTAL COSTOS DIRECTOS DE PERSONAL</t>
  </si>
  <si>
    <t>FACTOR MULTIPLICADOR</t>
  </si>
  <si>
    <t>TOTAL COSTOS DIRECTOS DE PERSONAL  (A)</t>
  </si>
  <si>
    <t>COSTOS OPERACIONALES</t>
  </si>
  <si>
    <t>UNIDAD</t>
  </si>
  <si>
    <t>VR. UNITARIO</t>
  </si>
  <si>
    <t>2.1</t>
  </si>
  <si>
    <t>OFICINA</t>
  </si>
  <si>
    <t>2.1.1</t>
  </si>
  <si>
    <t>2.2</t>
  </si>
  <si>
    <t>EQUIPOS</t>
  </si>
  <si>
    <t>2.2.1</t>
  </si>
  <si>
    <t>2.3</t>
  </si>
  <si>
    <t>ENSAYOS DE LABORATORIO</t>
  </si>
  <si>
    <t>2.3.1</t>
  </si>
  <si>
    <t>TOTAL COSTOS OPERACIONALES (B)</t>
  </si>
  <si>
    <t>(C) = TOTAL COSTOS DE LA INTERVENTORIA (A+B)</t>
  </si>
  <si>
    <t>FACTOR DE ADMINISTRACIÓN (D)</t>
  </si>
  <si>
    <t>TOTAL COSTO DE LA INTERVENTORÍA ANTES DE IVA  (C+D)</t>
  </si>
  <si>
    <t>IVA</t>
  </si>
  <si>
    <t>VALOR TOTAL DE LA INTERVENTORÍA DESPUÉS DE IVA</t>
  </si>
  <si>
    <r>
      <rPr>
        <b/>
        <sz val="11"/>
        <color theme="1"/>
        <rFont val="Arial"/>
        <family val="2"/>
      </rPr>
      <t>NOTA 1</t>
    </r>
    <r>
      <rPr>
        <sz val="11"/>
        <color theme="1"/>
        <rFont val="Arial"/>
        <family val="2"/>
      </rPr>
      <t xml:space="preserve">: ESTE FORMATO ES LA BASE PARA INCLUIR EN CADA CAPITULO LO CORRESPONDIENTE AL RESPECTIVO PRESUPUESTO DE OBRA QUE SE ESTA ELABORANDO; LUEGO DE HABER INCLUIDO TODO LO REQUERIDO, SE DEBE REVISAR NUEVAMENTE LA ARITMETICA DE LAS SUMAS, YA QUE AL ADICIONAR O QUITAR ELEMENTOS ESTAS PUEDEN CAMBIAR
</t>
    </r>
    <r>
      <rPr>
        <b/>
        <sz val="11"/>
        <color theme="1"/>
        <rFont val="Arial"/>
        <family val="2"/>
      </rPr>
      <t xml:space="preserve">
NOTA 2:</t>
    </r>
    <r>
      <rPr>
        <sz val="11"/>
        <color theme="1"/>
        <rFont val="Arial"/>
        <family val="2"/>
      </rPr>
      <t xml:space="preserve"> NO SE REQUIERE ITERAR NINGUN VALOR, LAS ESTAMPILLAS EN EL % SOBRE COSTOS DIRECTOS VAN INCREMENTANDO A MEDIDA QUE AUMENTA O DISMINUYEN LOS COSTOS INDIRECTOS EN LOS CAPITULOS DE PERSONAL, OPERACIONALES Y SG SST.
</t>
    </r>
    <r>
      <rPr>
        <b/>
        <sz val="11"/>
        <color theme="1"/>
        <rFont val="Arial"/>
        <family val="2"/>
      </rPr>
      <t xml:space="preserve">
NOTA 3:</t>
    </r>
    <r>
      <rPr>
        <sz val="11"/>
        <color theme="1"/>
        <rFont val="Arial"/>
        <family val="2"/>
      </rPr>
      <t xml:space="preserve"> LOS PORCENTAJES DEL CAPITULO 4 CORRESPONDIENTES A LEGALES, FINANCIEROS Y BANCARIOS NO SE DEBEN MODIFICAR , EN LA COLUMNA DE VALOR UNITARIO DEBE IR EL VALOR TOTAL DE LOS COSTOS DIRECTOS DEL PRESUPUESTO</t>
    </r>
  </si>
  <si>
    <t>PROYECTO PARTICIPATIVO CIUDADELA CAFÉ MADRID</t>
  </si>
  <si>
    <t>CALCULO DE ADMINISTRACIÓN DEL PRESUPUESTO DE OBRA</t>
  </si>
  <si>
    <t>FP</t>
  </si>
  <si>
    <t>% A</t>
  </si>
  <si>
    <t>1.1.6</t>
  </si>
  <si>
    <t>1.1.13</t>
  </si>
  <si>
    <t>1.2.10</t>
  </si>
  <si>
    <t>1.3.14</t>
  </si>
  <si>
    <t>1.3.18</t>
  </si>
  <si>
    <t>PERSONAL DE APOYO</t>
  </si>
  <si>
    <t>1.6</t>
  </si>
  <si>
    <t>PERSONAL ADMINISTRATIVO</t>
  </si>
  <si>
    <t>2.1.4</t>
  </si>
  <si>
    <t>2.1.5</t>
  </si>
  <si>
    <t>VEHICULOS</t>
  </si>
  <si>
    <t>2.4</t>
  </si>
  <si>
    <t>COSTOS ASOCIADOS AL SISTEMA DE GESTION DE LA SEGURIDAD Y SALUD EN EL TRABAJO</t>
  </si>
  <si>
    <t>3.1</t>
  </si>
  <si>
    <t>INSTALACIONES</t>
  </si>
  <si>
    <t>3.2.1</t>
  </si>
  <si>
    <t>3.1.1</t>
  </si>
  <si>
    <t>3.2.2</t>
  </si>
  <si>
    <t>3.1.2</t>
  </si>
  <si>
    <t>3.2.3</t>
  </si>
  <si>
    <t>3.1.3</t>
  </si>
  <si>
    <t>3.1.4</t>
  </si>
  <si>
    <t>3.1.5</t>
  </si>
  <si>
    <t>3.2</t>
  </si>
  <si>
    <t>SEÑALIZACIÓN</t>
  </si>
  <si>
    <t>3.3.1</t>
  </si>
  <si>
    <t>3.3.2</t>
  </si>
  <si>
    <t>3.3</t>
  </si>
  <si>
    <t>BIOSEGURIDAD</t>
  </si>
  <si>
    <t>3.4.1</t>
  </si>
  <si>
    <t>3.4.2</t>
  </si>
  <si>
    <t>3.4.3</t>
  </si>
  <si>
    <t>3.3.3</t>
  </si>
  <si>
    <t>3.4.6</t>
  </si>
  <si>
    <t>3.3.4</t>
  </si>
  <si>
    <t>3.4.8</t>
  </si>
  <si>
    <t>3.3.5</t>
  </si>
  <si>
    <t>3.4</t>
  </si>
  <si>
    <t>3.5.1</t>
  </si>
  <si>
    <t>3.5.7</t>
  </si>
  <si>
    <t>3.5.10</t>
  </si>
  <si>
    <t>3.5.11</t>
  </si>
  <si>
    <t>3.4.4</t>
  </si>
  <si>
    <t>3.5.12</t>
  </si>
  <si>
    <t>3.4.5</t>
  </si>
  <si>
    <t>3.5</t>
  </si>
  <si>
    <t>ASEO, LIMPIEZA Y DESINFECCION DE AREAS COMUNES, HERRAMIENTAS Y EQUIPOS.</t>
  </si>
  <si>
    <t>3.6.1</t>
  </si>
  <si>
    <t>3.6.2</t>
  </si>
  <si>
    <t>3.5.2</t>
  </si>
  <si>
    <t>3.6.4</t>
  </si>
  <si>
    <t>3.5.3</t>
  </si>
  <si>
    <t>COSTOS FINANCIEROS Y LEGALES</t>
  </si>
  <si>
    <t>% TOTAL</t>
  </si>
  <si>
    <t>% DEL DIRECTO</t>
  </si>
  <si>
    <t>4.1</t>
  </si>
  <si>
    <t>ESTAMPILLAS</t>
  </si>
  <si>
    <t>4.1.1</t>
  </si>
  <si>
    <t>PRO UIS</t>
  </si>
  <si>
    <t>4.1.2</t>
  </si>
  <si>
    <t>PRO HOSPITAL</t>
  </si>
  <si>
    <t>4.1.3</t>
  </si>
  <si>
    <t>PRO CULTURA</t>
  </si>
  <si>
    <t>4.1.4</t>
  </si>
  <si>
    <t>PRO ADULTO MAYOR</t>
  </si>
  <si>
    <t>4.2</t>
  </si>
  <si>
    <t>GASTOS LEGALES</t>
  </si>
  <si>
    <t>4.2.1</t>
  </si>
  <si>
    <t>IMPUESTO DE SEGURIDAD DEMOCRATICA</t>
  </si>
  <si>
    <t>4.2.2</t>
  </si>
  <si>
    <t>PÓLIZAS y PERFECCIONAMIENTO DEL CONTRATO</t>
  </si>
  <si>
    <t>4.3</t>
  </si>
  <si>
    <t>GASTOS BANCARIOS</t>
  </si>
  <si>
    <t>4.3.1</t>
  </si>
  <si>
    <t>COSTO DIRECTO DE OBRA</t>
  </si>
  <si>
    <t>ADMINISTRACIÓN</t>
  </si>
  <si>
    <t xml:space="preserve">SALARIO MINIMO 2026 CON UN AUMENTO DEL 12,40% </t>
  </si>
  <si>
    <t>AUXILIO DE TRANSPORTE</t>
  </si>
  <si>
    <t>VALOR TOTAL DEL SALARIO MÍNIMO 2026</t>
  </si>
  <si>
    <t>APLICA PARA SALARIOS CON UN F.S MENOR A 2,0</t>
  </si>
  <si>
    <t xml:space="preserve"> IPC EN EL PERIODO DICIEMBRE 2024-2025 ES DE 5,10% ACUMULADO PARA SALARIOS CON UN F.S MAYOR A 2,0</t>
  </si>
  <si>
    <t>ajustar al nuevo IPC</t>
  </si>
  <si>
    <t>Interventorias menores a 1,500 SMMLV o  $2'737.221.000</t>
  </si>
  <si>
    <t>Interventorias mayores a 1,501 SMMLV o  $2'739.045.814</t>
  </si>
  <si>
    <t>SALARIO PROYECTADO 2026</t>
  </si>
  <si>
    <t>SALARIO BASE 2025</t>
  </si>
  <si>
    <t>SALARIO TOTAL</t>
  </si>
  <si>
    <t>FACTOR SALARIAL</t>
  </si>
  <si>
    <t>EXPERIENCIA GENERAL (Minima en Años)</t>
  </si>
  <si>
    <t>EXPERIENCIA ESPECIFICA  (Minima en Años)</t>
  </si>
  <si>
    <t>DIRECTOR DE INTERVENTORIA - 1</t>
  </si>
  <si>
    <t>DIRECTOR DE INTERVENTORIA  - 2</t>
  </si>
  <si>
    <t>1.1.3</t>
  </si>
  <si>
    <t>DIRECTOR DE INTERVENTORIA - 3</t>
  </si>
  <si>
    <t>1.1.4</t>
  </si>
  <si>
    <t>DIRECTOR DE INTERVENTORIA  - 4</t>
  </si>
  <si>
    <t>1.1.5</t>
  </si>
  <si>
    <t>DIRECTOR DE INTERVENTORIA  - 5</t>
  </si>
  <si>
    <t>DIRECTOR DE INTERVENTORIA  - 6</t>
  </si>
  <si>
    <t>1.1.7</t>
  </si>
  <si>
    <t>DIRECTOR DE INTERVENTORIA  - 7</t>
  </si>
  <si>
    <t>1.1.8</t>
  </si>
  <si>
    <t>RESIDENTE DE INTERVENTORIA - 1</t>
  </si>
  <si>
    <t>1.1.9</t>
  </si>
  <si>
    <t>RESIDENTE DE INTERVENTORIA  - 2</t>
  </si>
  <si>
    <t>1.1.10</t>
  </si>
  <si>
    <t>RESIDENTE DE INTERVENTORIA  - 3</t>
  </si>
  <si>
    <t>1.1.11</t>
  </si>
  <si>
    <t>RESIDENTE DE INTERVENTORIA  - 4</t>
  </si>
  <si>
    <t>1.1.12</t>
  </si>
  <si>
    <t>RESIDENTE DE INTERVENTORIA  - 5</t>
  </si>
  <si>
    <t>RESIDENTE DE INTERVENTORIA  - 6</t>
  </si>
  <si>
    <t>1.1.14</t>
  </si>
  <si>
    <t>RESIDENTE DE INTERVENTORIA  - 7</t>
  </si>
  <si>
    <t>ESPECIALISTA ESTRUCTURAL</t>
  </si>
  <si>
    <t>ESPECIALISTA EN GEOTECNIA</t>
  </si>
  <si>
    <t>ESPECIALISTA EN VIAS Y PAVIMENTOS</t>
  </si>
  <si>
    <t>1.2.4</t>
  </si>
  <si>
    <t>ESPECIALISTA EN HIDRAULICA E HIDROLOGIA</t>
  </si>
  <si>
    <t>1.2.5</t>
  </si>
  <si>
    <t>ESPECIALISTA AMBIENTAL</t>
  </si>
  <si>
    <t>1.2.6</t>
  </si>
  <si>
    <t>ESPECIALISTA EN TRANSITO Y TRANSPORTE</t>
  </si>
  <si>
    <t>1.2.7</t>
  </si>
  <si>
    <t>ESPECIALISTA EN DISEÑO GEOMETRICO DE VIAS</t>
  </si>
  <si>
    <t>1.2.8</t>
  </si>
  <si>
    <t>ESPECIALISTA EN URBANISMO</t>
  </si>
  <si>
    <t>1.2.9</t>
  </si>
  <si>
    <t>ESPECIALISTA EN REDES HIDROSANITARIAS</t>
  </si>
  <si>
    <t>ESPECIALISTA ELECTRICISTA</t>
  </si>
  <si>
    <t>1.2.11</t>
  </si>
  <si>
    <t>ESPECIALISTA FORESTAL</t>
  </si>
  <si>
    <t>1.2.12</t>
  </si>
  <si>
    <t>ESPECIALISTA EN PAISAJISMO</t>
  </si>
  <si>
    <t>1.2.13</t>
  </si>
  <si>
    <t>ESPECIALISTA BIM</t>
  </si>
  <si>
    <t>1.2.14</t>
  </si>
  <si>
    <t>ESPECIALISTA EN REDES HIDROSANITARIO</t>
  </si>
  <si>
    <t>PROFESIONAL EN INGENIERIA CIVIL</t>
  </si>
  <si>
    <t>PROFESIONAL EN INGENIERIA ELECTRICISTA</t>
  </si>
  <si>
    <t>PROFESIONAL EN INGENIERIA ELECTRONICA</t>
  </si>
  <si>
    <t>1.3.4</t>
  </si>
  <si>
    <t xml:space="preserve">PROFESIONAL EN INGENIERIA INDUSTRIAL </t>
  </si>
  <si>
    <t>1.3.5</t>
  </si>
  <si>
    <t>PROFESIONAL EN INGENIERIA DE MATERIALES</t>
  </si>
  <si>
    <t>1.3.6</t>
  </si>
  <si>
    <t>PROFESIONAL EN INGENIERIA QUIMICA</t>
  </si>
  <si>
    <t>1.3.7</t>
  </si>
  <si>
    <t>PROFESIONAL EN INGENIERIA DE PETROLEOS</t>
  </si>
  <si>
    <t>1.3.8</t>
  </si>
  <si>
    <t>PREFESIONAL EN INGENIERIA MECANICA</t>
  </si>
  <si>
    <t>1.3.9</t>
  </si>
  <si>
    <t>PROFESIONAL EN INGENIERIA FORESTAL</t>
  </si>
  <si>
    <t>1.3.10</t>
  </si>
  <si>
    <t>PROFESIONAL EN INGENIERIA AMBIENTAL</t>
  </si>
  <si>
    <t>1.3.11</t>
  </si>
  <si>
    <t>PROFESIONAL EN ARQUITECTURA</t>
  </si>
  <si>
    <t>1.3.12</t>
  </si>
  <si>
    <t>PROFESIONAL EN TOPOGRAFIA</t>
  </si>
  <si>
    <t>1.3.13</t>
  </si>
  <si>
    <t>PROFESIONAL HSEQ</t>
  </si>
  <si>
    <t>PROFESIONAL EN SG-SST</t>
  </si>
  <si>
    <t>1.3.15</t>
  </si>
  <si>
    <t xml:space="preserve">PROFESIONAL EN SALUD OCUPACIONAL </t>
  </si>
  <si>
    <t>1.3.17</t>
  </si>
  <si>
    <t>PROFESIONAL EN TRABAJO SOCIAL</t>
  </si>
  <si>
    <t>INSPECTOR DE OBRA</t>
  </si>
  <si>
    <t>1.4.2</t>
  </si>
  <si>
    <t>TOPOGRAFO</t>
  </si>
  <si>
    <t>1.4.3</t>
  </si>
  <si>
    <t>DIBUJANTE</t>
  </si>
  <si>
    <t>1.4.4</t>
  </si>
  <si>
    <t>TECNOLOGO AMBIENTAL</t>
  </si>
  <si>
    <t>1.4.5</t>
  </si>
  <si>
    <t>TECNOLOGO SUPERVISOR DE OBRAS</t>
  </si>
  <si>
    <t>1.4.7</t>
  </si>
  <si>
    <t>TECNOLOGO EN TRABAJO SOCIAL</t>
  </si>
  <si>
    <t>1.4.8</t>
  </si>
  <si>
    <t>TECNOLOGO EN SEGURIDAD OCUPACIONAL</t>
  </si>
  <si>
    <t>CADENERO</t>
  </si>
  <si>
    <t>CONDUCTOR</t>
  </si>
  <si>
    <t>1.5.3</t>
  </si>
  <si>
    <t>VIGILANTE</t>
  </si>
  <si>
    <t>1.5.4</t>
  </si>
  <si>
    <t>PERSONAL DE ASEO, LIMPIEZA Y MANTENIMIENTO</t>
  </si>
  <si>
    <t>1.5.5</t>
  </si>
  <si>
    <t>MENSAJERO</t>
  </si>
  <si>
    <t>1.5.6</t>
  </si>
  <si>
    <t>AUXILIAR DE CAMPO</t>
  </si>
  <si>
    <t>1.5.7</t>
  </si>
  <si>
    <t>AUXILIAR AMBIENTAL</t>
  </si>
  <si>
    <t>1.5.8</t>
  </si>
  <si>
    <t>AUXILIAR SOCIAL</t>
  </si>
  <si>
    <t>1.5.9</t>
  </si>
  <si>
    <t>AUXILIAR SST</t>
  </si>
  <si>
    <t>1.6.1</t>
  </si>
  <si>
    <t>ADMINISTRADOR</t>
  </si>
  <si>
    <t>1.6.2</t>
  </si>
  <si>
    <t>ALMACENISTA</t>
  </si>
  <si>
    <t>1.6.3</t>
  </si>
  <si>
    <t>SECRETARIA</t>
  </si>
  <si>
    <t>1.6.4</t>
  </si>
  <si>
    <t>CONTADOR</t>
  </si>
  <si>
    <t>1.6.5</t>
  </si>
  <si>
    <t>REVISOR FISCAL</t>
  </si>
  <si>
    <t>1.6.6</t>
  </si>
  <si>
    <t>ABOGADO</t>
  </si>
  <si>
    <t>VALOR  UNITARIO 2026 REAL</t>
  </si>
  <si>
    <t>VALOR  UNITARIO 2025</t>
  </si>
  <si>
    <t>ARRIENDO DE OFICINA</t>
  </si>
  <si>
    <t>MES</t>
  </si>
  <si>
    <t>2.1.2</t>
  </si>
  <si>
    <t>ARRIENDO BODEGA</t>
  </si>
  <si>
    <t>2.1.3</t>
  </si>
  <si>
    <t>CAMPAMENTOS</t>
  </si>
  <si>
    <t>EQUIPOS DE COMPUTO</t>
  </si>
  <si>
    <t>PAPELERIA E IMPRESIÓN</t>
  </si>
  <si>
    <t>2.1.6</t>
  </si>
  <si>
    <t>SERVICIOS PÚBLICOS</t>
  </si>
  <si>
    <t>2.1.7</t>
  </si>
  <si>
    <t xml:space="preserve">EQUIPOS DE SEGURIDAD Y VIGILANCIA </t>
  </si>
  <si>
    <t>2.1.8</t>
  </si>
  <si>
    <t>CERRAMIENTO DE LA OBRA</t>
  </si>
  <si>
    <t>M</t>
  </si>
  <si>
    <t>ALQUILER VEHÍCULO 4X4 MAYOR 2000 C.C.</t>
  </si>
  <si>
    <t>2.2.2</t>
  </si>
  <si>
    <t>ALQUILER MOTOCICLETAS 125 CM 3</t>
  </si>
  <si>
    <t>2.2.3</t>
  </si>
  <si>
    <t>ALQUILER CAMIÓN GRUA</t>
  </si>
  <si>
    <t>DIA</t>
  </si>
  <si>
    <t>EQUIPO DE TOPOGRAFIA</t>
  </si>
  <si>
    <t>2.3.2</t>
  </si>
  <si>
    <t>EQUIPOS ILUMINACION - REFLECTORES</t>
  </si>
  <si>
    <t>UND/MES</t>
  </si>
  <si>
    <t>2.4.1</t>
  </si>
  <si>
    <t>DESGASTE EN LA MAQUINA DE LOS ANGELES, (GRANULOMETRIA A), MAXIMO (%) - 500 Y 100 REVOLUCIONES. - INV-E-218:2013</t>
  </si>
  <si>
    <t>UND</t>
  </si>
  <si>
    <t>2.4.2</t>
  </si>
  <si>
    <t>DEGRADACION POR ABRACION EN EL EQUIPO MICRO-DEVAL, MAXIMO (59. - INV-E-238:2013</t>
  </si>
  <si>
    <t>2.4.3</t>
  </si>
  <si>
    <t>EVALUACION A LA RESISTENCIA MECANICA POR EL METODO DEL 10% DE FINO, VALOR EN SECO Y RELACION HUMEDO SECO. - INV-E-224:2013</t>
  </si>
  <si>
    <t>2.4.4</t>
  </si>
  <si>
    <t>PERDIDA EN ENSAYO DE SOLIDEZ EN SULFATOS, MAXIMO (%) - SULFATO DE MAGNESIO. - INV-E-220:2013</t>
  </si>
  <si>
    <t>2.4.5</t>
  </si>
  <si>
    <t>LIMITES DE CONSISTENCIA: LIMITE LIQUIDE, LIMITE PLASTICO E INDICE DE PLASTICIDAD. - INV-E-125:2013</t>
  </si>
  <si>
    <t>2.4.6</t>
  </si>
  <si>
    <t>EQUIVALENTE DE ARENA MINIMO (%). - INV-E-133:2013</t>
  </si>
  <si>
    <t>2.4.7</t>
  </si>
  <si>
    <t>VALOR DE AZUL DE METILENO. - INV-E-235:2013</t>
  </si>
  <si>
    <t>2.4.8</t>
  </si>
  <si>
    <t>CONTENIDO DE TERRONES DE ARCILLA Y PARTICULAS DELEZNABLES. - INV-E-211:2013</t>
  </si>
  <si>
    <t>2.4.9</t>
  </si>
  <si>
    <t>INDICE DE ALARGAMMIENTNO Y APLANAMIENTO. - INV-E-230:2013</t>
  </si>
  <si>
    <t>2.4.10</t>
  </si>
  <si>
    <t>CARAS FRACTURADAS. - INV-E-227:2013</t>
  </si>
  <si>
    <t>2.4.11</t>
  </si>
  <si>
    <t>ANGULARIDAD DE LA FRACCION FINA. - INV-E-239:2013</t>
  </si>
  <si>
    <t>2.4.12</t>
  </si>
  <si>
    <t>CBR. - INV-E-148:2013</t>
  </si>
  <si>
    <t>2.4.13</t>
  </si>
  <si>
    <t>CONTENIDO DE HUMEDAD. - INV-E-122:2013</t>
  </si>
  <si>
    <t>2.4.14</t>
  </si>
  <si>
    <t>GRANULOMETRIA. - INV-E-213:2013</t>
  </si>
  <si>
    <t>2.4.15</t>
  </si>
  <si>
    <t>LIMITE LIQUIDO - E-125-2013</t>
  </si>
  <si>
    <t>2.4.16</t>
  </si>
  <si>
    <t>INDICE DE PLASTICIDAD - E-125-2013 E-126</t>
  </si>
  <si>
    <t>2.4.17</t>
  </si>
  <si>
    <t>EQUIVALENTE DE ARENA - E-133</t>
  </si>
  <si>
    <t>2.4.18</t>
  </si>
  <si>
    <t>AZUL DE METILENO (TABLA 330-2 INVIAS) - E-235</t>
  </si>
  <si>
    <t>2.4.19</t>
  </si>
  <si>
    <t>ENSAYO MODIFICADO DE COMPACTACION</t>
  </si>
  <si>
    <t>2.4.20</t>
  </si>
  <si>
    <t>CONSISTENCIA 8ASENTAMIENTO) - E-404-2013</t>
  </si>
  <si>
    <t>2.4.21</t>
  </si>
  <si>
    <t>RESISTENCIA A FLEXOTRACCION - E-414-2013</t>
  </si>
  <si>
    <t>2.4.22</t>
  </si>
  <si>
    <t>CONTENIDO DE AIRE INCLUIDO - E-406-2013</t>
  </si>
  <si>
    <t>2.4.23</t>
  </si>
  <si>
    <t>ENSAYOS DE MODULOS DE ELASTICIDAD ELASTICOS - E-424-2013</t>
  </si>
  <si>
    <t>2.4.24</t>
  </si>
  <si>
    <t>ENSAYO PESO UNITARIO PARA SUELO Y ROCA</t>
  </si>
  <si>
    <t>2.4.25</t>
  </si>
  <si>
    <t>ENSAYO DE CORTE DIRECTO EN SUELO</t>
  </si>
  <si>
    <t>2.4.26</t>
  </si>
  <si>
    <t>COMPRESION INCONFINADA (SUELO)</t>
  </si>
  <si>
    <t>2.4.27</t>
  </si>
  <si>
    <t>APIQUES DE 1 X 1 X 1,5 METROS</t>
  </si>
  <si>
    <t>2.4.28</t>
  </si>
  <si>
    <t>SONDEO DE PENETRACIÓN ESTANDAR SPT</t>
  </si>
  <si>
    <t>2.4.29</t>
  </si>
  <si>
    <t>SONDEO ROTOPERCUSION EN SUELO, DIAMETRO NQ CON REVESTIMIENTO. INCLUYE SPT</t>
  </si>
  <si>
    <t>2.4.30</t>
  </si>
  <si>
    <t>SONDEO ROTOPERCUSION EN CONGLOMERADO, DIAMETRO NQ CON REVESTIMIENTO. INCLUYE SPT</t>
  </si>
  <si>
    <t>2.4.31</t>
  </si>
  <si>
    <t>SONDEO ROTOPERCUSION EN ROCA , DIAMETRO NQ CON REVESTIMIENTO. INCLUYE SPT</t>
  </si>
  <si>
    <t>2.4.32</t>
  </si>
  <si>
    <t>TOMA DE NUCLEOS DE CONCRETO</t>
  </si>
  <si>
    <t>2.4.33</t>
  </si>
  <si>
    <t>ENSAYO DE CARBONATACION</t>
  </si>
  <si>
    <t>2.4.34</t>
  </si>
  <si>
    <t>DETECCION DE REFUERZO CON PS20</t>
  </si>
  <si>
    <t>2.4.35</t>
  </si>
  <si>
    <t>REGATA 0,5 x 0,05 x 0,05, INCLUYE REPARACION CON SIKADUR</t>
  </si>
  <si>
    <t>2.4.36</t>
  </si>
  <si>
    <t>ENSAYO DE VELOCIDAD DE PULSO ULTRASONICO</t>
  </si>
  <si>
    <t>2.4.37</t>
  </si>
  <si>
    <t>ENSAYOS DE LABORATORIO-CALIDAD DE OBRA</t>
  </si>
  <si>
    <t>1,3</t>
  </si>
  <si>
    <t>1,3,1</t>
  </si>
  <si>
    <t xml:space="preserve">  </t>
  </si>
  <si>
    <t>Formulario 1 - Formulario de presupuesto oficial -Interventoría de obra pública de agua potable y saneamiento básico</t>
  </si>
  <si>
    <t>CCE-EICP-FM-154</t>
  </si>
  <si>
    <t xml:space="preserve">Código: </t>
  </si>
  <si>
    <t xml:space="preserve">Versión: </t>
  </si>
  <si>
    <t xml:space="preserve">FORMULARIO 1 GLOBAL </t>
  </si>
  <si>
    <t xml:space="preserve">VALOR GLOBAL DE LA INTERVENTORIA </t>
  </si>
  <si>
    <t xml:space="preserve">FIRMAS: </t>
  </si>
  <si>
    <t xml:space="preserve">Nombre y Firma del representante legal del Proponente </t>
  </si>
  <si>
    <t xml:space="preserve">Nombre y Firma del Proponente </t>
  </si>
  <si>
    <t>_________________________________________</t>
  </si>
  <si>
    <t>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</si>
</sst>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[$$-240A]\ * #,##0.00_-;\-[$$-240A]\ * #,##0.00_-;_-[$$-240A]\ * &quot;-&quot;??_-;_-@"/>
    <numFmt numFmtId="165" formatCode="_-&quot;$&quot;\ * #,##0.00_-;\-&quot;$&quot;\ * #,##0.00_-;_-&quot;$&quot;\ * &quot;-&quot;??_-;_-@"/>
    <numFmt numFmtId="166" formatCode="0.0%"/>
    <numFmt numFmtId="167" formatCode="0.0"/>
    <numFmt numFmtId="168" formatCode="0.0000%"/>
    <numFmt numFmtId="169" formatCode="_(&quot;$&quot;\ * #,##0.00_);_(&quot;$&quot;\ * \(#,##0.00\);_(&quot;$&quot;\ * &quot;-&quot;??_);_(@_)"/>
    <numFmt numFmtId="170" formatCode="_-&quot;$&quot;\ * #,##0_-;\-&quot;$&quot;\ * #,##0_-;_-&quot;$&quot;\ * &quot;-&quot;??_-;_-@"/>
  </numFmts>
  <fonts count="17" x14ac:knownFonts="1">
    <font>
      <sz val="11"/>
      <color theme="1"/>
      <name val="Calibri"/>
      <scheme val="minor"/>
    </font>
    <font>
      <b/>
      <sz val="11"/>
      <color rgb="FF000000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Calibri"/>
      <family val="2"/>
    </font>
    <font>
      <sz val="11"/>
      <color rgb="FF000000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FFFFFF"/>
      <name val="Arial Narrow"/>
      <family val="2"/>
    </font>
    <font>
      <b/>
      <sz val="11"/>
      <color rgb="FFFF0000"/>
      <name val="Arial Narrow"/>
      <family val="2"/>
    </font>
    <font>
      <sz val="11"/>
      <color rgb="FFFF0000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BFBFBF"/>
        <bgColor rgb="FFBFBFB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</fills>
  <borders count="5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3" fillId="0" borderId="0" xfId="0" applyFont="1"/>
    <xf numFmtId="0" fontId="5" fillId="0" borderId="15" xfId="0" applyFont="1" applyBorder="1" applyAlignment="1">
      <alignment vertical="center"/>
    </xf>
    <xf numFmtId="0" fontId="4" fillId="0" borderId="0" xfId="0" applyFont="1"/>
    <xf numFmtId="0" fontId="7" fillId="0" borderId="0" xfId="0" applyFont="1"/>
    <xf numFmtId="0" fontId="1" fillId="2" borderId="32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9" fontId="3" fillId="0" borderId="0" xfId="0" applyNumberFormat="1" applyFont="1"/>
    <xf numFmtId="0" fontId="3" fillId="5" borderId="46" xfId="0" applyFont="1" applyFill="1" applyBorder="1"/>
    <xf numFmtId="0" fontId="3" fillId="5" borderId="47" xfId="0" applyFont="1" applyFill="1" applyBorder="1"/>
    <xf numFmtId="0" fontId="1" fillId="3" borderId="33" xfId="0" applyFont="1" applyFill="1" applyBorder="1" applyAlignment="1">
      <alignment horizontal="center" vertical="center" wrapText="1"/>
    </xf>
    <xf numFmtId="164" fontId="1" fillId="4" borderId="33" xfId="0" applyNumberFormat="1" applyFont="1" applyFill="1" applyBorder="1" applyAlignment="1">
      <alignment vertical="center" wrapText="1"/>
    </xf>
    <xf numFmtId="2" fontId="6" fillId="0" borderId="16" xfId="0" applyNumberFormat="1" applyFont="1" applyBorder="1" applyAlignment="1">
      <alignment horizontal="center" vertical="center" wrapText="1"/>
    </xf>
    <xf numFmtId="164" fontId="1" fillId="4" borderId="33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5" borderId="47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169" fontId="11" fillId="6" borderId="51" xfId="0" applyNumberFormat="1" applyFont="1" applyFill="1" applyBorder="1" applyAlignment="1">
      <alignment horizontal="center" vertical="center" wrapText="1"/>
    </xf>
    <xf numFmtId="169" fontId="10" fillId="5" borderId="47" xfId="0" applyNumberFormat="1" applyFont="1" applyFill="1" applyBorder="1" applyAlignment="1">
      <alignment horizontal="center" vertical="center" wrapText="1"/>
    </xf>
    <xf numFmtId="169" fontId="11" fillId="6" borderId="52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1" fillId="3" borderId="52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167" fontId="11" fillId="4" borderId="52" xfId="0" applyNumberFormat="1" applyFont="1" applyFill="1" applyBorder="1" applyAlignment="1">
      <alignment horizontal="center" vertical="center" wrapText="1"/>
    </xf>
    <xf numFmtId="0" fontId="11" fillId="4" borderId="52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left" vertical="center" wrapText="1"/>
    </xf>
    <xf numFmtId="169" fontId="10" fillId="0" borderId="52" xfId="0" applyNumberFormat="1" applyFont="1" applyBorder="1" applyAlignment="1">
      <alignment horizontal="center" vertical="center" wrapText="1"/>
    </xf>
    <xf numFmtId="170" fontId="10" fillId="0" borderId="52" xfId="0" applyNumberFormat="1" applyFont="1" applyBorder="1" applyAlignment="1">
      <alignment horizontal="center" vertical="center" wrapText="1"/>
    </xf>
    <xf numFmtId="9" fontId="10" fillId="0" borderId="52" xfId="0" applyNumberFormat="1" applyFont="1" applyBorder="1" applyAlignment="1">
      <alignment horizontal="center" vertical="center" wrapText="1"/>
    </xf>
    <xf numFmtId="167" fontId="10" fillId="0" borderId="5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65" fontId="10" fillId="0" borderId="52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165" fontId="14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vertical="center" wrapText="1"/>
    </xf>
    <xf numFmtId="169" fontId="10" fillId="0" borderId="0" xfId="0" applyNumberFormat="1" applyFont="1" applyAlignment="1">
      <alignment horizontal="center" vertical="center" wrapText="1"/>
    </xf>
    <xf numFmtId="165" fontId="10" fillId="0" borderId="0" xfId="0" applyNumberFormat="1" applyFont="1" applyAlignment="1">
      <alignment vertical="center" wrapText="1"/>
    </xf>
    <xf numFmtId="10" fontId="14" fillId="0" borderId="0" xfId="0" applyNumberFormat="1" applyFont="1" applyAlignment="1">
      <alignment horizontal="center" vertical="center" wrapText="1"/>
    </xf>
    <xf numFmtId="10" fontId="10" fillId="0" borderId="0" xfId="0" applyNumberFormat="1" applyFont="1" applyAlignment="1">
      <alignment vertical="center" wrapText="1"/>
    </xf>
    <xf numFmtId="0" fontId="10" fillId="5" borderId="52" xfId="0" applyFont="1" applyFill="1" applyBorder="1" applyAlignment="1">
      <alignment horizontal="left" vertical="center" wrapText="1"/>
    </xf>
    <xf numFmtId="0" fontId="11" fillId="3" borderId="52" xfId="0" applyFont="1" applyFill="1" applyBorder="1" applyAlignment="1">
      <alignment horizontal="center" wrapText="1"/>
    </xf>
    <xf numFmtId="0" fontId="7" fillId="4" borderId="52" xfId="0" applyFont="1" applyFill="1" applyBorder="1"/>
    <xf numFmtId="169" fontId="10" fillId="0" borderId="52" xfId="0" applyNumberFormat="1" applyFont="1" applyBorder="1" applyAlignment="1">
      <alignment horizontal="center" wrapText="1"/>
    </xf>
    <xf numFmtId="169" fontId="7" fillId="0" borderId="0" xfId="0" applyNumberFormat="1" applyFont="1"/>
    <xf numFmtId="169" fontId="10" fillId="0" borderId="0" xfId="0" applyNumberFormat="1" applyFont="1" applyAlignment="1">
      <alignment vertical="center" wrapText="1"/>
    </xf>
    <xf numFmtId="0" fontId="3" fillId="5" borderId="50" xfId="0" applyFont="1" applyFill="1" applyBorder="1"/>
    <xf numFmtId="0" fontId="2" fillId="0" borderId="50" xfId="0" applyFont="1" applyBorder="1"/>
    <xf numFmtId="0" fontId="15" fillId="0" borderId="0" xfId="0" applyFont="1"/>
    <xf numFmtId="0" fontId="15" fillId="0" borderId="50" xfId="0" applyFont="1" applyBorder="1" applyAlignment="1">
      <alignment horizontal="center"/>
    </xf>
    <xf numFmtId="49" fontId="3" fillId="0" borderId="32" xfId="0" applyNumberFormat="1" applyFont="1" applyBorder="1" applyAlignment="1">
      <alignment horizontal="center" vertical="center" wrapText="1"/>
    </xf>
    <xf numFmtId="0" fontId="7" fillId="0" borderId="33" xfId="0" applyFont="1" applyBorder="1"/>
    <xf numFmtId="0" fontId="6" fillId="0" borderId="34" xfId="0" applyFont="1" applyBorder="1" applyAlignment="1">
      <alignment horizontal="left" vertical="center" wrapText="1"/>
    </xf>
    <xf numFmtId="0" fontId="7" fillId="0" borderId="34" xfId="0" applyFont="1" applyBorder="1" applyAlignment="1">
      <alignment vertical="center"/>
    </xf>
    <xf numFmtId="2" fontId="6" fillId="0" borderId="34" xfId="0" applyNumberFormat="1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/>
    </xf>
    <xf numFmtId="9" fontId="6" fillId="0" borderId="34" xfId="0" applyNumberFormat="1" applyFont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 wrapText="1"/>
    </xf>
    <xf numFmtId="0" fontId="7" fillId="0" borderId="34" xfId="0" applyFont="1" applyBorder="1"/>
    <xf numFmtId="164" fontId="6" fillId="0" borderId="35" xfId="0" applyNumberFormat="1" applyFont="1" applyBorder="1" applyAlignment="1">
      <alignment horizontal="center" vertical="center" wrapText="1"/>
    </xf>
    <xf numFmtId="0" fontId="7" fillId="0" borderId="36" xfId="0" applyFont="1" applyBorder="1"/>
    <xf numFmtId="0" fontId="1" fillId="0" borderId="32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2" fontId="1" fillId="0" borderId="34" xfId="0" applyNumberFormat="1" applyFont="1" applyBorder="1" applyAlignment="1">
      <alignment vertical="center" wrapText="1"/>
    </xf>
    <xf numFmtId="2" fontId="1" fillId="0" borderId="33" xfId="0" applyNumberFormat="1" applyFont="1" applyBorder="1" applyAlignment="1">
      <alignment vertical="center" wrapText="1"/>
    </xf>
    <xf numFmtId="0" fontId="3" fillId="5" borderId="47" xfId="0" applyFont="1" applyFill="1" applyBorder="1" applyAlignment="1">
      <alignment horizontal="left"/>
    </xf>
    <xf numFmtId="0" fontId="3" fillId="5" borderId="50" xfId="0" applyFont="1" applyFill="1" applyBorder="1" applyAlignment="1">
      <alignment vertical="center"/>
    </xf>
    <xf numFmtId="9" fontId="6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/>
    <xf numFmtId="164" fontId="6" fillId="0" borderId="15" xfId="0" applyNumberFormat="1" applyFont="1" applyBorder="1" applyAlignment="1">
      <alignment horizontal="center" vertical="center" wrapText="1"/>
    </xf>
    <xf numFmtId="0" fontId="2" fillId="0" borderId="23" xfId="0" applyFont="1" applyBorder="1"/>
    <xf numFmtId="0" fontId="2" fillId="0" borderId="17" xfId="0" applyFont="1" applyBorder="1"/>
    <xf numFmtId="0" fontId="6" fillId="0" borderId="15" xfId="0" applyFont="1" applyBorder="1" applyAlignment="1">
      <alignment horizontal="left" vertical="center" wrapText="1"/>
    </xf>
    <xf numFmtId="2" fontId="6" fillId="0" borderId="15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2" fontId="6" fillId="0" borderId="12" xfId="0" applyNumberFormat="1" applyFont="1" applyBorder="1" applyAlignment="1">
      <alignment horizontal="center" vertical="center" wrapText="1"/>
    </xf>
    <xf numFmtId="0" fontId="2" fillId="0" borderId="14" xfId="0" applyFont="1" applyBorder="1"/>
    <xf numFmtId="9" fontId="6" fillId="0" borderId="12" xfId="0" applyNumberFormat="1" applyFont="1" applyBorder="1" applyAlignment="1">
      <alignment horizontal="center" vertical="center" wrapText="1"/>
    </xf>
    <xf numFmtId="2" fontId="1" fillId="0" borderId="15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2" fontId="1" fillId="0" borderId="15" xfId="0" applyNumberFormat="1" applyFont="1" applyBorder="1" applyAlignment="1">
      <alignment horizontal="right" vertical="center" wrapText="1"/>
    </xf>
    <xf numFmtId="0" fontId="1" fillId="0" borderId="15" xfId="0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 wrapText="1"/>
    </xf>
    <xf numFmtId="0" fontId="2" fillId="0" borderId="38" xfId="0" applyFont="1" applyBorder="1"/>
    <xf numFmtId="0" fontId="1" fillId="0" borderId="26" xfId="0" applyFont="1" applyBorder="1" applyAlignment="1">
      <alignment horizontal="center" vertical="center" wrapText="1"/>
    </xf>
    <xf numFmtId="0" fontId="2" fillId="0" borderId="25" xfId="0" applyFont="1" applyBorder="1"/>
    <xf numFmtId="0" fontId="15" fillId="0" borderId="5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2" fillId="0" borderId="39" xfId="0" applyFont="1" applyBorder="1"/>
    <xf numFmtId="0" fontId="1" fillId="0" borderId="2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/>
    </xf>
    <xf numFmtId="0" fontId="1" fillId="0" borderId="24" xfId="0" applyFont="1" applyBorder="1" applyAlignment="1">
      <alignment horizontal="center" vertical="center" wrapText="1"/>
    </xf>
    <xf numFmtId="0" fontId="2" fillId="0" borderId="27" xfId="0" applyFont="1" applyBorder="1"/>
    <xf numFmtId="0" fontId="2" fillId="0" borderId="28" xfId="0" applyFont="1" applyBorder="1"/>
    <xf numFmtId="9" fontId="1" fillId="0" borderId="15" xfId="0" applyNumberFormat="1" applyFont="1" applyBorder="1" applyAlignment="1">
      <alignment horizontal="right" vertical="center" wrapText="1"/>
    </xf>
    <xf numFmtId="9" fontId="1" fillId="0" borderId="15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164" fontId="1" fillId="0" borderId="40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right" vertical="center" wrapText="1"/>
    </xf>
    <xf numFmtId="10" fontId="4" fillId="0" borderId="40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164" fontId="1" fillId="0" borderId="44" xfId="0" applyNumberFormat="1" applyFont="1" applyBorder="1" applyAlignment="1">
      <alignment horizontal="center" vertical="center" wrapText="1"/>
    </xf>
    <xf numFmtId="0" fontId="2" fillId="0" borderId="45" xfId="0" applyFont="1" applyBorder="1"/>
    <xf numFmtId="0" fontId="3" fillId="5" borderId="48" xfId="0" applyFont="1" applyFill="1" applyBorder="1" applyAlignment="1">
      <alignment horizontal="center" vertical="center"/>
    </xf>
    <xf numFmtId="0" fontId="2" fillId="0" borderId="49" xfId="0" applyFont="1" applyBorder="1"/>
    <xf numFmtId="0" fontId="2" fillId="0" borderId="50" xfId="0" applyFont="1" applyBorder="1"/>
    <xf numFmtId="0" fontId="8" fillId="5" borderId="48" xfId="0" applyFont="1" applyFill="1" applyBorder="1" applyAlignment="1">
      <alignment horizontal="center" vertical="center"/>
    </xf>
    <xf numFmtId="0" fontId="3" fillId="5" borderId="48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0" fillId="0" borderId="0" xfId="0"/>
    <xf numFmtId="0" fontId="2" fillId="0" borderId="11" xfId="0" applyFont="1" applyBorder="1"/>
    <xf numFmtId="0" fontId="16" fillId="0" borderId="56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/>
    </xf>
    <xf numFmtId="10" fontId="6" fillId="0" borderId="15" xfId="0" applyNumberFormat="1" applyFont="1" applyBorder="1" applyAlignment="1">
      <alignment horizontal="center" vertical="center" wrapText="1"/>
    </xf>
    <xf numFmtId="2" fontId="1" fillId="4" borderId="15" xfId="0" applyNumberFormat="1" applyFont="1" applyFill="1" applyBorder="1" applyAlignment="1">
      <alignment horizontal="center" vertical="center" wrapText="1"/>
    </xf>
    <xf numFmtId="9" fontId="1" fillId="4" borderId="15" xfId="0" applyNumberFormat="1" applyFont="1" applyFill="1" applyBorder="1" applyAlignment="1">
      <alignment horizontal="center" vertical="center" wrapText="1"/>
    </xf>
    <xf numFmtId="164" fontId="1" fillId="4" borderId="15" xfId="0" applyNumberFormat="1" applyFont="1" applyFill="1" applyBorder="1" applyAlignment="1">
      <alignment horizontal="center" vertical="center" wrapText="1"/>
    </xf>
    <xf numFmtId="10" fontId="1" fillId="4" borderId="15" xfId="0" applyNumberFormat="1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left" vertical="center" wrapText="1"/>
    </xf>
    <xf numFmtId="164" fontId="1" fillId="2" borderId="15" xfId="0" applyNumberFormat="1" applyFont="1" applyFill="1" applyBorder="1" applyAlignment="1">
      <alignment horizontal="center" vertical="center"/>
    </xf>
    <xf numFmtId="10" fontId="1" fillId="2" borderId="15" xfId="0" applyNumberFormat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2" fontId="1" fillId="4" borderId="15" xfId="0" applyNumberFormat="1" applyFont="1" applyFill="1" applyBorder="1" applyAlignment="1">
      <alignment horizontal="right" vertical="center" wrapText="1"/>
    </xf>
    <xf numFmtId="2" fontId="6" fillId="0" borderId="15" xfId="0" applyNumberFormat="1" applyFont="1" applyBorder="1" applyAlignment="1">
      <alignment horizontal="right" vertical="center" wrapText="1"/>
    </xf>
    <xf numFmtId="167" fontId="6" fillId="0" borderId="15" xfId="0" applyNumberFormat="1" applyFont="1" applyBorder="1" applyAlignment="1">
      <alignment horizontal="center" vertical="center" wrapText="1"/>
    </xf>
    <xf numFmtId="168" fontId="6" fillId="0" borderId="1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164" fontId="6" fillId="5" borderId="15" xfId="0" applyNumberFormat="1" applyFont="1" applyFill="1" applyBorder="1" applyAlignment="1">
      <alignment horizontal="center" vertical="center" wrapText="1"/>
    </xf>
    <xf numFmtId="9" fontId="1" fillId="2" borderId="15" xfId="0" applyNumberFormat="1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right" vertical="center" wrapText="1"/>
    </xf>
    <xf numFmtId="164" fontId="6" fillId="7" borderId="15" xfId="0" applyNumberFormat="1" applyFont="1" applyFill="1" applyBorder="1" applyAlignment="1">
      <alignment horizontal="center" vertical="center" wrapText="1"/>
    </xf>
    <xf numFmtId="10" fontId="1" fillId="7" borderId="15" xfId="0" applyNumberFormat="1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right" vertical="center" wrapText="1"/>
    </xf>
    <xf numFmtId="164" fontId="1" fillId="6" borderId="44" xfId="0" applyNumberFormat="1" applyFont="1" applyFill="1" applyBorder="1" applyAlignment="1">
      <alignment horizontal="center" vertical="center" wrapText="1"/>
    </xf>
    <xf numFmtId="10" fontId="1" fillId="6" borderId="44" xfId="0" applyNumberFormat="1" applyFont="1" applyFill="1" applyBorder="1" applyAlignment="1">
      <alignment horizontal="center" vertical="center" wrapText="1"/>
    </xf>
    <xf numFmtId="9" fontId="1" fillId="4" borderId="15" xfId="0" applyNumberFormat="1" applyFont="1" applyFill="1" applyBorder="1" applyAlignment="1">
      <alignment horizontal="right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20" xfId="0" applyFont="1" applyBorder="1"/>
    <xf numFmtId="0" fontId="3" fillId="0" borderId="1" xfId="0" applyFont="1" applyBorder="1" applyAlignment="1">
      <alignment horizontal="left" vertical="center" wrapText="1"/>
    </xf>
    <xf numFmtId="0" fontId="2" fillId="0" borderId="6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4" fillId="0" borderId="12" xfId="0" applyFont="1" applyBorder="1" applyAlignment="1">
      <alignment horizontal="center" vertical="center" wrapText="1"/>
    </xf>
    <xf numFmtId="166" fontId="1" fillId="2" borderId="15" xfId="0" applyNumberFormat="1" applyFont="1" applyFill="1" applyBorder="1" applyAlignment="1">
      <alignment horizontal="center" vertical="center"/>
    </xf>
    <xf numFmtId="0" fontId="2" fillId="0" borderId="18" xfId="0" applyFont="1" applyBorder="1"/>
    <xf numFmtId="0" fontId="1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19" xfId="0" applyFont="1" applyBorder="1"/>
    <xf numFmtId="0" fontId="1" fillId="3" borderId="22" xfId="0" applyFont="1" applyFill="1" applyBorder="1" applyAlignment="1">
      <alignment horizontal="center" vertical="center" wrapText="1"/>
    </xf>
    <xf numFmtId="0" fontId="11" fillId="9" borderId="15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right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37" xfId="0" applyFont="1" applyFill="1" applyBorder="1" applyAlignment="1">
      <alignment horizontal="center" vertical="center" wrapText="1"/>
    </xf>
    <xf numFmtId="0" fontId="2" fillId="0" borderId="53" xfId="0" applyFont="1" applyBorder="1"/>
    <xf numFmtId="0" fontId="2" fillId="0" borderId="54" xfId="0" applyFont="1" applyBorder="1"/>
    <xf numFmtId="0" fontId="11" fillId="8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externalLink" Target="externalLinks/externalLink46.xml"/><Relationship Id="rId55" Type="http://schemas.openxmlformats.org/officeDocument/2006/relationships/theme" Target="theme/theme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8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styles" Target="styles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228600</xdr:colOff>
      <xdr:row>0</xdr:row>
      <xdr:rowOff>66675</xdr:rowOff>
    </xdr:from>
    <xdr:ext cx="1057275" cy="8858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cepcion\c\Mis%20documentos\PROYECTOS\AVENTIS\SISTEMA%20DE%20CALIDAD\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ola%20Trabajo\1.%20Alcaldia\2025\13.%20Proyectos%20Ing.%20Edgar\6.%20Mantenimieto%20Salones%20comunales\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Mis%20documentos\ASTEQ\Nuevos%20ASTEQ%20TECH\GESTI&#211;N%20DE%20AUDITORI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E2A648\a%20%20aaInformaci&#243;n%20GRUPO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%20Colector%20Aux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TODOLO1\Usuario\proyecto%20valle%20mantenimiento\PE_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Casa-Cult.PLAYON-2010\METODOLO1\Usuario\proyecto%20valle%20mantenimiento\PE_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NANA\Presupuestos\Pptos%20de%20apoyo\GP-184%20-%20APU%20-%20V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z\Downloads\DA_PROCESO_16-1-156341_268001001_19004173%20(1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@G&amp;C\01%20Gestion\GP%20-%20honorari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APOYO%20INTEGRAL\Procesos\Obras\castelazzo\presupuesto%20casa%20merizalde%20v%2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atanmauricio\Downloads\F:\VILLA%20TAKOA\Presupuesto\APUS%20VILLA%20TAKO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apus%20febrero%202012%20BOYACA%20(1)\apus%20febrero%20de%202012%20-%20GRUPO%201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Oscar\Downloads\MATRIZ%20PARA%20EL%20CALCULO%20DEL%20AIU%2020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admon\Mis%20documentos\ASTEQ\Nuevos%20ASTEQ%20TECH\GESTI&#211;N%20DE%20AUDITORIA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PRESUPUESTO%20OBRA%20CIVIL%20CAME%20CENTRAL%2003-08-17%20(2)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%20VIAL%2003%20-%20CORDOBA\ESTADO%20DE%20RED\2103mar%2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# 9\NORTE\PRESUPUESTO PORTAL NORTE V.3.1 - 09-07-2017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559E485\3.%20PRESUPUESTO%20PISCINAS_FINAL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2-BOL\EST.V&#205;A%20CRIT.TECNICO%20AMB-BOL-02\DICIEMBRE-2008\EST.V&#205;A%20CRITERIO%20TECNICO%2090BLB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arrollo\TECNOLOGIA\TECNOLOGIA\Productos%20en%20desarrollo\Gestion%20de%20Comunicacion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ISO-9000\Visita%20No2\Visita%20No1.1\Guia%20de%20Diagnostico\AUTODIAGNOSTIC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%2017%20-%2010%20-%202013\21-PRESUPUESTO%20EL%20CARMEN%20-%20YARIMA\Gepa\PRECIOS%20INVIAS\apus%20febrero%20de%202012%20-%20GRUPO%203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6direccion\Documentos%20c\CHEQUEO%20PPTO%201%20JUNIO%201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SIMULACI&#211;NEDIFICIO.ok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INCIPAL\Documents\2018_DATOS\2.Presupuestos\APUS-BMANGA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Presupuesto_750%20_Baja_Suelo%20AB%20actualizado%202015%20con%20ICCP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ideportivos%20madrid\Presupuesto%20herramientas%20de%20calculo\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quipo"/>
      <sheetName val="materiales"/>
      <sheetName val="otros"/>
      <sheetName val="PESOS"/>
      <sheetName val="DATOS DE ENTRADA"/>
      <sheetName val="Datos básicos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ITEMS"/>
      <sheetName val="DATOS_DE_ENTRADA"/>
      <sheetName val="Datos_básicos"/>
      <sheetName val="Constantes Generales"/>
      <sheetName val="Prestaciones Sociales"/>
      <sheetName val="días habiles 2015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ACTA DE MODIFICACION  (2)"/>
      <sheetName val="INDICMICROEMP"/>
      <sheetName val="items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ecios-básicos2002"/>
      <sheetName val="APUs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CANT OBRA"/>
      <sheetName val="\Users\ANDRES FELIPE MUÑOZ\Down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ISTADO "/>
      <sheetName val="M.O."/>
      <sheetName val="ESTADO VÍA-CRIT.TECNICO"/>
      <sheetName val="EQUIPOS"/>
      <sheetName val="MANO DE OBRA"/>
      <sheetName val="TRANSPORTE"/>
      <sheetName val="HISTORICOS FUEL OIL EXP"/>
      <sheetName val="_aCCIDENTES_DE_1995___1996_xl_2"/>
      <sheetName val="//ccefici"/>
      <sheetName val="ACTA No.1 "/>
      <sheetName val="\E\a  aaInformación GRUPO 4\A M"/>
      <sheetName val="ACTA No.5"/>
      <sheetName val="ACTA MAYORES - GENERAL"/>
      <sheetName val="//d.docs.live.net/a  aaInformac"/>
      <sheetName val="_aCCIDENTES_DE_1995___1996_xl_3"/>
      <sheetName val="_aCCIDENTES_DE_1995___1996_xl_4"/>
      <sheetName val=" ACTA FINAL + MODIFICATORIA "/>
      <sheetName val="_aCCIDENTES_DE_1995___1996_xl_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5"/>
      <sheetName val="_aCCIDENTES_DE_1995___1996_xl_6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3"/>
      <sheetName val="_aCCIDENTES_DE_1995___1996_x_12"/>
      <sheetName val="_aCCIDENTES_DE_1995___1996_x_15"/>
      <sheetName val="_aCCIDENTES_DE_1995___1996_x_14"/>
      <sheetName val="\Users\LENOVO\Downloads\a  aaIn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6"/>
      <sheetName val="_aCCIDENTES_DE_1995___1996_x_35"/>
      <sheetName val="_aCCIDENTES_DE_1995___1996_x_19"/>
      <sheetName val="_aCCIDENTES_DE_1995___1996_x_17"/>
      <sheetName val="_aCCIDENTES_DE_1995___1996_x_18"/>
      <sheetName val="_aCCIDENTES_DE_1995___1996_x_22"/>
      <sheetName val="_aCCIDENTES_DE_1995___1996_x_20"/>
      <sheetName val="_aCCIDENTES_DE_1995___1996_x_21"/>
      <sheetName val="_aCCIDENTES_DE_1995___1996_x_25"/>
      <sheetName val="_aCCIDENTES_DE_1995___1996_x_23"/>
      <sheetName val="_aCCIDENTES_DE_1995___1996_x_24"/>
      <sheetName val="_aCCIDENTES_DE_1995___1996_x_26"/>
      <sheetName val="_aCCIDENTES_DE_1995___1996_x_27"/>
      <sheetName val="_aCCIDENTES_DE_1995___1996_x_29"/>
      <sheetName val="_aCCIDENTES_DE_1995___1996_x_28"/>
      <sheetName val="_aCCIDENTES_DE_1995___1996_x_30"/>
      <sheetName val="_aCCIDENTES_DE_1995___1996_x_31"/>
      <sheetName val="_aCCIDENTES_DE_1995___1996_x_34"/>
      <sheetName val="_aCCIDENTES_DE_1995___1996_x_32"/>
      <sheetName val="_aCCIDENTES_DE_1995___1996_x_33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INTERVENCION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PU (2)"/>
      <sheetName val="BASES"/>
      <sheetName val="PROPUESTA ECONOMICA(Proponente)"/>
      <sheetName val="Tabla CONPES 3714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REQUISITOS INF INTERVENTORÍA"/>
      <sheetName val="_aCCIDENTES_DE_1995___1996_x_54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gp05"/>
      <sheetName val="GP06"/>
      <sheetName val="BASE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Lista_obra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NALISIS RESUMIDO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_Giovanni_administracion vial_"/>
      <sheetName val="_MONTO AGOTABLE 2010_a  aaInfor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_Escritorio_amv 2011_a  aaInfo"/>
      <sheetName val="_Users_cmeza_Documents_INVIAS_D"/>
      <sheetName val="_Documents and Settings_jviteri"/>
      <sheetName val="_aCCIDENTES DE 1995 - 1996.xls_"/>
      <sheetName val="_Users_Administrador_Desktop_AM"/>
      <sheetName val="\\Gabrielaapabone\d copias\a  a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BALANCE DE OBRA 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Formulario_N°_46"/>
      <sheetName val="Base_Muestras6"/>
      <sheetName val="\AMV___no_borrar\PRESUPUESTOS\6"/>
      <sheetName val="\I\AMV___no_borrar\PRESUPUESTO6"/>
      <sheetName val="\G\I\AMV___no_borrar\PRESUPUES6"/>
      <sheetName val="\A\a__aaInformación_GRUPO_4\A_6"/>
      <sheetName val="\G\A\a__aaInformación_GRUPO_4\6"/>
      <sheetName val="\\Giovanni\administracion_vial6"/>
      <sheetName val="\MONTO_AGOTABLE_2010\a__aaInfo6"/>
      <sheetName val="[aCCIDENTES_DE_1995_-_1996_xls6"/>
      <sheetName val="Lista_obra6"/>
      <sheetName val="\Documents_and_Settings\Pedro_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\Escritorio\amv_2011\a__aaInf6"/>
      <sheetName val="\Documents_and_Settings\jviter6"/>
      <sheetName val="\Mini_HP_Enero_2015\Proyectos_6"/>
      <sheetName val="\Volumes\USB_PIOLIN\Escritorio6"/>
      <sheetName val="\\Sistemas_serv1\xx\Documents_6"/>
      <sheetName val="PR_16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Users\USUARIO\Downloads\a__aa6"/>
      <sheetName val="SEGUIM_Y_REPROG_MES_1_(2)6"/>
      <sheetName val="Conceptos_básicos6"/>
      <sheetName val="Introducción_a_las_funciones6"/>
      <sheetName val="MIN_y_MAX6"/>
      <sheetName val="Fecha_y_hora6"/>
      <sheetName val="Unir_texto_y_números6"/>
      <sheetName val="Instrucciones_SI6"/>
      <sheetName val="Funciones_condicionales6"/>
      <sheetName val="Asistente_para_funciones6"/>
      <sheetName val="Errores_de_fórmula6"/>
      <sheetName val="Obtener_más_información6"/>
      <sheetName val="_a__aaInformación_GRUPO_4_A_MI6"/>
      <sheetName val="Hoja1_(2)6"/>
      <sheetName val="Hoja1_(3)6"/>
      <sheetName val="CANT_OBRA"/>
      <sheetName val="\Users\ANDRES_FELIPE_MUÑOZ\Down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LISTADO_"/>
      <sheetName val="M_O_"/>
      <sheetName val="ESTADO_VÍA-CRIT_TECNICO"/>
      <sheetName val="MANO_DE_OBRA"/>
      <sheetName val="HISTORICOS_FUEL_OIL_EXP"/>
      <sheetName val="ACTA_No_1_"/>
      <sheetName val="\E\a__aaInformación_GRUPO_4\A_M"/>
      <sheetName val="ACTA_No_5"/>
      <sheetName val="ACTA_MAYORES_-_GENERAL"/>
      <sheetName val="//d_docs_live_net/a__aaInformac"/>
      <sheetName val="_ACTA_FINAL_+_MODIFICATORIA_"/>
      <sheetName val="\Users\LENOVO\Downloads\a__aaIn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COSTOS_UNITARIOS"/>
      <sheetName val="\\Produccion\archivos_de_domin"/>
      <sheetName val="200_1"/>
      <sheetName val="200_2"/>
      <sheetName val="201_7"/>
      <sheetName val="201_15"/>
      <sheetName val="210_2_1"/>
      <sheetName val="210_1_1"/>
      <sheetName val="210_2_2"/>
      <sheetName val="211_1"/>
      <sheetName val="320_2A"/>
      <sheetName val="330_2A"/>
      <sheetName val="320_1B"/>
      <sheetName val="320_2B"/>
      <sheetName val="330_1B"/>
      <sheetName val="330_1A"/>
      <sheetName val="330_2B"/>
      <sheetName val="450_9_1P"/>
      <sheetName val="450_2_2P"/>
      <sheetName val="450_9_2P"/>
      <sheetName val="460_1P"/>
      <sheetName val="465_1"/>
      <sheetName val="600_2"/>
      <sheetName val="600_4"/>
      <sheetName val="610_1_1P"/>
      <sheetName val="673_2"/>
      <sheetName val="630_3A"/>
      <sheetName val="630_4A"/>
      <sheetName val="630_6A"/>
      <sheetName val="640_1B"/>
      <sheetName val="660_3B"/>
      <sheetName val="661_1B"/>
      <sheetName val="671_1B"/>
      <sheetName val="673_1B"/>
      <sheetName val="681_1B"/>
      <sheetName val="600_1"/>
      <sheetName val="800_2"/>
      <sheetName val="900_2"/>
      <sheetName val="900_3"/>
      <sheetName val="DATOS_PEAJE_INVIAS"/>
      <sheetName val="DATOS_PEAJE_REGENCY"/>
      <sheetName val="Variable_IPC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G_G"/>
      <sheetName val="analisis_costo_horario"/>
      <sheetName val="Lista_Base"/>
      <sheetName val="PLAN_DE_INVERSION_ANTICIPO"/>
      <sheetName val="inv_mensual"/>
      <sheetName val="borrador_flujo_inv"/>
      <sheetName val="GPI_526"/>
      <sheetName val="VEA_374"/>
      <sheetName val="PALET_DEL_21_FEB_AL_5_MARZ"/>
      <sheetName val="\Nuevos_APU_Córdoba\a__aaInform"/>
      <sheetName val="\E\Nuevos_APU_Córdoba\a__aaInfo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\Users\rosalym\Desktop\BALANCE_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PU_(2)"/>
      <sheetName val="PROPUESTA_ECONOMICA(Proponente)"/>
      <sheetName val="Tabla_CONPES_3714"/>
      <sheetName val="\C\A\a__aaInformación_GRUPO_4\A"/>
      <sheetName val="\G\a__aaInformación_GRUPO_4\A_M"/>
      <sheetName val="\C\G\a__aaInformación_GRUPO_4\A"/>
      <sheetName val="\C\K\a__aaInformación_GRUPO_4\A"/>
      <sheetName val="\C\E\a__aaInformación_GRUPO_4\A"/>
      <sheetName val="REQUISITOS_INF_INTERVENTORÍA"/>
      <sheetName val="ANALISIS_RESUMIDOS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_Giovanni_administracion_vial_"/>
      <sheetName val="_MONTO_AGOTABLE_2010_a__aaInfor"/>
      <sheetName val="_I_A_a__aaInformación_GRUPO_4_A"/>
      <sheetName val="_K_a__aaInformación_GRUPO_4_A_M"/>
      <sheetName val="_I_K_a__aaInformación_GRUPO_4_A"/>
      <sheetName val="_H_a__aaInformación_GRUPO_4_A_M"/>
      <sheetName val="_I_H_a__aaInformación_GRUPO_4_A"/>
      <sheetName val="__INTERVIALNUBE_Documents_and_S"/>
      <sheetName val="_Documents_and_Settings_Pedro_"/>
      <sheetName val="__Escritorio_amv_2011_a__aaInfo"/>
      <sheetName val="_Documents_and_Settings_jviteri"/>
      <sheetName val="_aCCIDENTES_DE_1995_-_1996_xls_"/>
      <sheetName val="\\Gabrielaapabone\d_copias\a__a"/>
      <sheetName val="INFORME_SEMANAL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_aCCIDENTES_DE_1995___1996_x_61"/>
      <sheetName val="//cceficiente_sharepoint_com/a_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0."/>
      <sheetName val="Base_Mater"/>
      <sheetName val="20."/>
      <sheetName val="17."/>
      <sheetName val="11."/>
      <sheetName val="MAT"/>
      <sheetName val="HER"/>
      <sheetName val="PER"/>
      <sheetName val="TRANS"/>
      <sheetName val="\E\Documents and Settings\Pe"/>
      <sheetName val="\C\E\Documents and Setting"/>
      <sheetName val="MAYORES Y MENORES"/>
      <sheetName val="ACTA LIQUIDACION"/>
      <sheetName val="Dólar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_E_a  aaInformación GRUPO 4_A M"/>
      <sheetName val="_Users_avargase_AppData_Local_M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/>
      <sheetData sheetId="881" refreshError="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 refreshError="1"/>
      <sheetData sheetId="2814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M.O."/>
      <sheetName val="Concretos y morteros"/>
      <sheetName val="Datos iniciales "/>
      <sheetName val="Transporte"/>
      <sheetName val="precios-básicos2002"/>
      <sheetName val="[a  aaInformación]__cceficien_2"/>
      <sheetName val="[a  aaInformación][a  aaInforma"/>
      <sheetName val="lisprecios"/>
      <sheetName val="PERSONAL"/>
      <sheetName val="PRESTACIONES SOCIALES"/>
      <sheetName val="[a  aaInformación]__cceficien_4"/>
      <sheetName val="[a  aaInformación]__cceficien_3"/>
      <sheetName val="[a  aaInformación]//cceficiente"/>
      <sheetName val="Emboquillar"/>
      <sheetName val="Acometidacobrerígido"/>
      <sheetName val="Acometidatoma"/>
      <sheetName val="Acometidahasta1&quot;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Banderas"/>
      <sheetName val="PRESUP"/>
      <sheetName val="[a  aaInformación]__cceficie_11"/>
      <sheetName val="[a  aaInformación]__cceficien_5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ITEMS"/>
      <sheetName val="[a  aaInformación]__cceficie_13"/>
      <sheetName val="\MANTENIMIENTO_RUTA_1001_MARZO_"/>
      <sheetName val="ANEXO_IX"/>
      <sheetName val="\I\MANTENIMIENTO_RUTA_1001_MARZ"/>
      <sheetName val="\F\MANTENIMIENTO_RUTA_1001_MARZ"/>
      <sheetName val="[a  aaInformación]__cceficie_12"/>
      <sheetName val="INFORME SEMANAL"/>
      <sheetName val="AVANCE SEMANAL"/>
      <sheetName val="CLIMA mes"/>
      <sheetName val="REG FOTO"/>
      <sheetName val="SISOMA"/>
      <sheetName val="[a  aaInformación]__cceficie_14"/>
      <sheetName val="[a  aaInformación]__cceficie_15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52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PANEL"/>
      <sheetName val="HER"/>
      <sheetName val="MAT"/>
      <sheetName val="PER"/>
      <sheetName val="TRANS"/>
      <sheetName val="\Users\LENOVO\Downloads\Users\A"/>
      <sheetName val="AJIZAL 3335"/>
      <sheetName val="SABANETA 3335"/>
      <sheetName val="Datos Generales"/>
      <sheetName val="PLAN DE INVERSION ANTICIPO"/>
      <sheetName val="inv mensual"/>
      <sheetName val="borrador flujo inv"/>
      <sheetName val="social-ambiental"/>
      <sheetName val="AU"/>
      <sheetName val="Hoja 1 "/>
      <sheetName val="Res-Accide-10"/>
      <sheetName val="PRECIOS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G\MANTENIMIENTO RUTA 1001_MARZ"/>
      <sheetName val="\MANTENIMIENTO%20RUTA%20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  <sheetName val="días habiles 2015"/>
      <sheetName val="strsumm0"/>
      <sheetName val="Fornato 6"/>
      <sheetName val="Presupuesto"/>
    </sheetNames>
    <sheetDataSet>
      <sheetData sheetId="0">
        <row r="7">
          <cell r="C7" t="str">
            <v>Hugo</v>
          </cell>
        </row>
      </sheetData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  <sheetName val="Fornato 6"/>
      <sheetName val="Presupuesto"/>
      <sheetName val="Criterios planif"/>
      <sheetName val="Planificación auditoría"/>
      <sheetName val="Programa auditoria"/>
      <sheetName val="Informe auditoría"/>
      <sheetName val="Acciones Correctivas"/>
      <sheetName val="FORMUL"/>
      <sheetName val="GESTIÓN DE AUDITORIAS"/>
      <sheetName val="PARAMETROS"/>
      <sheetName val="PROGRAMACIÓN"/>
    </sheetNames>
    <sheetDataSet>
      <sheetData sheetId="0">
        <row r="7">
          <cell r="C7" t="str">
            <v>Hugo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  <sheetName val="Fornato 6"/>
      <sheetName val="Presupuesto"/>
      <sheetName val="días habiles 2015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Plan auditoría"/>
      <sheetName val="Presupuesto"/>
      <sheetName val="Acc 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1"/>
      <sheetName val="Hoja2"/>
      <sheetName val="Hoja3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INSUMOS"/>
      <sheetName val="MC SF GAVIONES"/>
      <sheetName val="ANEXO 7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ACTA_PARCIAL_No_01"/>
      <sheetName val="FORMATO-FORMATO_E_PARA_EFECTO_K"/>
      <sheetName val="FORMATO-FACTOR_CT_PARA_EFECTO_K"/>
      <sheetName val="FORMATO_-_SCE_PARA_EFECTO_DEL_K"/>
      <sheetName val="TEXT-ACTA_PARCIAL_N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Concretos_y_morteros"/>
      <sheetName val="Datos_iniciales_"/>
      <sheetName val="Acc%20Ago-Sep_xls"/>
      <sheetName val="MC_SF_GAVIONES"/>
      <sheetName val="ANEXO_7"/>
      <sheetName val="otros"/>
      <sheetName val="tablas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>
        <row r="2">
          <cell r="R2">
            <v>0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2">
          <cell r="R2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>
        <row r="2">
          <cell r="R2">
            <v>0</v>
          </cell>
        </row>
      </sheetData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Datos"/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factor"/>
    </sheetNames>
    <sheetDataSet>
      <sheetData sheetId="0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</row>
      </sheetData>
      <sheetData sheetId="2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  <sheetName val="strsumm0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APU_PART"/>
      <sheetName val="A__P__U_"/>
      <sheetName val="Analisis_de_Precios_Unitarios_A"/>
      <sheetName val="FLUJOS"/>
      <sheetName val="APU_PART1"/>
      <sheetName val="A__P__U_1"/>
      <sheetName val="Analisis_de_Precios_Unitarios_1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Civil work"/>
      <sheetName val="LISTADO APU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\\Pc1\E\AMV-3005-2005\ADMON_GRU"/>
      <sheetName val="Civil_work"/>
      <sheetName val="LISTADO_APU"/>
      <sheetName val="BASE"/>
      <sheetName val="Capitulos"/>
      <sheetName val="Maqui Equip"/>
      <sheetName val="calidad"/>
      <sheetName val="PRESUPUESTO "/>
      <sheetName val="Cuadrillas"/>
      <sheetName val="Equ"/>
      <sheetName val="Trans"/>
      <sheetName val="Mat"/>
      <sheetName val="Salarios"/>
      <sheetName val="Hoja3"/>
      <sheetName val="Hoja1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FACTOR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  <sheetName val="AASHTO"/>
      <sheetName val="plan auditoría"/>
      <sheetName val="I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  <sheetName val="EMPRESA"/>
      <sheetName val="DATOS CONTRATO"/>
      <sheetName val="LIQ-NOM"/>
      <sheetName val="inst"/>
      <sheetName val="NOMINA-1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  <sheetName val="PARAMETROS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  <sheetName val="apu"/>
      <sheetName val="ITEMS"/>
      <sheetName val="AULA"/>
      <sheetName val="factor"/>
      <sheetName val="memorias"/>
      <sheetName val="EMPRESA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PPTO REDUCIDO"/>
      <sheetName val="AC2-AG96"/>
      <sheetName val="sábana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  <sheetName val="sában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Insumos"/>
      <sheetName val="EQUIPO"/>
      <sheetName val="MATERIAL"/>
      <sheetName val="materiales"/>
      <sheetName val="otros"/>
      <sheetName val="Presup_Cancha"/>
      <sheetName val="APU"/>
      <sheetName val="Res-Accide-10"/>
      <sheetName val="MATRIZ PARA EL CALCULO DEL AIU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COSTOS OFICINA"/>
      <sheetName val="COSTOS CAMPAMENTO"/>
      <sheetName val="Hoja1"/>
      <sheetName val="Equipo"/>
      <sheetName val="materiales"/>
      <sheetName val="otros"/>
      <sheetName val="Insum"/>
      <sheetName val="Presupuesto remoción de derrumb"/>
      <sheetName val="Análisis_de_precios"/>
      <sheetName val="Remo__derr_"/>
      <sheetName val="Limp__mec__Alcant_"/>
      <sheetName val="COSTOS_OFICINA"/>
      <sheetName val="COSTOS_CAMPAMENTO"/>
      <sheetName val="Presupuesto_remoción_de_derrumb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PTO REDUCIDO"/>
      <sheetName val="INS"/>
      <sheetName val="steel"/>
      <sheetName val="TARIF2002"/>
      <sheetName val="MANO DE OBRA"/>
      <sheetName val="TARIFA HORARIA EQUIPO"/>
      <sheetName val="inst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>
        <row r="52">
          <cell r="H52">
            <v>46548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  <sheetName val="Reservas de Petróleo"/>
      <sheetName val="peso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PARAMETROS"/>
      <sheetName val="PROGRAMACIÓN"/>
      <sheetName val="FORMUL"/>
      <sheetName val="GESTIÓN DE AUDITORIAS"/>
      <sheetName val="días habiles 2015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x"/>
      <sheetName val="Ppto"/>
      <sheetName val="APUs"/>
      <sheetName val="AIU"/>
      <sheetName val="F.P"/>
      <sheetName val="INS"/>
      <sheetName val="inst"/>
    </sheetNames>
    <sheetDataSet>
      <sheetData sheetId="0"/>
      <sheetData sheetId="1">
        <row r="8">
          <cell r="A8" t="str">
            <v>ITEM</v>
          </cell>
          <cell r="B8" t="str">
            <v xml:space="preserve">DESCRIPCIÓN </v>
          </cell>
          <cell r="C8" t="str">
            <v>UND.</v>
          </cell>
          <cell r="D8" t="str">
            <v>CANT.</v>
          </cell>
          <cell r="E8" t="str">
            <v>VR. UNITARIO</v>
          </cell>
          <cell r="F8" t="str">
            <v xml:space="preserve">VR. PARCIAL </v>
          </cell>
        </row>
        <row r="9">
          <cell r="A9">
            <v>1</v>
          </cell>
          <cell r="B9" t="str">
            <v xml:space="preserve">PRELIMINARES 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1.1</v>
          </cell>
          <cell r="B10" t="str">
            <v>Demolición de muros de mampostería e: 20 cm. Incluye cargue, retiro y disposición final.</v>
          </cell>
          <cell r="C10" t="str">
            <v>M2</v>
          </cell>
          <cell r="D10">
            <v>19</v>
          </cell>
          <cell r="E10">
            <v>11266</v>
          </cell>
          <cell r="F10">
            <v>214054</v>
          </cell>
        </row>
        <row r="11">
          <cell r="A11" t="str">
            <v>1.2</v>
          </cell>
          <cell r="B11" t="str">
            <v>Demolición de realces en concreto. Incluye cargue, retiro y disposición final.</v>
          </cell>
          <cell r="C11" t="str">
            <v>M3</v>
          </cell>
          <cell r="D11">
            <v>2.5</v>
          </cell>
          <cell r="E11">
            <v>82132</v>
          </cell>
          <cell r="F11">
            <v>205330</v>
          </cell>
        </row>
        <row r="12">
          <cell r="A12" t="str">
            <v>1.3</v>
          </cell>
          <cell r="B12" t="str">
            <v>Demolición de mesones de concreto en baños. Incluye cargue, retiro y disposición final.</v>
          </cell>
          <cell r="C12" t="str">
            <v>ML</v>
          </cell>
          <cell r="D12">
            <v>3.5</v>
          </cell>
          <cell r="E12">
            <v>10922</v>
          </cell>
          <cell r="F12">
            <v>38227</v>
          </cell>
        </row>
        <row r="13">
          <cell r="A13" t="str">
            <v>1.4</v>
          </cell>
          <cell r="B13" t="str">
            <v>Desmonte de sanitarios.</v>
          </cell>
          <cell r="C13" t="str">
            <v>UN</v>
          </cell>
          <cell r="D13">
            <v>2</v>
          </cell>
          <cell r="E13">
            <v>7418</v>
          </cell>
          <cell r="F13">
            <v>14836</v>
          </cell>
        </row>
        <row r="14">
          <cell r="A14" t="str">
            <v>1.5</v>
          </cell>
          <cell r="B14" t="str">
            <v>Desmonte de lavamanos.</v>
          </cell>
          <cell r="C14" t="str">
            <v>UN</v>
          </cell>
          <cell r="D14">
            <v>2</v>
          </cell>
          <cell r="E14">
            <v>7418</v>
          </cell>
          <cell r="F14">
            <v>14836</v>
          </cell>
        </row>
        <row r="15">
          <cell r="A15" t="str">
            <v>1.6</v>
          </cell>
          <cell r="B15" t="str">
            <v>Desmonte de marco y puerta.</v>
          </cell>
          <cell r="C15" t="str">
            <v>UN</v>
          </cell>
          <cell r="D15">
            <v>7</v>
          </cell>
          <cell r="E15">
            <v>7257</v>
          </cell>
          <cell r="F15">
            <v>50799</v>
          </cell>
        </row>
        <row r="16">
          <cell r="A16" t="str">
            <v>1.7</v>
          </cell>
          <cell r="B16" t="str">
            <v>Desmonte de ventana.</v>
          </cell>
          <cell r="C16" t="str">
            <v>UN</v>
          </cell>
          <cell r="D16">
            <v>1</v>
          </cell>
          <cell r="E16">
            <v>7257</v>
          </cell>
          <cell r="F16">
            <v>7257</v>
          </cell>
        </row>
        <row r="17">
          <cell r="A17" t="str">
            <v>1.8</v>
          </cell>
          <cell r="B17" t="str">
            <v>Raspado de estuco en paredes.</v>
          </cell>
          <cell r="C17" t="str">
            <v>M2</v>
          </cell>
          <cell r="D17">
            <v>28</v>
          </cell>
          <cell r="E17">
            <v>2322</v>
          </cell>
          <cell r="F17">
            <v>65016</v>
          </cell>
        </row>
        <row r="18">
          <cell r="A18" t="str">
            <v>1.9</v>
          </cell>
          <cell r="B18" t="str">
            <v>Demolición de enchape en paredes. Incluye cargue, retiro y disposición final.</v>
          </cell>
          <cell r="C18" t="str">
            <v>M2</v>
          </cell>
          <cell r="D18">
            <v>17</v>
          </cell>
          <cell r="E18">
            <v>5074</v>
          </cell>
          <cell r="F18">
            <v>86258</v>
          </cell>
        </row>
        <row r="19">
          <cell r="A19" t="str">
            <v>1.10</v>
          </cell>
          <cell r="B19" t="str">
            <v>Demolición de mediacañas y/o guardaescobas. Incluye cargue, retiro y disposición final.</v>
          </cell>
          <cell r="C19" t="str">
            <v>ML</v>
          </cell>
          <cell r="D19">
            <v>61</v>
          </cell>
          <cell r="E19">
            <v>3935</v>
          </cell>
          <cell r="F19">
            <v>240035</v>
          </cell>
        </row>
        <row r="20">
          <cell r="A20" t="str">
            <v>1.11</v>
          </cell>
          <cell r="B20" t="str">
            <v>Demolición de muros en drywall. Incluye cargue, retiro y disposición final.</v>
          </cell>
          <cell r="C20" t="str">
            <v>M2</v>
          </cell>
          <cell r="D20">
            <v>59</v>
          </cell>
          <cell r="E20">
            <v>3827</v>
          </cell>
          <cell r="F20">
            <v>225793</v>
          </cell>
        </row>
        <row r="21">
          <cell r="A21" t="str">
            <v>1.12</v>
          </cell>
          <cell r="B21" t="str">
            <v>Demolición de mesón y soportes en mamposteria de las taquillas. Incluye cargue, retiro y disposición final.</v>
          </cell>
          <cell r="C21" t="str">
            <v>ML</v>
          </cell>
          <cell r="D21">
            <v>17.3</v>
          </cell>
          <cell r="E21">
            <v>24080</v>
          </cell>
          <cell r="F21">
            <v>416584</v>
          </cell>
        </row>
        <row r="22">
          <cell r="A22" t="str">
            <v>1.13</v>
          </cell>
          <cell r="B22" t="str">
            <v>Desmonte de paneles y ventanillas de las taquillas.</v>
          </cell>
          <cell r="C22" t="str">
            <v>M2</v>
          </cell>
          <cell r="D22">
            <v>32</v>
          </cell>
          <cell r="E22">
            <v>7257</v>
          </cell>
          <cell r="F22">
            <v>232224</v>
          </cell>
        </row>
        <row r="23">
          <cell r="A23" t="str">
            <v>1.14</v>
          </cell>
          <cell r="B23" t="str">
            <v>Desmonte de cielo raso. Incluye cargue, retiro y disposición final.</v>
          </cell>
          <cell r="C23" t="str">
            <v>M2</v>
          </cell>
          <cell r="D23">
            <v>58</v>
          </cell>
          <cell r="E23">
            <v>7795</v>
          </cell>
          <cell r="F23">
            <v>452110</v>
          </cell>
        </row>
        <row r="24">
          <cell r="A24" t="str">
            <v>1.15</v>
          </cell>
          <cell r="B24" t="str">
            <v>Demolición de gradas de acceso CAM fase II. Incluye cargue, retiro y disposición final.</v>
          </cell>
          <cell r="C24" t="str">
            <v>M3</v>
          </cell>
          <cell r="D24">
            <v>6.6640000000000006</v>
          </cell>
          <cell r="E24">
            <v>58576</v>
          </cell>
          <cell r="F24">
            <v>390350.46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 t="str">
            <v>SUBTOTAL PRELIMINARES</v>
          </cell>
          <cell r="F25">
            <v>2653709.46</v>
          </cell>
        </row>
        <row r="26">
          <cell r="A26">
            <v>2</v>
          </cell>
          <cell r="B26" t="str">
            <v>OBRA NEGRA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A27" t="str">
            <v>2.1</v>
          </cell>
          <cell r="B27" t="str">
            <v>Mampostería en ladrillo H 10</v>
          </cell>
          <cell r="C27" t="str">
            <v>M2</v>
          </cell>
          <cell r="D27">
            <v>35</v>
          </cell>
          <cell r="E27">
            <v>26154</v>
          </cell>
          <cell r="F27">
            <v>915390</v>
          </cell>
        </row>
        <row r="28">
          <cell r="A28" t="str">
            <v>2.2</v>
          </cell>
          <cell r="B28" t="str">
            <v>Mesón de concreto 2500 PSI</v>
          </cell>
          <cell r="C28" t="str">
            <v>ML</v>
          </cell>
          <cell r="D28">
            <v>3.8</v>
          </cell>
          <cell r="E28">
            <v>150471</v>
          </cell>
          <cell r="F28">
            <v>571789.80000000005</v>
          </cell>
        </row>
        <row r="29">
          <cell r="A29" t="str">
            <v>2.3</v>
          </cell>
          <cell r="B29" t="str">
            <v>Pañete impermeabilizado en muros, mortero 1:3 e:2 cm</v>
          </cell>
          <cell r="C29" t="str">
            <v>M2</v>
          </cell>
          <cell r="D29">
            <v>12</v>
          </cell>
          <cell r="E29">
            <v>15985</v>
          </cell>
          <cell r="F29">
            <v>191820</v>
          </cell>
        </row>
        <row r="30">
          <cell r="A30" t="str">
            <v>2.4</v>
          </cell>
          <cell r="B30" t="str">
            <v>Pañete liso en muros, mortero 1:3 e: 2 cm</v>
          </cell>
          <cell r="C30" t="str">
            <v>M2</v>
          </cell>
          <cell r="D30">
            <v>75</v>
          </cell>
          <cell r="E30">
            <v>14280</v>
          </cell>
          <cell r="F30">
            <v>1071000</v>
          </cell>
        </row>
        <row r="31">
          <cell r="A31" t="str">
            <v>2.5</v>
          </cell>
          <cell r="B31" t="str">
            <v>Mortero de nivelación impermeabilizado 1:3 e: 4 cm</v>
          </cell>
          <cell r="C31" t="str">
            <v>M2</v>
          </cell>
          <cell r="D31">
            <v>26</v>
          </cell>
          <cell r="E31">
            <v>28100</v>
          </cell>
          <cell r="F31">
            <v>730600</v>
          </cell>
        </row>
        <row r="32">
          <cell r="A32" t="str">
            <v>2.6</v>
          </cell>
          <cell r="B32" t="str">
            <v>Mortero de nivelación 1:3 e: 4 cm</v>
          </cell>
          <cell r="C32" t="str">
            <v>M2</v>
          </cell>
          <cell r="D32">
            <v>28.5</v>
          </cell>
          <cell r="E32">
            <v>24690</v>
          </cell>
          <cell r="F32">
            <v>703665</v>
          </cell>
        </row>
        <row r="33">
          <cell r="A33" t="str">
            <v>2.7</v>
          </cell>
          <cell r="B33" t="str">
            <v>Rampa en concreto 3000 psi. Pend. Max. 6% e: 8 cm</v>
          </cell>
          <cell r="C33" t="str">
            <v>M2</v>
          </cell>
          <cell r="D33">
            <v>27</v>
          </cell>
          <cell r="E33">
            <v>108600</v>
          </cell>
          <cell r="F33">
            <v>2932200</v>
          </cell>
        </row>
        <row r="34">
          <cell r="A34" t="str">
            <v>2.8</v>
          </cell>
          <cell r="B34" t="str">
            <v>Muros en concreto 3000 psi. E: 8 cm</v>
          </cell>
          <cell r="C34" t="str">
            <v>M2</v>
          </cell>
          <cell r="D34">
            <v>7.5</v>
          </cell>
          <cell r="E34">
            <v>88540</v>
          </cell>
          <cell r="F34">
            <v>664050</v>
          </cell>
        </row>
        <row r="35">
          <cell r="A35" t="str">
            <v>2.9</v>
          </cell>
          <cell r="B35" t="str">
            <v>Suministro e instalación de mallas electrosoldadas 7 mm @ 0.15 m (2,35*6,00m)</v>
          </cell>
          <cell r="C35" t="str">
            <v>M2</v>
          </cell>
          <cell r="D35">
            <v>38</v>
          </cell>
          <cell r="E35">
            <v>13908</v>
          </cell>
          <cell r="F35">
            <v>528504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 t="str">
            <v>SUBTOTAL OBRA NEGRA</v>
          </cell>
          <cell r="F36">
            <v>8309018.7999999998</v>
          </cell>
        </row>
        <row r="37">
          <cell r="A37">
            <v>3</v>
          </cell>
          <cell r="B37" t="str">
            <v>ACABADOS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</row>
        <row r="38">
          <cell r="A38" t="str">
            <v>3.1</v>
          </cell>
          <cell r="B38" t="str">
            <v>Estuco interior</v>
          </cell>
          <cell r="C38" t="str">
            <v>M2</v>
          </cell>
          <cell r="D38">
            <v>35</v>
          </cell>
          <cell r="E38">
            <v>7177</v>
          </cell>
          <cell r="F38">
            <v>251195</v>
          </cell>
        </row>
        <row r="39">
          <cell r="A39" t="str">
            <v>3.2</v>
          </cell>
          <cell r="B39" t="str">
            <v>Pintura en vinilo tipo I a dos manos en muros internos de acceso a baños y vestíbulo del edificio</v>
          </cell>
          <cell r="C39" t="str">
            <v>M2</v>
          </cell>
          <cell r="D39">
            <v>70</v>
          </cell>
          <cell r="E39">
            <v>6281</v>
          </cell>
          <cell r="F39">
            <v>439670</v>
          </cell>
        </row>
        <row r="40">
          <cell r="A40" t="str">
            <v>3.3</v>
          </cell>
          <cell r="B40" t="str">
            <v>Pintura en vinilo tipo I a dos manos en muros internos del Centro de Atención a la Ciudadanía. Incluye andamios.</v>
          </cell>
          <cell r="C40" t="str">
            <v>M2</v>
          </cell>
          <cell r="D40">
            <v>400</v>
          </cell>
          <cell r="E40">
            <v>8438</v>
          </cell>
          <cell r="F40">
            <v>3375200</v>
          </cell>
        </row>
        <row r="41">
          <cell r="A41" t="str">
            <v>3.4</v>
          </cell>
          <cell r="B41" t="str">
            <v>Pisos en cerámica blanca de 33.8 X 22.8 cm</v>
          </cell>
          <cell r="C41" t="str">
            <v>M2</v>
          </cell>
          <cell r="D41">
            <v>26</v>
          </cell>
          <cell r="E41">
            <v>42010</v>
          </cell>
          <cell r="F41">
            <v>1092260</v>
          </cell>
        </row>
        <row r="42">
          <cell r="A42" t="str">
            <v>3.5</v>
          </cell>
          <cell r="B42" t="str">
            <v>Enchape de muros en cerámica blanca de 25 X 35 cm</v>
          </cell>
          <cell r="C42" t="str">
            <v>M2</v>
          </cell>
          <cell r="D42">
            <v>62</v>
          </cell>
          <cell r="E42">
            <v>34742</v>
          </cell>
          <cell r="F42">
            <v>2154004</v>
          </cell>
        </row>
        <row r="43">
          <cell r="A43" t="str">
            <v>3.6</v>
          </cell>
          <cell r="B43" t="str">
            <v>Suministro e instalación de cielo raso en fibra mineral de 60 X 60 cm. Incluye perfiles de soporte y reinstalacion de lámparas.</v>
          </cell>
          <cell r="C43" t="str">
            <v>M2</v>
          </cell>
          <cell r="D43">
            <v>35</v>
          </cell>
          <cell r="E43">
            <v>79580</v>
          </cell>
          <cell r="F43">
            <v>2785300</v>
          </cell>
        </row>
        <row r="44">
          <cell r="A44" t="str">
            <v>3.7</v>
          </cell>
          <cell r="B44" t="str">
            <v>Aplicación de mástico polvo para acondicionamiento de superficie</v>
          </cell>
          <cell r="C44" t="str">
            <v>M2</v>
          </cell>
          <cell r="D44">
            <v>28.5</v>
          </cell>
          <cell r="E44">
            <v>12431</v>
          </cell>
          <cell r="F44">
            <v>354283.5</v>
          </cell>
        </row>
        <row r="45">
          <cell r="A45" t="str">
            <v>3.8</v>
          </cell>
          <cell r="B45" t="str">
            <v>Instalación de pisos en vinilo</v>
          </cell>
          <cell r="C45" t="str">
            <v>M2</v>
          </cell>
          <cell r="D45">
            <v>286</v>
          </cell>
          <cell r="E45">
            <v>94463</v>
          </cell>
          <cell r="F45">
            <v>27016418</v>
          </cell>
        </row>
        <row r="46">
          <cell r="A46" t="str">
            <v>3.9</v>
          </cell>
          <cell r="B46" t="str">
            <v>Instalación de guardaescobas en PVC</v>
          </cell>
          <cell r="C46" t="str">
            <v>ML</v>
          </cell>
          <cell r="D46">
            <v>80</v>
          </cell>
          <cell r="E46">
            <v>10828</v>
          </cell>
          <cell r="F46">
            <v>866240</v>
          </cell>
        </row>
        <row r="47">
          <cell r="A47" t="str">
            <v>3.10</v>
          </cell>
          <cell r="B47" t="str">
            <v>Instalación de pirlanes para remate de entrada</v>
          </cell>
          <cell r="C47" t="str">
            <v>ML</v>
          </cell>
          <cell r="D47">
            <v>5.6</v>
          </cell>
          <cell r="E47">
            <v>29021</v>
          </cell>
          <cell r="F47">
            <v>162517.6</v>
          </cell>
        </row>
        <row r="48">
          <cell r="A48" t="str">
            <v>3.11</v>
          </cell>
          <cell r="B48" t="str">
            <v>Suministro e instalación de enchape en piedra granito molonitica en mesones de baños</v>
          </cell>
          <cell r="C48" t="str">
            <v>ML</v>
          </cell>
          <cell r="D48">
            <v>3.8</v>
          </cell>
          <cell r="E48">
            <v>207513</v>
          </cell>
          <cell r="F48">
            <v>788549.4</v>
          </cell>
        </row>
        <row r="49">
          <cell r="A49" t="str">
            <v>3.12</v>
          </cell>
          <cell r="B49" t="str">
            <v>Piso en gravilla lavada</v>
          </cell>
          <cell r="C49" t="str">
            <v>M2</v>
          </cell>
          <cell r="D49">
            <v>29.55</v>
          </cell>
          <cell r="E49">
            <v>16781</v>
          </cell>
          <cell r="F49">
            <v>495878.55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>SUBTOTAL ACABADOS</v>
          </cell>
          <cell r="F50">
            <v>39781516.049999997</v>
          </cell>
        </row>
        <row r="51">
          <cell r="A51">
            <v>4</v>
          </cell>
          <cell r="B51" t="str">
            <v>REDES HIDRAULICAS, SANITARIAS Y ELÉCTRICAS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4.1</v>
          </cell>
          <cell r="B52" t="str">
            <v>Punto agua fria PVC 1/2"</v>
          </cell>
          <cell r="C52" t="str">
            <v>UN</v>
          </cell>
          <cell r="D52">
            <v>8</v>
          </cell>
          <cell r="E52">
            <v>18799</v>
          </cell>
          <cell r="F52">
            <v>150392</v>
          </cell>
        </row>
        <row r="53">
          <cell r="A53" t="str">
            <v>4.2</v>
          </cell>
          <cell r="B53" t="str">
            <v>Red de distribución agua fria PVC 1/2"</v>
          </cell>
          <cell r="C53" t="str">
            <v>ML</v>
          </cell>
          <cell r="D53">
            <v>30</v>
          </cell>
          <cell r="E53">
            <v>10249</v>
          </cell>
          <cell r="F53">
            <v>307470</v>
          </cell>
        </row>
        <row r="54">
          <cell r="A54" t="str">
            <v>4.3</v>
          </cell>
          <cell r="B54" t="str">
            <v>Tubería PVCS 4" descolgada</v>
          </cell>
          <cell r="C54" t="str">
            <v>ML</v>
          </cell>
          <cell r="D54">
            <v>20</v>
          </cell>
          <cell r="E54">
            <v>51522</v>
          </cell>
          <cell r="F54">
            <v>1030440</v>
          </cell>
        </row>
        <row r="55">
          <cell r="A55" t="str">
            <v>4.4</v>
          </cell>
          <cell r="B55" t="str">
            <v>Reventilación 2"</v>
          </cell>
          <cell r="C55" t="str">
            <v>ML</v>
          </cell>
          <cell r="D55">
            <v>20</v>
          </cell>
          <cell r="E55">
            <v>18906</v>
          </cell>
          <cell r="F55">
            <v>378120</v>
          </cell>
        </row>
        <row r="56">
          <cell r="A56" t="str">
            <v>4.5</v>
          </cell>
          <cell r="B56" t="str">
            <v>Salida sanitaria inodoro 4"</v>
          </cell>
          <cell r="C56" t="str">
            <v>UN</v>
          </cell>
          <cell r="D56">
            <v>4</v>
          </cell>
          <cell r="E56">
            <v>75774</v>
          </cell>
          <cell r="F56">
            <v>303096</v>
          </cell>
        </row>
        <row r="57">
          <cell r="A57" t="str">
            <v>4.6</v>
          </cell>
          <cell r="B57" t="str">
            <v>Salida sanitaria lavamanos 2"</v>
          </cell>
          <cell r="C57" t="str">
            <v>UN</v>
          </cell>
          <cell r="D57">
            <v>3</v>
          </cell>
          <cell r="E57">
            <v>44245</v>
          </cell>
          <cell r="F57">
            <v>132735</v>
          </cell>
        </row>
        <row r="58">
          <cell r="A58" t="str">
            <v>4.7</v>
          </cell>
          <cell r="B58" t="str">
            <v>Salida sanitaria orinal 2"</v>
          </cell>
          <cell r="C58" t="str">
            <v>UN</v>
          </cell>
          <cell r="D58">
            <v>1</v>
          </cell>
          <cell r="E58">
            <v>44245</v>
          </cell>
          <cell r="F58">
            <v>44245</v>
          </cell>
        </row>
        <row r="59">
          <cell r="A59" t="str">
            <v>4.8</v>
          </cell>
          <cell r="B59" t="str">
            <v>Salida sanitaria sifón de piso descolgado 2"</v>
          </cell>
          <cell r="C59" t="str">
            <v>UN</v>
          </cell>
          <cell r="D59">
            <v>2</v>
          </cell>
          <cell r="E59">
            <v>50829</v>
          </cell>
          <cell r="F59">
            <v>101658</v>
          </cell>
        </row>
        <row r="60">
          <cell r="A60" t="str">
            <v>4.9</v>
          </cell>
          <cell r="B60" t="str">
            <v xml:space="preserve">Suministro e instalación salida toma/interruptor </v>
          </cell>
          <cell r="C60" t="str">
            <v>UN</v>
          </cell>
          <cell r="D60">
            <v>3</v>
          </cell>
          <cell r="E60">
            <v>128616</v>
          </cell>
          <cell r="F60">
            <v>385848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>SUBTOTAL REDES HIDRAULICAS, SANITARIAS Y ELÉCTRICAS</v>
          </cell>
          <cell r="F61">
            <v>2834004</v>
          </cell>
        </row>
        <row r="62">
          <cell r="A62">
            <v>5</v>
          </cell>
          <cell r="B62" t="str">
            <v>APARATOS SANITARIOS Y ACCESORIOS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5.1</v>
          </cell>
          <cell r="B63" t="str">
            <v>Suministro e instalación de sanitario alongado con altura ADA con grifería  anti-vandálica</v>
          </cell>
          <cell r="C63" t="str">
            <v>UN</v>
          </cell>
          <cell r="D63">
            <v>4</v>
          </cell>
          <cell r="E63">
            <v>636803</v>
          </cell>
          <cell r="F63">
            <v>2547212</v>
          </cell>
        </row>
        <row r="64">
          <cell r="A64" t="str">
            <v>5.2</v>
          </cell>
          <cell r="B64" t="str">
            <v>Suministro e instalación de lavamanos para discapacitados con grifería  anti-vandálica</v>
          </cell>
          <cell r="C64" t="str">
            <v>UN</v>
          </cell>
          <cell r="D64">
            <v>2</v>
          </cell>
          <cell r="E64">
            <v>741288</v>
          </cell>
          <cell r="F64">
            <v>1482576</v>
          </cell>
        </row>
        <row r="65">
          <cell r="A65" t="str">
            <v>5.3</v>
          </cell>
          <cell r="B65" t="str">
            <v>Suministro e instalación de lavamanos de sobreponer con grifería  anti-vandálica</v>
          </cell>
          <cell r="C65" t="str">
            <v>UN</v>
          </cell>
          <cell r="D65">
            <v>3</v>
          </cell>
          <cell r="E65">
            <v>482208</v>
          </cell>
          <cell r="F65">
            <v>1446624</v>
          </cell>
        </row>
        <row r="66">
          <cell r="A66" t="str">
            <v>5.4</v>
          </cell>
          <cell r="B66" t="str">
            <v>Suministro e instalación de orinal con grifería  anti-vandálica</v>
          </cell>
          <cell r="C66" t="str">
            <v>UN</v>
          </cell>
          <cell r="D66">
            <v>1</v>
          </cell>
          <cell r="E66">
            <v>601771</v>
          </cell>
          <cell r="F66">
            <v>601771</v>
          </cell>
        </row>
        <row r="67">
          <cell r="A67" t="str">
            <v>5.5</v>
          </cell>
          <cell r="B67" t="str">
            <v>Suministro e instalación de dispensador de jabón expuesto en acero inoxidable</v>
          </cell>
          <cell r="C67" t="str">
            <v>UN</v>
          </cell>
          <cell r="D67">
            <v>2</v>
          </cell>
          <cell r="E67">
            <v>163709</v>
          </cell>
          <cell r="F67">
            <v>327418</v>
          </cell>
        </row>
        <row r="68">
          <cell r="A68" t="str">
            <v>5.6</v>
          </cell>
          <cell r="B68" t="str">
            <v>Suministro e instalación de dispensador de toallas en acero inoxidable</v>
          </cell>
          <cell r="C68" t="str">
            <v>UN</v>
          </cell>
          <cell r="D68">
            <v>2</v>
          </cell>
          <cell r="E68">
            <v>178709</v>
          </cell>
          <cell r="F68">
            <v>357418</v>
          </cell>
        </row>
        <row r="69">
          <cell r="A69" t="str">
            <v>5.7</v>
          </cell>
          <cell r="B69" t="str">
            <v>Suministro e instalación de porta-rollos en acero inoxidable</v>
          </cell>
          <cell r="C69" t="str">
            <v>UN</v>
          </cell>
          <cell r="D69">
            <v>4</v>
          </cell>
          <cell r="E69">
            <v>118709</v>
          </cell>
          <cell r="F69">
            <v>474836</v>
          </cell>
        </row>
        <row r="70">
          <cell r="A70" t="str">
            <v>5.8</v>
          </cell>
          <cell r="B70" t="str">
            <v>Suministro e instalación de basurera de 8 litros en acero inoxidable</v>
          </cell>
          <cell r="C70" t="str">
            <v>UN</v>
          </cell>
          <cell r="D70">
            <v>4</v>
          </cell>
          <cell r="E70">
            <v>103909</v>
          </cell>
          <cell r="F70">
            <v>415636</v>
          </cell>
        </row>
        <row r="71">
          <cell r="A71" t="str">
            <v>5.9</v>
          </cell>
          <cell r="B71" t="str">
            <v>Suministro e instalación de barra abatible horizontal en acero inoxidable</v>
          </cell>
          <cell r="C71" t="str">
            <v>UN</v>
          </cell>
          <cell r="D71">
            <v>2</v>
          </cell>
          <cell r="E71">
            <v>230806</v>
          </cell>
          <cell r="F71">
            <v>461612</v>
          </cell>
        </row>
        <row r="72">
          <cell r="A72" t="str">
            <v>5.10</v>
          </cell>
          <cell r="B72" t="str">
            <v>Suministro e instalación de barra recta 1000 mm para discapacitados en acero inoxidable</v>
          </cell>
          <cell r="C72" t="str">
            <v>UN</v>
          </cell>
          <cell r="D72">
            <v>2</v>
          </cell>
          <cell r="E72">
            <v>80806</v>
          </cell>
          <cell r="F72">
            <v>161612</v>
          </cell>
        </row>
        <row r="73">
          <cell r="A73" t="str">
            <v>5.11</v>
          </cell>
          <cell r="B73" t="str">
            <v>Suministro e instalación de espejo biselado para baños 0,60 X 1,00 m</v>
          </cell>
          <cell r="C73" t="str">
            <v>UN</v>
          </cell>
          <cell r="D73">
            <v>1</v>
          </cell>
          <cell r="E73">
            <v>125709</v>
          </cell>
          <cell r="F73">
            <v>125709</v>
          </cell>
        </row>
        <row r="74">
          <cell r="A74" t="str">
            <v>5.12</v>
          </cell>
          <cell r="B74" t="str">
            <v>Suministro e instalación de espejo biselado para baños 0,60 X 2,30 m</v>
          </cell>
          <cell r="C74" t="str">
            <v>UN</v>
          </cell>
          <cell r="D74">
            <v>1</v>
          </cell>
          <cell r="E74">
            <v>311851</v>
          </cell>
          <cell r="F74">
            <v>311851</v>
          </cell>
        </row>
        <row r="75">
          <cell r="A75" t="str">
            <v>5.13</v>
          </cell>
          <cell r="B75" t="str">
            <v>Suministro e instalación de divisiones de baño en acero inoxidable</v>
          </cell>
          <cell r="C75" t="str">
            <v>M2</v>
          </cell>
          <cell r="D75">
            <v>19</v>
          </cell>
          <cell r="E75">
            <v>385000</v>
          </cell>
          <cell r="F75">
            <v>7315000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>SUBTOTAL APARATOS SANITARIOS Y ACCESORIOS</v>
          </cell>
          <cell r="F76">
            <v>16029275</v>
          </cell>
        </row>
        <row r="77">
          <cell r="A77">
            <v>6</v>
          </cell>
          <cell r="B77" t="str">
            <v>CARPINTERÍA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</row>
        <row r="78">
          <cell r="A78" t="str">
            <v>6.1</v>
          </cell>
          <cell r="B78" t="str">
            <v>Suministro e instalación de puerta entamborada en triplex (0.90X2.10 m). Incluye marco, cerradura y pintura.</v>
          </cell>
          <cell r="C78" t="str">
            <v>UN</v>
          </cell>
          <cell r="D78">
            <v>2</v>
          </cell>
          <cell r="E78">
            <v>400319</v>
          </cell>
          <cell r="F78">
            <v>800638</v>
          </cell>
        </row>
        <row r="79">
          <cell r="A79" t="str">
            <v>6.2</v>
          </cell>
          <cell r="B79" t="str">
            <v>Suministro e instalación de celosía o persiana en aluminio con sistemas de abertura mediante puertas pivotantes (3,40*2,30) para cubrimiento de ductos y cajas eléctricas.</v>
          </cell>
          <cell r="C79" t="str">
            <v>M2</v>
          </cell>
          <cell r="D79">
            <v>7.8199999999999994</v>
          </cell>
          <cell r="E79">
            <v>615078</v>
          </cell>
          <cell r="F79">
            <v>4809909.96</v>
          </cell>
        </row>
        <row r="80">
          <cell r="A80" t="str">
            <v>6.3</v>
          </cell>
          <cell r="B80" t="str">
            <v>Suministro e instalación de puerta a dos abras, en vidrio templado (2,35 x 2,35 m)</v>
          </cell>
          <cell r="C80" t="str">
            <v>UN</v>
          </cell>
          <cell r="D80">
            <v>1</v>
          </cell>
          <cell r="E80">
            <v>2851488</v>
          </cell>
          <cell r="F80">
            <v>2851488</v>
          </cell>
        </row>
        <row r="81">
          <cell r="A81" t="str">
            <v>6.4</v>
          </cell>
          <cell r="B81" t="str">
            <v>Suministro de bici-parqueadero en acero galvanizado en caliente tipo U-invertida</v>
          </cell>
          <cell r="C81" t="str">
            <v>UN</v>
          </cell>
          <cell r="D81">
            <v>3</v>
          </cell>
          <cell r="E81">
            <v>1116817</v>
          </cell>
          <cell r="F81">
            <v>3350451</v>
          </cell>
        </row>
        <row r="82">
          <cell r="A82" t="str">
            <v>6.5</v>
          </cell>
          <cell r="B82" t="str">
            <v>Suministro e instalación de pasamanos en acero inoxidable</v>
          </cell>
          <cell r="C82" t="str">
            <v>ML</v>
          </cell>
          <cell r="D82">
            <v>25.5</v>
          </cell>
          <cell r="E82">
            <v>230000</v>
          </cell>
          <cell r="F82">
            <v>5865000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>SUBTOTAL CARPINTERÍA</v>
          </cell>
          <cell r="F83">
            <v>17677486.960000001</v>
          </cell>
        </row>
      </sheetData>
      <sheetData sheetId="2"/>
      <sheetData sheetId="3"/>
      <sheetData sheetId="4"/>
      <sheetData sheetId="5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0.54300000000000004</v>
          </cell>
          <cell r="G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0.54300000000000004</v>
          </cell>
          <cell r="G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C43">
            <v>0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 t="e">
            <v>#REF!</v>
          </cell>
        </row>
        <row r="45">
          <cell r="B45" t="str">
            <v xml:space="preserve">MORTERO 1:3 </v>
          </cell>
          <cell r="C45" t="str">
            <v>m3</v>
          </cell>
          <cell r="D45">
            <v>423726</v>
          </cell>
        </row>
        <row r="46">
          <cell r="B46" t="str">
            <v>MORTERO 1:4</v>
          </cell>
          <cell r="C46" t="str">
            <v>m3</v>
          </cell>
          <cell r="D46">
            <v>372183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399674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  <cell r="D80">
            <v>0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 o similar</v>
          </cell>
          <cell r="C91" t="str">
            <v>kg</v>
          </cell>
          <cell r="D91">
            <v>1358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  <cell r="D95">
            <v>0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und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500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  <cell r="E116">
            <v>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  <cell r="E138">
            <v>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  <cell r="E139">
            <v>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  <cell r="E140">
            <v>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  <cell r="E141">
            <v>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  <cell r="E142">
            <v>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  <cell r="E143">
            <v>0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  <cell r="E144">
            <v>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  <cell r="E145">
            <v>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  <cell r="E146">
            <v>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  <cell r="F154">
            <v>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  <cell r="F155">
            <v>0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  <cell r="F156">
            <v>0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  <cell r="F157">
            <v>0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  <cell r="F158">
            <v>0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  <cell r="F159">
            <v>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1">
          <cell r="B161" t="str">
            <v xml:space="preserve">Canal 90 X 25 X 0.50 mm 2.44 m Ntc 5680 </v>
          </cell>
          <cell r="C161" t="str">
            <v>UND</v>
          </cell>
          <cell r="D161">
            <v>6520</v>
          </cell>
        </row>
        <row r="162">
          <cell r="B162" t="str">
            <v>Carga fulminante + clavo B. Vel 5/16X1"</v>
          </cell>
          <cell r="C162" t="str">
            <v>UND</v>
          </cell>
          <cell r="D162">
            <v>380</v>
          </cell>
        </row>
        <row r="163">
          <cell r="B163" t="str">
            <v xml:space="preserve">Placa cartón yeso  1/2 de pulgada -1.22X2.44mX12.7mm 20.2k </v>
          </cell>
          <cell r="C163" t="str">
            <v>UND</v>
          </cell>
          <cell r="D163">
            <v>17400</v>
          </cell>
        </row>
        <row r="164">
          <cell r="B164" t="str">
            <v>Cinta papel 75 metros x 50 mm</v>
          </cell>
          <cell r="C164" t="str">
            <v>UND</v>
          </cell>
          <cell r="D164">
            <v>7400</v>
          </cell>
        </row>
        <row r="165">
          <cell r="B165" t="str">
            <v>Lija de agua #150</v>
          </cell>
          <cell r="C165" t="str">
            <v>UND</v>
          </cell>
          <cell r="D165">
            <v>1200</v>
          </cell>
        </row>
        <row r="166">
          <cell r="B166" t="str">
            <v xml:space="preserve">Masilla 5 galones </v>
          </cell>
          <cell r="C166" t="str">
            <v>UND</v>
          </cell>
          <cell r="D166">
            <v>36600</v>
          </cell>
        </row>
        <row r="167">
          <cell r="B167" t="str">
            <v xml:space="preserve">Tornillo estructura drywall pta aguda 7X7/16 </v>
          </cell>
          <cell r="C167" t="str">
            <v>UND</v>
          </cell>
          <cell r="D167">
            <v>13.16</v>
          </cell>
        </row>
        <row r="168">
          <cell r="B168" t="str">
            <v xml:space="preserve">Tornillo panel drywall pta broca 6X1  </v>
          </cell>
          <cell r="C168" t="str">
            <v>UND</v>
          </cell>
          <cell r="D168">
            <v>27.8</v>
          </cell>
        </row>
        <row r="169">
          <cell r="B169" t="str">
            <v>Paral 89X32X0.50mm 3.05 m  Ntc5680</v>
          </cell>
          <cell r="C169" t="str">
            <v>UND</v>
          </cell>
          <cell r="D169">
            <v>9280</v>
          </cell>
        </row>
        <row r="170">
          <cell r="B170" t="str">
            <v>Codo 90 x 1.1/4 Presión</v>
          </cell>
          <cell r="C170" t="str">
            <v>UND</v>
          </cell>
          <cell r="D170">
            <v>4900</v>
          </cell>
        </row>
        <row r="171">
          <cell r="B171" t="str">
            <v>Unión 1 1/4 Presión</v>
          </cell>
          <cell r="C171" t="str">
            <v>UND</v>
          </cell>
          <cell r="D171">
            <v>2900</v>
          </cell>
        </row>
        <row r="172">
          <cell r="B172" t="str">
            <v>Tubo 1.1/4x3m Presión 21-200 psi</v>
          </cell>
          <cell r="C172" t="str">
            <v>UND</v>
          </cell>
          <cell r="D172">
            <v>12900</v>
          </cell>
        </row>
        <row r="173">
          <cell r="B173" t="str">
            <v>Buje Soldado 2x1.1/4 Presión</v>
          </cell>
          <cell r="C173" t="str">
            <v>UND</v>
          </cell>
          <cell r="D173">
            <v>2650</v>
          </cell>
        </row>
        <row r="174">
          <cell r="B174" t="str">
            <v>Banda soporte para tubo apretado 1-¼"</v>
          </cell>
          <cell r="C174" t="str">
            <v>UND</v>
          </cell>
          <cell r="D174">
            <v>1700</v>
          </cell>
        </row>
        <row r="175">
          <cell r="B175" t="str">
            <v>Tapa 5800 2X4 Aluminio</v>
          </cell>
          <cell r="C175" t="str">
            <v>UND</v>
          </cell>
          <cell r="D175">
            <v>3100</v>
          </cell>
        </row>
        <row r="176">
          <cell r="B176" t="str">
            <v xml:space="preserve">Cable de cobre aislado  #12 </v>
          </cell>
          <cell r="C176" t="str">
            <v>M</v>
          </cell>
          <cell r="D176">
            <v>2929</v>
          </cell>
        </row>
        <row r="177">
          <cell r="B177" t="str">
            <v>Cinta aislante 19 mm x 20 metros</v>
          </cell>
          <cell r="C177" t="str">
            <v>und</v>
          </cell>
          <cell r="D177">
            <v>10900</v>
          </cell>
        </row>
        <row r="178">
          <cell r="B178" t="str">
            <v>Alambre #12 cobre desnudo</v>
          </cell>
          <cell r="C178" t="str">
            <v>und</v>
          </cell>
          <cell r="D178">
            <v>839</v>
          </cell>
        </row>
        <row r="179">
          <cell r="B179" t="str">
            <v>Conector Resorte</v>
          </cell>
          <cell r="C179" t="str">
            <v>und</v>
          </cell>
          <cell r="D179">
            <v>825</v>
          </cell>
        </row>
        <row r="180">
          <cell r="B180" t="str">
            <v>Perfil U de Remate 12mm 2.10m Aluminio</v>
          </cell>
          <cell r="C180" t="str">
            <v>und</v>
          </cell>
          <cell r="D180">
            <v>10000</v>
          </cell>
        </row>
        <row r="181">
          <cell r="B181" t="str">
            <v>Angulo 30x20x0.50mm 2.44m Ntc5680</v>
          </cell>
          <cell r="C181" t="str">
            <v>und</v>
          </cell>
          <cell r="D181">
            <v>2100</v>
          </cell>
        </row>
        <row r="182">
          <cell r="B182" t="str">
            <v>Desformaleteante tipo Separol N o equivalente</v>
          </cell>
          <cell r="C182" t="str">
            <v>kg</v>
          </cell>
          <cell r="D182">
            <v>8330</v>
          </cell>
        </row>
        <row r="183">
          <cell r="B183" t="str">
            <v>Curador para concreto tipo Antisol blanco o equivalente</v>
          </cell>
          <cell r="C183" t="str">
            <v>kg</v>
          </cell>
          <cell r="D183">
            <v>5117</v>
          </cell>
        </row>
        <row r="184">
          <cell r="B184" t="str">
            <v>Repisa 7,5 x 3,7cm x 2,7 metros madera construcción</v>
          </cell>
          <cell r="C184" t="str">
            <v>und</v>
          </cell>
          <cell r="D184">
            <v>11900</v>
          </cell>
        </row>
        <row r="185">
          <cell r="B185" t="str">
            <v xml:space="preserve">CONCRETO DE 2500 PSI </v>
          </cell>
          <cell r="C185" t="str">
            <v>m3</v>
          </cell>
          <cell r="D185">
            <v>399674</v>
          </cell>
        </row>
        <row r="186">
          <cell r="B186" t="str">
            <v>Piso  Gris 33.8x33.8 cm</v>
          </cell>
          <cell r="C186" t="str">
            <v>m2</v>
          </cell>
          <cell r="D186">
            <v>26300</v>
          </cell>
        </row>
        <row r="187">
          <cell r="B187" t="str">
            <v>TOTALIZADOR TERMO-MAGNÉTICO 3x80 AMP</v>
          </cell>
          <cell r="C187" t="str">
            <v>und</v>
          </cell>
          <cell r="D187">
            <v>135000</v>
          </cell>
        </row>
        <row r="188">
          <cell r="B188" t="str">
            <v>TUBO CONDUIT EMT DE 1 1/2"</v>
          </cell>
          <cell r="C188" t="str">
            <v>und</v>
          </cell>
          <cell r="D188">
            <v>35402.5</v>
          </cell>
        </row>
        <row r="189">
          <cell r="B189" t="str">
            <v xml:space="preserve">TERMINAL EMT DE 1 1/2"ACERO </v>
          </cell>
          <cell r="C189" t="str">
            <v>und</v>
          </cell>
          <cell r="D189">
            <v>2885.75</v>
          </cell>
        </row>
        <row r="190">
          <cell r="B190" t="str">
            <v>INTERRUPTOR AUTOMATICO TRIPOLAR 100 AMP 240V 25KA</v>
          </cell>
          <cell r="C190" t="str">
            <v>und</v>
          </cell>
          <cell r="D190">
            <v>134755.6</v>
          </cell>
        </row>
        <row r="191">
          <cell r="B191" t="str">
            <v xml:space="preserve">INTERRUPTOR TRIPOLAR C60N 50A 20KA </v>
          </cell>
          <cell r="C191" t="str">
            <v>und</v>
          </cell>
          <cell r="D191">
            <v>157080</v>
          </cell>
        </row>
        <row r="192">
          <cell r="B192" t="str">
            <v>INTERRUPTOR TRIPOLAR C60N 32A 20KA</v>
          </cell>
          <cell r="C192" t="str">
            <v>und</v>
          </cell>
          <cell r="D192">
            <v>45696</v>
          </cell>
        </row>
        <row r="193">
          <cell r="B193" t="str">
            <v>CABLE DE CU THHN # 10 AWG AMARILLO</v>
          </cell>
          <cell r="C193" t="str">
            <v>ml</v>
          </cell>
          <cell r="D193">
            <v>1809.99</v>
          </cell>
        </row>
        <row r="194">
          <cell r="B194" t="str">
            <v>CABLE DE CU THHN # 14 AWG VERDE</v>
          </cell>
          <cell r="C194" t="str">
            <v>ml</v>
          </cell>
          <cell r="D194">
            <v>875.83999999999992</v>
          </cell>
        </row>
        <row r="195">
          <cell r="B195" t="str">
            <v>CABLE DE CU THHN # 8 AWG NEGRO</v>
          </cell>
          <cell r="C195" t="str">
            <v>ml</v>
          </cell>
          <cell r="D195">
            <v>2569.21</v>
          </cell>
        </row>
        <row r="196">
          <cell r="B196" t="str">
            <v>TOMA DE INCRUSTAR BIFASICA 20A 250V</v>
          </cell>
          <cell r="C196" t="str">
            <v>und</v>
          </cell>
          <cell r="D196">
            <v>6307</v>
          </cell>
        </row>
        <row r="197">
          <cell r="B197" t="str">
            <v>CAJA RECTANGULAR 2 X4 CALIBRE 20 RETIE 5.800</v>
          </cell>
          <cell r="C197" t="str">
            <v>und</v>
          </cell>
          <cell r="D197">
            <v>1428</v>
          </cell>
        </row>
        <row r="198">
          <cell r="B198" t="str">
            <v>TUBO CONDUIT EMT DE 3/4"</v>
          </cell>
          <cell r="C198" t="str">
            <v>und</v>
          </cell>
          <cell r="D198">
            <v>14875</v>
          </cell>
        </row>
        <row r="199">
          <cell r="B199" t="str">
            <v>CODO EMT DE 3/4"</v>
          </cell>
          <cell r="C199" t="str">
            <v>und</v>
          </cell>
          <cell r="D199">
            <v>1666</v>
          </cell>
        </row>
        <row r="200">
          <cell r="B200" t="str">
            <v>UNION EMT DE 3/4"ACERO</v>
          </cell>
          <cell r="C200" t="str">
            <v>und</v>
          </cell>
          <cell r="D200">
            <v>862.75</v>
          </cell>
        </row>
        <row r="201">
          <cell r="B201" t="str">
            <v xml:space="preserve">TERMINAL EMT DE 3/4"ACERO </v>
          </cell>
          <cell r="C201" t="str">
            <v>und</v>
          </cell>
          <cell r="D201">
            <v>948.43</v>
          </cell>
        </row>
        <row r="202">
          <cell r="B202" t="str">
            <v xml:space="preserve">COFRE METALICO CALIBRE 18, 80 DE ALTO X 40 DE ANCHO X 25 DE FONDO </v>
          </cell>
          <cell r="C202" t="str">
            <v>und</v>
          </cell>
          <cell r="D202">
            <v>328440</v>
          </cell>
        </row>
        <row r="203">
          <cell r="B203" t="str">
            <v xml:space="preserve">CABLE CONCENTRICO 3*4+6 </v>
          </cell>
          <cell r="C203" t="str">
            <v>ml</v>
          </cell>
          <cell r="D203">
            <v>38556</v>
          </cell>
        </row>
        <row r="204">
          <cell r="B204" t="str">
            <v>Terminal de ponche para cable #4 AWG</v>
          </cell>
          <cell r="C204" t="str">
            <v>und</v>
          </cell>
          <cell r="D204">
            <v>2500</v>
          </cell>
        </row>
        <row r="205">
          <cell r="B205" t="str">
            <v>Terminal de ponche para cable #8 AWG</v>
          </cell>
          <cell r="C205" t="str">
            <v>und</v>
          </cell>
          <cell r="D205">
            <v>1000</v>
          </cell>
        </row>
        <row r="206">
          <cell r="B206" t="str">
            <v>Terminal de ponche para cable #10 AWG</v>
          </cell>
          <cell r="C206" t="str">
            <v>und</v>
          </cell>
          <cell r="D206">
            <v>1000</v>
          </cell>
        </row>
        <row r="207">
          <cell r="B207" t="str">
            <v>Terminal de ponche para cable #14 AWG</v>
          </cell>
          <cell r="C207" t="str">
            <v>und</v>
          </cell>
          <cell r="D207">
            <v>500</v>
          </cell>
        </row>
        <row r="208">
          <cell r="B208" t="str">
            <v>Cinta aislante de PVC rollo certificada marca 3M color negro, blanco, amarillo, azul, rojo y verde</v>
          </cell>
          <cell r="C208" t="str">
            <v>und</v>
          </cell>
          <cell r="D208">
            <v>4000</v>
          </cell>
          <cell r="E208">
            <v>6</v>
          </cell>
          <cell r="F208">
            <v>0.1</v>
          </cell>
        </row>
        <row r="209">
          <cell r="B209" t="str">
            <v>Paquete x100 de amarres plásticos 30 cm</v>
          </cell>
          <cell r="C209" t="str">
            <v>und</v>
          </cell>
          <cell r="D209">
            <v>9000</v>
          </cell>
          <cell r="E209">
            <v>1</v>
          </cell>
          <cell r="F209">
            <v>1.6666666666666666E-2</v>
          </cell>
        </row>
        <row r="210">
          <cell r="B210" t="str">
            <v>Varilla roscada 3/8" x 3mts</v>
          </cell>
          <cell r="C210" t="str">
            <v>und</v>
          </cell>
          <cell r="D210">
            <v>9000</v>
          </cell>
          <cell r="E210">
            <v>2</v>
          </cell>
          <cell r="F210">
            <v>3.3333333333333333E-2</v>
          </cell>
        </row>
        <row r="211">
          <cell r="B211" t="str">
            <v>Chazo de impacto 3/8" x 1"</v>
          </cell>
          <cell r="C211" t="str">
            <v>und</v>
          </cell>
          <cell r="D211">
            <v>1000</v>
          </cell>
          <cell r="E211">
            <v>10</v>
          </cell>
          <cell r="F211">
            <v>0.16666666666666666</v>
          </cell>
        </row>
        <row r="212">
          <cell r="B212" t="str">
            <v>Soporte tipo pera para tubería en suspensión</v>
          </cell>
          <cell r="C212" t="str">
            <v>und</v>
          </cell>
          <cell r="D212">
            <v>3500</v>
          </cell>
          <cell r="E212">
            <v>10</v>
          </cell>
          <cell r="F212">
            <v>0.16666666666666666</v>
          </cell>
        </row>
        <row r="213">
          <cell r="B213" t="str">
            <v>Grapas metálicas doble ojo para tubería</v>
          </cell>
          <cell r="C213" t="str">
            <v>und</v>
          </cell>
          <cell r="D213">
            <v>800</v>
          </cell>
          <cell r="E213">
            <v>50</v>
          </cell>
          <cell r="F213">
            <v>0.83333333333333337</v>
          </cell>
        </row>
        <row r="214">
          <cell r="B214" t="str">
            <v xml:space="preserve">Chazo plástico de 5/16" + tornillo goloso </v>
          </cell>
          <cell r="C214" t="str">
            <v>und</v>
          </cell>
          <cell r="D214">
            <v>300</v>
          </cell>
          <cell r="E214">
            <v>100</v>
          </cell>
          <cell r="F214">
            <v>1.6666666666666667</v>
          </cell>
        </row>
        <row r="215">
          <cell r="B215" t="str">
            <v>Tornillo auto perforante de 1/8"x 1/2"</v>
          </cell>
          <cell r="C215" t="str">
            <v>und</v>
          </cell>
          <cell r="D215">
            <v>30</v>
          </cell>
          <cell r="E215">
            <v>30</v>
          </cell>
          <cell r="F215">
            <v>0.5</v>
          </cell>
        </row>
        <row r="216">
          <cell r="B216" t="str">
            <v>ORGANIZADOR PARA CABLE 1 UR</v>
          </cell>
          <cell r="C216" t="str">
            <v>und</v>
          </cell>
          <cell r="D216">
            <v>35000</v>
          </cell>
        </row>
        <row r="217">
          <cell r="B217" t="str">
            <v xml:space="preserve">PACH PANEL CAT.6 24 PUERTOS </v>
          </cell>
          <cell r="C217" t="str">
            <v>und</v>
          </cell>
          <cell r="D217">
            <v>200000</v>
          </cell>
        </row>
        <row r="218">
          <cell r="B218" t="str">
            <v>GABINETE DE PARED DE 9 UR</v>
          </cell>
          <cell r="C218" t="str">
            <v>und</v>
          </cell>
          <cell r="D218">
            <v>280000</v>
          </cell>
        </row>
        <row r="219">
          <cell r="B219" t="str">
            <v xml:space="preserve">BANDEJA SENCILLA VENTILADA DE 1 UR * 30 CM PROFUNDIDAD </v>
          </cell>
          <cell r="C219" t="str">
            <v>und</v>
          </cell>
          <cell r="D219">
            <v>70000</v>
          </cell>
        </row>
        <row r="220">
          <cell r="B220" t="str">
            <v>MULTITOMA HORIZONTAL DE 6 SALIDAS (RACK)</v>
          </cell>
          <cell r="C220" t="str">
            <v>und</v>
          </cell>
          <cell r="D220">
            <v>125000</v>
          </cell>
        </row>
        <row r="221">
          <cell r="B221" t="str">
            <v xml:space="preserve">CABLE RJ45 PATCH CORD CAT6 1 METRO CERTIFICADO (TOMA – PC) </v>
          </cell>
          <cell r="C221" t="str">
            <v>ml</v>
          </cell>
          <cell r="D221">
            <v>6000</v>
          </cell>
        </row>
        <row r="222">
          <cell r="B222" t="str">
            <v>UPS RED / SERVIDOR ONLINE DE 1500VA</v>
          </cell>
          <cell r="C222" t="str">
            <v>und</v>
          </cell>
          <cell r="D222">
            <v>2400000</v>
          </cell>
        </row>
        <row r="223">
          <cell r="B223" t="str">
            <v xml:space="preserve">CORREA DE AMARRE NEGRO T6 (15CM X 3.2MM) TRABAJO PESADO </v>
          </cell>
          <cell r="C223" t="str">
            <v>und</v>
          </cell>
          <cell r="D223">
            <v>70</v>
          </cell>
        </row>
        <row r="224">
          <cell r="B224" t="str">
            <v xml:space="preserve">BASES ADHESIVAS NEGRO CJ </v>
          </cell>
          <cell r="C224" t="str">
            <v>und</v>
          </cell>
          <cell r="D224">
            <v>300</v>
          </cell>
        </row>
        <row r="225">
          <cell r="B225" t="str">
            <v>CHAZOS PLASTICOS DE ¼ CON TORNILLO</v>
          </cell>
          <cell r="C225" t="str">
            <v>und</v>
          </cell>
          <cell r="D225">
            <v>200</v>
          </cell>
        </row>
        <row r="226">
          <cell r="B226" t="str">
            <v>CANALETA BLANCA 60*40*2</v>
          </cell>
          <cell r="C226" t="str">
            <v>und</v>
          </cell>
          <cell r="D226">
            <v>23200</v>
          </cell>
        </row>
        <row r="227">
          <cell r="B227" t="str">
            <v>CABLE UTP CAT. 6</v>
          </cell>
          <cell r="C227" t="str">
            <v>ml</v>
          </cell>
          <cell r="D227">
            <v>1311.4754098360656</v>
          </cell>
        </row>
        <row r="228">
          <cell r="B228" t="str">
            <v>CABLE DE CU THHN # 12</v>
          </cell>
          <cell r="C228" t="str">
            <v>ml</v>
          </cell>
          <cell r="D228">
            <v>930</v>
          </cell>
        </row>
        <row r="229">
          <cell r="B229" t="str">
            <v>CAJA TOMA 40MM</v>
          </cell>
          <cell r="C229" t="str">
            <v>und</v>
          </cell>
          <cell r="D229">
            <v>6000</v>
          </cell>
        </row>
        <row r="230">
          <cell r="B230" t="str">
            <v xml:space="preserve">TOMA ELECTRICA LEVITON (NARANJA) </v>
          </cell>
          <cell r="C230" t="str">
            <v>und</v>
          </cell>
          <cell r="D230">
            <v>14000</v>
          </cell>
        </row>
        <row r="231">
          <cell r="B231" t="str">
            <v xml:space="preserve">ROLLO DE CINTA AISLANTE </v>
          </cell>
          <cell r="C231" t="str">
            <v>und</v>
          </cell>
          <cell r="D231">
            <v>10000</v>
          </cell>
        </row>
        <row r="232">
          <cell r="B232" t="str">
            <v>TOMAS ELECTRICA LEVITON (BLANCA)</v>
          </cell>
          <cell r="C232" t="str">
            <v>und</v>
          </cell>
          <cell r="D232">
            <v>6000</v>
          </cell>
        </row>
        <row r="233">
          <cell r="B233" t="str">
            <v xml:space="preserve">TERMINAL JACK DATOS CAT.6 (AZUL) </v>
          </cell>
          <cell r="C233" t="str">
            <v>und</v>
          </cell>
          <cell r="D233">
            <v>6500</v>
          </cell>
        </row>
        <row r="234">
          <cell r="B234" t="str">
            <v>TERMINAL JACK VOZ CAT.6 (ROJO)</v>
          </cell>
          <cell r="C234" t="str">
            <v>und</v>
          </cell>
          <cell r="D234">
            <v>6500</v>
          </cell>
        </row>
        <row r="235">
          <cell r="B235" t="str">
            <v>TAPA FRONTAL DOBLES VOZ Y DATOS</v>
          </cell>
          <cell r="C235" t="str">
            <v>und</v>
          </cell>
          <cell r="D235">
            <v>3000</v>
          </cell>
        </row>
        <row r="236">
          <cell r="B236" t="str">
            <v>ADITIVO IMPERMEABILIZANTE  SIKA 1 ó SIMILAR</v>
          </cell>
          <cell r="C236" t="str">
            <v xml:space="preserve">KILO </v>
          </cell>
          <cell r="D236">
            <v>7103.5</v>
          </cell>
        </row>
        <row r="237">
          <cell r="B237" t="str">
            <v>Tapon soldado presión PVC 1/2</v>
          </cell>
          <cell r="C237" t="str">
            <v>und</v>
          </cell>
          <cell r="D237">
            <v>480</v>
          </cell>
        </row>
        <row r="238">
          <cell r="B238" t="str">
            <v xml:space="preserve">Ceramica piso 33.8 x 33.8 cm Blanco </v>
          </cell>
          <cell r="C238" t="str">
            <v>m2</v>
          </cell>
          <cell r="D238">
            <v>24000</v>
          </cell>
        </row>
        <row r="239">
          <cell r="B239" t="str">
            <v>Boquilla para junta entre cerámicas</v>
          </cell>
          <cell r="C239" t="str">
            <v>kg</v>
          </cell>
          <cell r="D239">
            <v>4400</v>
          </cell>
        </row>
        <row r="240">
          <cell r="B240" t="str">
            <v xml:space="preserve">Ceramica pared 25 X 35 cm Blanco </v>
          </cell>
          <cell r="C240" t="str">
            <v>m2</v>
          </cell>
          <cell r="D240">
            <v>18000</v>
          </cell>
        </row>
        <row r="241">
          <cell r="B241" t="str">
            <v>Alambre cal. 14. (1K) galvanizado</v>
          </cell>
          <cell r="C241" t="str">
            <v>KG</v>
          </cell>
          <cell r="D241">
            <v>5300</v>
          </cell>
        </row>
        <row r="242">
          <cell r="B242" t="str">
            <v>Ángulo perimetral aluminio 1-1/4" X 1-1/4"</v>
          </cell>
          <cell r="C242" t="str">
            <v>UND</v>
          </cell>
          <cell r="D242">
            <v>2262</v>
          </cell>
        </row>
        <row r="243">
          <cell r="B243" t="str">
            <v>Lámina fibra mineral Vantage 0.60X0.60 M</v>
          </cell>
          <cell r="C243" t="str">
            <v>UND</v>
          </cell>
          <cell r="D243">
            <v>7000</v>
          </cell>
        </row>
        <row r="244">
          <cell r="B244" t="str">
            <v>Perno 1" clavo normal</v>
          </cell>
          <cell r="C244" t="str">
            <v>UND</v>
          </cell>
          <cell r="D244">
            <v>48</v>
          </cell>
        </row>
        <row r="245">
          <cell r="B245" t="str">
            <v>Tee principal 12 pies (3.65M)</v>
          </cell>
          <cell r="C245" t="str">
            <v>UND</v>
          </cell>
          <cell r="D245">
            <v>4609</v>
          </cell>
        </row>
        <row r="246">
          <cell r="B246" t="str">
            <v>Tee principal 2 pies (3.65M)</v>
          </cell>
          <cell r="C246" t="str">
            <v>UND</v>
          </cell>
          <cell r="D246">
            <v>782</v>
          </cell>
        </row>
        <row r="247">
          <cell r="B247" t="str">
            <v>Tee principal 4 pies (3.65M)</v>
          </cell>
          <cell r="C247" t="str">
            <v>UND</v>
          </cell>
          <cell r="D247">
            <v>1295</v>
          </cell>
        </row>
        <row r="248">
          <cell r="B248" t="str">
            <v xml:space="preserve">Adaptador macho 1/2 presión </v>
          </cell>
          <cell r="C248" t="str">
            <v>UND</v>
          </cell>
          <cell r="D248">
            <v>500</v>
          </cell>
        </row>
        <row r="249">
          <cell r="B249" t="str">
            <v>Tee PVC 1/2" presion</v>
          </cell>
          <cell r="C249" t="str">
            <v>UND</v>
          </cell>
          <cell r="D249">
            <v>500</v>
          </cell>
        </row>
        <row r="250">
          <cell r="B250" t="str">
            <v>Tubería PVC Sanitaria de 4"</v>
          </cell>
          <cell r="C250" t="str">
            <v>ML</v>
          </cell>
          <cell r="D250">
            <v>27675.666666666668</v>
          </cell>
        </row>
        <row r="251">
          <cell r="B251" t="str">
            <v>SOLDADURA LIQUIDA PVC 1/32</v>
          </cell>
          <cell r="C251" t="str">
            <v>und</v>
          </cell>
          <cell r="D251">
            <v>18649</v>
          </cell>
        </row>
        <row r="252">
          <cell r="B252" t="str">
            <v>Limpiador removedor PVC 1/4</v>
          </cell>
          <cell r="C252" t="str">
            <v>und</v>
          </cell>
          <cell r="D252">
            <v>44900</v>
          </cell>
        </row>
        <row r="253">
          <cell r="B253" t="str">
            <v>Unión sanitaria 4"</v>
          </cell>
          <cell r="C253" t="str">
            <v>und</v>
          </cell>
          <cell r="D253">
            <v>3700</v>
          </cell>
        </row>
        <row r="254">
          <cell r="B254" t="str">
            <v>Codo 45 x 4 CxC Sanitaria Pavco</v>
          </cell>
          <cell r="C254" t="str">
            <v>und</v>
          </cell>
          <cell r="D254">
            <v>7200</v>
          </cell>
        </row>
        <row r="255">
          <cell r="B255" t="str">
            <v>Yee 4 Sanitaria Pavco</v>
          </cell>
          <cell r="C255" t="str">
            <v>und</v>
          </cell>
          <cell r="D255">
            <v>12900</v>
          </cell>
        </row>
        <row r="256">
          <cell r="B256" t="str">
            <v>Abrazadera tipo horquilla 4"</v>
          </cell>
          <cell r="C256" t="str">
            <v>und</v>
          </cell>
          <cell r="D256">
            <v>6736</v>
          </cell>
        </row>
        <row r="257">
          <cell r="B257" t="str">
            <v xml:space="preserve">Chazo expansión 1/4" X 2-1/4 </v>
          </cell>
          <cell r="C257" t="str">
            <v>und</v>
          </cell>
          <cell r="D257">
            <v>2800</v>
          </cell>
        </row>
        <row r="258">
          <cell r="B258" t="str">
            <v>Varilla roscada zinc 1/4" 25 cm</v>
          </cell>
          <cell r="C258" t="str">
            <v>und</v>
          </cell>
          <cell r="D258">
            <v>810</v>
          </cell>
        </row>
        <row r="259">
          <cell r="B259" t="str">
            <v>Banda soporte para tubo apretado 2"</v>
          </cell>
          <cell r="C259" t="str">
            <v>UND</v>
          </cell>
          <cell r="D259">
            <v>2400</v>
          </cell>
        </row>
        <row r="260">
          <cell r="B260" t="str">
            <v>Tubería de ventilacion PVC 2"</v>
          </cell>
          <cell r="C260" t="str">
            <v>ML</v>
          </cell>
          <cell r="D260">
            <v>9700</v>
          </cell>
        </row>
        <row r="261">
          <cell r="B261" t="str">
            <v>Union PVC sanitaria 2"</v>
          </cell>
          <cell r="C261" t="str">
            <v>UND</v>
          </cell>
          <cell r="D261">
            <v>1100</v>
          </cell>
        </row>
        <row r="262">
          <cell r="B262" t="str">
            <v>Yee PVC sanitaria 4X2</v>
          </cell>
          <cell r="C262" t="str">
            <v>UND</v>
          </cell>
          <cell r="D262">
            <v>9900</v>
          </cell>
        </row>
        <row r="263">
          <cell r="B263" t="str">
            <v>Tapon de prueba sanitario</v>
          </cell>
          <cell r="C263" t="str">
            <v>UND</v>
          </cell>
          <cell r="D263">
            <v>1800</v>
          </cell>
        </row>
        <row r="264">
          <cell r="B264" t="str">
            <v>Codo 90 X 2"</v>
          </cell>
          <cell r="C264" t="str">
            <v>UND</v>
          </cell>
          <cell r="D264">
            <v>1330</v>
          </cell>
        </row>
        <row r="265">
          <cell r="B265" t="str">
            <v>Tee Reducida 4X2 sanitaria</v>
          </cell>
          <cell r="C265" t="str">
            <v>UND</v>
          </cell>
          <cell r="D265">
            <v>14900</v>
          </cell>
        </row>
        <row r="266">
          <cell r="B266" t="str">
            <v>Tubo sanitario 2"</v>
          </cell>
          <cell r="C266" t="str">
            <v>ML</v>
          </cell>
          <cell r="D266">
            <v>6150</v>
          </cell>
        </row>
        <row r="267">
          <cell r="B267" t="str">
            <v>Tapón de prueba sanitario 2"</v>
          </cell>
          <cell r="C267" t="str">
            <v>UND</v>
          </cell>
          <cell r="D267">
            <v>700</v>
          </cell>
        </row>
        <row r="268">
          <cell r="B268" t="str">
            <v>Rejilla cuadrada con sosco 3X2 aluminio</v>
          </cell>
          <cell r="C268" t="str">
            <v>UND</v>
          </cell>
          <cell r="D268">
            <v>8200</v>
          </cell>
        </row>
        <row r="269">
          <cell r="B269" t="str">
            <v>Sifón con tapón 2"</v>
          </cell>
          <cell r="C269" t="str">
            <v>UND</v>
          </cell>
          <cell r="D269">
            <v>5100</v>
          </cell>
        </row>
        <row r="270">
          <cell r="B270" t="str">
            <v xml:space="preserve">Tubo conduit 1/2" X 3 metros </v>
          </cell>
          <cell r="C270" t="str">
            <v>UND</v>
          </cell>
          <cell r="D270">
            <v>2390</v>
          </cell>
        </row>
        <row r="271">
          <cell r="B271" t="str">
            <v>Curva 90 X 1/2"</v>
          </cell>
          <cell r="C271" t="str">
            <v>UND</v>
          </cell>
          <cell r="D271">
            <v>570</v>
          </cell>
        </row>
        <row r="272">
          <cell r="B272" t="str">
            <v xml:space="preserve">Unión conduit 1/2" </v>
          </cell>
          <cell r="C272" t="str">
            <v>UND</v>
          </cell>
          <cell r="D272">
            <v>200</v>
          </cell>
        </row>
        <row r="273">
          <cell r="B273" t="str">
            <v>Adaptador terminal  1/2" conduit</v>
          </cell>
          <cell r="C273" t="str">
            <v>UND</v>
          </cell>
          <cell r="D273">
            <v>240</v>
          </cell>
        </row>
        <row r="274">
          <cell r="B274" t="str">
            <v>Interruptor conmutable doble</v>
          </cell>
          <cell r="C274" t="str">
            <v>UND</v>
          </cell>
          <cell r="D274">
            <v>22900</v>
          </cell>
        </row>
        <row r="275">
          <cell r="B275" t="str">
            <v>Sanitario con altura ADA, alongado</v>
          </cell>
          <cell r="C275" t="str">
            <v>UND</v>
          </cell>
          <cell r="D275">
            <v>501900</v>
          </cell>
        </row>
        <row r="276">
          <cell r="B276" t="str">
            <v>Brida sanitaria 4"</v>
          </cell>
          <cell r="C276" t="str">
            <v>UND</v>
          </cell>
          <cell r="D276">
            <v>48900</v>
          </cell>
        </row>
        <row r="277">
          <cell r="B277" t="str">
            <v>Acople plástico 55 cm X 7/8</v>
          </cell>
          <cell r="C277" t="str">
            <v>UND</v>
          </cell>
          <cell r="D277">
            <v>3800</v>
          </cell>
        </row>
        <row r="278">
          <cell r="B278" t="str">
            <v>Lavamanos para discapacitados tipo Aquajet o similar</v>
          </cell>
          <cell r="C278" t="str">
            <v>UND</v>
          </cell>
          <cell r="D278">
            <v>295000</v>
          </cell>
        </row>
        <row r="279">
          <cell r="B279" t="str">
            <v>Desagüe push metalico con rebose</v>
          </cell>
          <cell r="C279" t="str">
            <v>UND</v>
          </cell>
          <cell r="D279">
            <v>60000</v>
          </cell>
        </row>
        <row r="280">
          <cell r="B280" t="str">
            <v>Grifería lavamanos de mesón tipo push</v>
          </cell>
          <cell r="C280" t="str">
            <v>UND</v>
          </cell>
          <cell r="D280">
            <v>115000</v>
          </cell>
        </row>
        <row r="281">
          <cell r="B281" t="str">
            <v>Kit brazos de soporte para lavamanos en mampostería</v>
          </cell>
          <cell r="C281" t="str">
            <v>UND</v>
          </cell>
          <cell r="D281">
            <v>145000</v>
          </cell>
        </row>
        <row r="282">
          <cell r="B282" t="str">
            <v>Sifón en P color cromado</v>
          </cell>
          <cell r="C282" t="str">
            <v>UND</v>
          </cell>
          <cell r="D282">
            <v>50000</v>
          </cell>
        </row>
        <row r="283">
          <cell r="B283" t="str">
            <v>Silicona ascética fungicida 300 ml</v>
          </cell>
          <cell r="C283" t="str">
            <v>UND</v>
          </cell>
          <cell r="D283">
            <v>11000</v>
          </cell>
        </row>
        <row r="284">
          <cell r="B284" t="str">
            <v>Lavamanos esferico 42 cm de sobreponer  acero inox</v>
          </cell>
          <cell r="C284" t="str">
            <v>UND</v>
          </cell>
          <cell r="D284">
            <v>225000</v>
          </cell>
        </row>
        <row r="285">
          <cell r="B285" t="str">
            <v>Sifón metalizado flexible</v>
          </cell>
          <cell r="C285" t="str">
            <v>UND</v>
          </cell>
          <cell r="D285">
            <v>33000</v>
          </cell>
        </row>
        <row r="286">
          <cell r="B286" t="str">
            <v>Orinal de uso institucional con entrada posterior con grifería push antivandalica</v>
          </cell>
          <cell r="C286" t="str">
            <v>UND</v>
          </cell>
          <cell r="D286">
            <v>540000</v>
          </cell>
        </row>
        <row r="287">
          <cell r="B287" t="str">
            <v>Dispensador de jabón expuesto en acero inoxidable</v>
          </cell>
          <cell r="C287" t="str">
            <v>UND</v>
          </cell>
          <cell r="D287">
            <v>155000</v>
          </cell>
        </row>
        <row r="288">
          <cell r="B288" t="str">
            <v>Dispensador de toallas en acero inoxidable</v>
          </cell>
          <cell r="C288" t="str">
            <v>UND</v>
          </cell>
          <cell r="D288">
            <v>170000</v>
          </cell>
        </row>
        <row r="289">
          <cell r="B289" t="str">
            <v>Dispensa papel higienico en acero inoxidable</v>
          </cell>
          <cell r="C289" t="str">
            <v>UND</v>
          </cell>
          <cell r="D289">
            <v>110000</v>
          </cell>
        </row>
        <row r="290">
          <cell r="B290" t="str">
            <v>Barra abatible horizontal en acero inoxidable. Incluye elementos de fijación</v>
          </cell>
          <cell r="C290" t="str">
            <v>UND</v>
          </cell>
          <cell r="D290">
            <v>225000</v>
          </cell>
        </row>
        <row r="291">
          <cell r="B291" t="str">
            <v>barra recta 1000 mm en acero inoxidable para discapacitados. Incluye elementos de fijación.</v>
          </cell>
          <cell r="C291" t="str">
            <v>UND</v>
          </cell>
          <cell r="D291">
            <v>75000</v>
          </cell>
        </row>
        <row r="292">
          <cell r="B292" t="str">
            <v>Espejo biselado para baño (0,60 X 1,00 m).</v>
          </cell>
          <cell r="C292" t="str">
            <v>UND</v>
          </cell>
          <cell r="D292">
            <v>117000</v>
          </cell>
        </row>
        <row r="293">
          <cell r="B293" t="str">
            <v>Espejo biselado para baño (0,60 X 2,30 m).</v>
          </cell>
          <cell r="C293" t="str">
            <v>UND</v>
          </cell>
          <cell r="D293">
            <v>292500</v>
          </cell>
        </row>
        <row r="294">
          <cell r="B294" t="str">
            <v>División sanitaria a piso en acero inoxidable 304. Incluye suministro, instalación y transporte.</v>
          </cell>
          <cell r="C294" t="str">
            <v>M2</v>
          </cell>
          <cell r="D294">
            <v>372778.58789473685</v>
          </cell>
          <cell r="F294">
            <v>0</v>
          </cell>
          <cell r="G294">
            <v>0</v>
          </cell>
        </row>
        <row r="295">
          <cell r="B295" t="str">
            <v>PISO EN ROLLO ACCZENT EXCELLENCE 70 RUBY, HETEROGENEO 2.0MM TRAFICO 34/43 ROLLO DE 23MX2M=46M2</v>
          </cell>
          <cell r="C295" t="str">
            <v>M2</v>
          </cell>
          <cell r="D295">
            <v>71000</v>
          </cell>
          <cell r="F295">
            <v>0</v>
          </cell>
          <cell r="G295">
            <v>0</v>
          </cell>
        </row>
        <row r="296">
          <cell r="B296" t="str">
            <v>ADHESIVO PISO#10 VINISOL</v>
          </cell>
          <cell r="C296" t="str">
            <v>gl</v>
          </cell>
          <cell r="D296">
            <v>79515.8</v>
          </cell>
          <cell r="E296">
            <v>0</v>
          </cell>
          <cell r="F296">
            <v>0</v>
          </cell>
          <cell r="G296">
            <v>0</v>
          </cell>
        </row>
        <row r="297">
          <cell r="B297" t="str">
            <v>CORDON DE SOLDADURA PISO VINILO</v>
          </cell>
          <cell r="C297" t="str">
            <v>ML</v>
          </cell>
          <cell r="D297">
            <v>4300</v>
          </cell>
        </row>
        <row r="298">
          <cell r="B298" t="str">
            <v>ACOND. PISO MASTICO POLVO SACO X10KL</v>
          </cell>
          <cell r="C298" t="str">
            <v>und</v>
          </cell>
          <cell r="D298">
            <v>17858.329999999998</v>
          </cell>
        </row>
        <row r="299">
          <cell r="B299" t="str">
            <v>PERFIL D/GUARDAESCOBA DE 8CMX2.44ML</v>
          </cell>
          <cell r="C299" t="str">
            <v>und</v>
          </cell>
          <cell r="D299">
            <v>17395.419999999998</v>
          </cell>
          <cell r="E299">
            <v>0</v>
          </cell>
        </row>
        <row r="300">
          <cell r="B300" t="str">
            <v>PEGANTE PARA MEDIA CAÑA 750 ML</v>
          </cell>
          <cell r="C300" t="str">
            <v>und</v>
          </cell>
          <cell r="D300">
            <v>14300</v>
          </cell>
        </row>
        <row r="301">
          <cell r="B301" t="str">
            <v>Pirlanes para remate de entrada</v>
          </cell>
          <cell r="C301" t="str">
            <v>ML</v>
          </cell>
          <cell r="D301">
            <v>25000</v>
          </cell>
        </row>
        <row r="302">
          <cell r="B302" t="str">
            <v>Suministro de marco y puerta entamboradade pivote (0.90 X 2.10 ). Incluye pintura</v>
          </cell>
          <cell r="C302" t="str">
            <v>und</v>
          </cell>
          <cell r="D302">
            <v>343000</v>
          </cell>
        </row>
        <row r="303">
          <cell r="B303" t="str">
            <v>Cerradura bola saturno cromo mate entrada</v>
          </cell>
          <cell r="C303" t="str">
            <v>und</v>
          </cell>
          <cell r="D303">
            <v>37000</v>
          </cell>
        </row>
        <row r="304">
          <cell r="B304" t="str">
            <v xml:space="preserve">Puerta sistema XX en cristal templado de 6 mm, marco en aluminio y chapa overseas. </v>
          </cell>
          <cell r="C304" t="str">
            <v>und</v>
          </cell>
          <cell r="D304">
            <v>2810851.4513053978</v>
          </cell>
        </row>
        <row r="305">
          <cell r="B305" t="str">
            <v>Suministro estructura bici-parqueadero para 8 bicicletas en acero galvanizado en caliente</v>
          </cell>
          <cell r="C305" t="str">
            <v>und</v>
          </cell>
          <cell r="D305">
            <v>1116817</v>
          </cell>
          <cell r="E305">
            <v>0</v>
          </cell>
        </row>
        <row r="306">
          <cell r="B306" t="str">
            <v>Pasamanos en acero inoxidable. Incluye transporte.</v>
          </cell>
          <cell r="C306" t="str">
            <v>ML</v>
          </cell>
          <cell r="D306">
            <v>218390.1085</v>
          </cell>
          <cell r="E306">
            <v>0</v>
          </cell>
        </row>
        <row r="307">
          <cell r="B307" t="str">
            <v>Malla electrosoldada M-262 panel de 6,0*2,35 m</v>
          </cell>
          <cell r="C307" t="str">
            <v>M2</v>
          </cell>
          <cell r="D307">
            <v>10149</v>
          </cell>
          <cell r="E307">
            <v>0</v>
          </cell>
        </row>
        <row r="308">
          <cell r="B308" t="str">
            <v xml:space="preserve">Celosía o persiana en aluminio blanco con sistema de abertura mediante puertas pivotantes. </v>
          </cell>
          <cell r="C308" t="str">
            <v>M2</v>
          </cell>
          <cell r="D308">
            <v>602855.99782381475</v>
          </cell>
          <cell r="E308">
            <v>0</v>
          </cell>
        </row>
        <row r="309">
          <cell r="B309" t="str">
            <v>Basurera 8 Litros: An: 260mm Pro: 117 mm Al: 230mm</v>
          </cell>
          <cell r="C309" t="str">
            <v>UND</v>
          </cell>
          <cell r="D309">
            <v>95200</v>
          </cell>
          <cell r="E309">
            <v>0</v>
          </cell>
        </row>
        <row r="310">
          <cell r="B310" t="str">
            <v>Granito pulido piedra natural. Incluye gotero y salpicadero.</v>
          </cell>
          <cell r="C310" t="str">
            <v>ML</v>
          </cell>
          <cell r="D310">
            <v>193000</v>
          </cell>
          <cell r="E310">
            <v>0</v>
          </cell>
        </row>
        <row r="311">
          <cell r="B311" t="str">
            <v>Angulo galvanizado 0.2x0.25 (2.44m) cal. 26</v>
          </cell>
          <cell r="C311" t="str">
            <v>und</v>
          </cell>
          <cell r="D311">
            <v>1400</v>
          </cell>
          <cell r="E311">
            <v>0</v>
          </cell>
        </row>
        <row r="312">
          <cell r="B312" t="str">
            <v>Dilatación plástica</v>
          </cell>
          <cell r="C312" t="str">
            <v>ml</v>
          </cell>
          <cell r="D312">
            <v>400</v>
          </cell>
          <cell r="E312">
            <v>0</v>
          </cell>
        </row>
        <row r="313">
          <cell r="B313">
            <v>0</v>
          </cell>
          <cell r="C313">
            <v>0</v>
          </cell>
          <cell r="D313">
            <v>0</v>
          </cell>
        </row>
        <row r="314">
          <cell r="B314" t="str">
            <v>EQUIPO</v>
          </cell>
        </row>
        <row r="315">
          <cell r="B315" t="str">
            <v>DESCRIPCIÓN</v>
          </cell>
          <cell r="C315" t="str">
            <v>UND</v>
          </cell>
          <cell r="D315" t="str">
            <v>VALOR</v>
          </cell>
        </row>
        <row r="316">
          <cell r="B316" t="str">
            <v>Mezcladora</v>
          </cell>
          <cell r="C316" t="str">
            <v>hora</v>
          </cell>
          <cell r="D316">
            <v>12500</v>
          </cell>
        </row>
        <row r="317">
          <cell r="B317" t="str">
            <v xml:space="preserve">Maquina hidrolavado </v>
          </cell>
          <cell r="C317" t="str">
            <v>hora</v>
          </cell>
          <cell r="D317">
            <v>50000</v>
          </cell>
        </row>
        <row r="318">
          <cell r="B318" t="str">
            <v>Andamio Tubular. Incluye tablones</v>
          </cell>
          <cell r="C318" t="str">
            <v>día</v>
          </cell>
          <cell r="D318">
            <v>6000</v>
          </cell>
        </row>
        <row r="319">
          <cell r="B319" t="str">
            <v xml:space="preserve">VALDE DE 5 GALONES </v>
          </cell>
          <cell r="C319" t="str">
            <v>UND</v>
          </cell>
          <cell r="D319">
            <v>1600</v>
          </cell>
        </row>
        <row r="320">
          <cell r="B320" t="str">
            <v>Transporte Escombros</v>
          </cell>
          <cell r="C320" t="str">
            <v>m3/km</v>
          </cell>
          <cell r="D320">
            <v>0</v>
          </cell>
        </row>
        <row r="321">
          <cell r="B321" t="str">
            <v>Herramienta Menor</v>
          </cell>
          <cell r="C321" t="str">
            <v>%</v>
          </cell>
          <cell r="D321">
            <v>0</v>
          </cell>
        </row>
        <row r="322">
          <cell r="B322" t="str">
            <v>Martillo para demoliciones</v>
          </cell>
          <cell r="C322" t="str">
            <v>hora</v>
          </cell>
          <cell r="D322">
            <v>50000</v>
          </cell>
        </row>
        <row r="323">
          <cell r="B323" t="str">
            <v>Pulidora rotativa con tela diamantada para pulir</v>
          </cell>
          <cell r="C323" t="str">
            <v>hora</v>
          </cell>
          <cell r="D323">
            <v>30600</v>
          </cell>
        </row>
        <row r="324">
          <cell r="B324" t="str">
            <v xml:space="preserve">Andamio Metálico Tubular </v>
          </cell>
          <cell r="C324" t="str">
            <v>U/D</v>
          </cell>
          <cell r="D324">
            <v>1100</v>
          </cell>
        </row>
        <row r="325">
          <cell r="B325" t="str">
            <v>Hidrolavadora Chorro Presión Autónoma</v>
          </cell>
          <cell r="C325" t="str">
            <v>día</v>
          </cell>
          <cell r="D325">
            <v>200000</v>
          </cell>
        </row>
        <row r="326">
          <cell r="B326" t="str">
            <v>Pulidora de disco</v>
          </cell>
          <cell r="C326" t="str">
            <v>Hora</v>
          </cell>
          <cell r="D326">
            <v>5000</v>
          </cell>
        </row>
        <row r="327">
          <cell r="B327" t="str">
            <v>Vibrocompactador Manual Tipo Rana</v>
          </cell>
          <cell r="C327" t="str">
            <v>día</v>
          </cell>
          <cell r="D327">
            <v>55000</v>
          </cell>
        </row>
        <row r="328">
          <cell r="B328" t="str">
            <v>VIBROCOMPACTADOR RODILLO 10 TONELADAS TIPO SD100</v>
          </cell>
          <cell r="C328" t="str">
            <v>Hora</v>
          </cell>
          <cell r="D328">
            <v>110000</v>
          </cell>
        </row>
        <row r="329">
          <cell r="B329" t="str">
            <v>Andamio (% mano obra)</v>
          </cell>
          <cell r="C329" t="str">
            <v>%</v>
          </cell>
          <cell r="D329">
            <v>0</v>
          </cell>
        </row>
        <row r="330">
          <cell r="B330" t="str">
            <v>Cortadora concreto sin disco</v>
          </cell>
          <cell r="C330" t="str">
            <v>Hora</v>
          </cell>
          <cell r="D330">
            <v>7500</v>
          </cell>
        </row>
        <row r="331">
          <cell r="B331" t="str">
            <v>Vibrador de Concreto</v>
          </cell>
          <cell r="C331" t="str">
            <v>Hora</v>
          </cell>
          <cell r="D331">
            <v>6000</v>
          </cell>
        </row>
        <row r="332">
          <cell r="B332" t="str">
            <v>Equipo de soldadura Marca Linconl 600 A</v>
          </cell>
          <cell r="C332" t="str">
            <v>hr</v>
          </cell>
          <cell r="D332">
            <v>6893</v>
          </cell>
          <cell r="E332">
            <v>0</v>
          </cell>
          <cell r="F332">
            <v>0</v>
          </cell>
          <cell r="G332">
            <v>0</v>
          </cell>
        </row>
        <row r="334">
          <cell r="E33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</row>
        <row r="351">
          <cell r="B351">
            <v>0</v>
          </cell>
          <cell r="C351">
            <v>0</v>
          </cell>
          <cell r="D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</row>
        <row r="353">
          <cell r="B353">
            <v>0</v>
          </cell>
          <cell r="C353">
            <v>0</v>
          </cell>
          <cell r="D353">
            <v>0</v>
          </cell>
        </row>
        <row r="354">
          <cell r="B354">
            <v>0</v>
          </cell>
          <cell r="C354">
            <v>0</v>
          </cell>
          <cell r="D354">
            <v>0</v>
          </cell>
        </row>
        <row r="355">
          <cell r="B355">
            <v>0</v>
          </cell>
          <cell r="C355">
            <v>0</v>
          </cell>
          <cell r="D355">
            <v>0</v>
          </cell>
        </row>
        <row r="356">
          <cell r="B356">
            <v>0</v>
          </cell>
          <cell r="C356">
            <v>0</v>
          </cell>
          <cell r="D356">
            <v>0</v>
          </cell>
        </row>
        <row r="357">
          <cell r="B357">
            <v>0</v>
          </cell>
          <cell r="C357">
            <v>0</v>
          </cell>
          <cell r="D357">
            <v>0</v>
          </cell>
        </row>
        <row r="358">
          <cell r="B358">
            <v>0</v>
          </cell>
          <cell r="C358">
            <v>0</v>
          </cell>
          <cell r="D358">
            <v>0</v>
          </cell>
        </row>
        <row r="359">
          <cell r="B359">
            <v>0</v>
          </cell>
          <cell r="C359">
            <v>0</v>
          </cell>
          <cell r="D359">
            <v>0</v>
          </cell>
        </row>
        <row r="360">
          <cell r="B360">
            <v>0</v>
          </cell>
          <cell r="C360">
            <v>0</v>
          </cell>
          <cell r="D360">
            <v>0</v>
          </cell>
        </row>
        <row r="361">
          <cell r="B361">
            <v>0</v>
          </cell>
          <cell r="C361">
            <v>0</v>
          </cell>
          <cell r="D361">
            <v>0</v>
          </cell>
        </row>
        <row r="362">
          <cell r="B362">
            <v>0</v>
          </cell>
          <cell r="C362">
            <v>0</v>
          </cell>
          <cell r="D362">
            <v>0</v>
          </cell>
        </row>
        <row r="363">
          <cell r="B363">
            <v>0</v>
          </cell>
          <cell r="C363">
            <v>0</v>
          </cell>
          <cell r="D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</row>
        <row r="376">
          <cell r="B376">
            <v>0</v>
          </cell>
          <cell r="C376">
            <v>0</v>
          </cell>
          <cell r="D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</row>
        <row r="378">
          <cell r="B378">
            <v>0</v>
          </cell>
          <cell r="C378">
            <v>0</v>
          </cell>
          <cell r="D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</row>
        <row r="382">
          <cell r="B382">
            <v>0</v>
          </cell>
          <cell r="C382">
            <v>0</v>
          </cell>
          <cell r="D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</row>
        <row r="385">
          <cell r="B385">
            <v>0</v>
          </cell>
          <cell r="C385">
            <v>0</v>
          </cell>
          <cell r="D385">
            <v>0</v>
          </cell>
        </row>
        <row r="386">
          <cell r="B386" t="str">
            <v>TRANSPORTE</v>
          </cell>
        </row>
        <row r="387">
          <cell r="B387" t="str">
            <v>DESCRIPCIÓN</v>
          </cell>
          <cell r="C387" t="str">
            <v>UND</v>
          </cell>
          <cell r="D387" t="str">
            <v>VALOR</v>
          </cell>
        </row>
        <row r="388">
          <cell r="B388" t="str">
            <v>Retiro de escombros</v>
          </cell>
          <cell r="C388" t="str">
            <v>m3/km</v>
          </cell>
          <cell r="D388">
            <v>1100</v>
          </cell>
        </row>
        <row r="389">
          <cell r="B389" t="str">
            <v>Transporte de Arena</v>
          </cell>
          <cell r="C389" t="str">
            <v>m3/km</v>
          </cell>
          <cell r="D389">
            <v>1100</v>
          </cell>
        </row>
        <row r="390">
          <cell r="B390" t="str">
            <v>Transporte de Triturado</v>
          </cell>
          <cell r="C390" t="str">
            <v>m3/km</v>
          </cell>
          <cell r="D390">
            <v>1100</v>
          </cell>
        </row>
        <row r="391">
          <cell r="B391" t="str">
            <v>Transporte de Cemento</v>
          </cell>
          <cell r="C391" t="str">
            <v>Tn/km</v>
          </cell>
          <cell r="D391">
            <v>0</v>
          </cell>
        </row>
        <row r="392">
          <cell r="B392" t="str">
            <v>Transporte de Acero</v>
          </cell>
          <cell r="C392" t="str">
            <v>Kg/km</v>
          </cell>
          <cell r="D392">
            <v>12</v>
          </cell>
        </row>
        <row r="393">
          <cell r="B393" t="str">
            <v>Transporte de escombros</v>
          </cell>
          <cell r="C393" t="str">
            <v>m3/km</v>
          </cell>
          <cell r="D393">
            <v>1100</v>
          </cell>
        </row>
        <row r="394">
          <cell r="B394" t="str">
            <v>Tarifa escombrera Disposición final</v>
          </cell>
          <cell r="C394" t="str">
            <v>m3</v>
          </cell>
          <cell r="D394">
            <v>5000</v>
          </cell>
        </row>
        <row r="395">
          <cell r="B395" t="str">
            <v>Acarreo horizontal (10% MO)</v>
          </cell>
          <cell r="C395" t="str">
            <v>%</v>
          </cell>
          <cell r="D395">
            <v>0.1</v>
          </cell>
        </row>
        <row r="396">
          <cell r="B396" t="str">
            <v>Transporte Sub-Base</v>
          </cell>
          <cell r="C396" t="str">
            <v>m3/km</v>
          </cell>
          <cell r="D396">
            <v>1100</v>
          </cell>
        </row>
        <row r="397">
          <cell r="B397" t="str">
            <v>Transporte de materiales Tn</v>
          </cell>
          <cell r="C397" t="str">
            <v>ton</v>
          </cell>
          <cell r="D397">
            <v>1750</v>
          </cell>
        </row>
        <row r="398">
          <cell r="B398">
            <v>0</v>
          </cell>
          <cell r="C398">
            <v>0</v>
          </cell>
          <cell r="D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</row>
        <row r="401">
          <cell r="B401">
            <v>0</v>
          </cell>
          <cell r="C401">
            <v>0</v>
          </cell>
          <cell r="D401">
            <v>0</v>
          </cell>
        </row>
      </sheetData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Datos"/>
      <sheetName val="presupuesto"/>
      <sheetName val="Cuadrillas"/>
      <sheetName val="Jorn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  <sheetName val="PR 1"/>
      <sheetName val="PROGRAMA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  <sheetName val="mc sf gaviones"/>
      <sheetName val="PRESUPUEST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  <sheetName val="ESTADO VÍA-CRIT.TECNICO"/>
      <sheetName val="Gestion de Comunicaciones"/>
      <sheetName val="BASES"/>
      <sheetName val="CDItem"/>
    </sheetNames>
    <sheetDataSet>
      <sheetData sheetId="0">
        <row r="2">
          <cell r="A2" t="str">
            <v>1. Manual de Calidad y documentos formales del SGC</v>
          </cell>
        </row>
        <row r="3">
          <cell r="A3" t="str">
            <v>2. Boletines</v>
          </cell>
        </row>
        <row r="4">
          <cell r="A4" t="str">
            <v>3. Cartillas</v>
          </cell>
        </row>
        <row r="5">
          <cell r="A5" t="str">
            <v>4.  Tablero de Indicadores</v>
          </cell>
        </row>
        <row r="6">
          <cell r="A6" t="str">
            <v>5.  Revistas</v>
          </cell>
        </row>
        <row r="7">
          <cell r="A7" t="str">
            <v>6.  Eventos</v>
          </cell>
        </row>
        <row r="8">
          <cell r="A8" t="str">
            <v>7.  Mural,  Carteleras....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  <sheetName val="Ambient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No hay resultados o estos son muy probres</v>
          </cell>
        </row>
        <row r="3">
          <cell r="A3" t="str">
            <v>Los resultados generados son insuficientes</v>
          </cell>
        </row>
        <row r="4">
          <cell r="A4" t="str">
            <v>Se cuenta con datos disponibles,  pero no se definen acciones a partir de esta informacion</v>
          </cell>
        </row>
        <row r="5">
          <cell r="A5" t="str">
            <v>Con los resultados se toman decisiones importantes para la organización</v>
          </cell>
        </row>
        <row r="6">
          <cell r="A6" t="str">
            <v>Hay evidencias de mejoramiento a partir de los resultados obtenidos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PRECIOS"/>
      <sheetName val="FLUJO"/>
      <sheetName val="Ambientes "/>
      <sheetName val="otros"/>
      <sheetName val="PU"/>
      <sheetName val="ESTADO VÍA-CRIT.TECNICO"/>
      <sheetName val="CHEQUEO PPTO 1 JUNIO 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 t="str">
            <v>ABASTO CROMADO</v>
          </cell>
          <cell r="B25" t="str">
            <v>UN</v>
          </cell>
          <cell r="C25">
            <v>20500</v>
          </cell>
          <cell r="D25">
            <v>20500</v>
          </cell>
          <cell r="E25">
            <v>0</v>
          </cell>
          <cell r="F25">
            <v>38753</v>
          </cell>
          <cell r="G25" t="str">
            <v>HIDROSAN</v>
          </cell>
          <cell r="H25">
            <v>9</v>
          </cell>
          <cell r="I25">
            <v>0</v>
          </cell>
          <cell r="J25" t="str">
            <v>MUNDO ALIANZA</v>
          </cell>
          <cell r="L25">
            <v>0</v>
          </cell>
          <cell r="M25">
            <v>0</v>
          </cell>
        </row>
        <row r="26">
          <cell r="A26" t="str">
            <v>ABASTO PLASTICO</v>
          </cell>
          <cell r="B26" t="str">
            <v>UN</v>
          </cell>
          <cell r="C26">
            <v>8200</v>
          </cell>
          <cell r="D26">
            <v>8200</v>
          </cell>
          <cell r="E26">
            <v>0</v>
          </cell>
          <cell r="F26">
            <v>38091</v>
          </cell>
          <cell r="G26" t="str">
            <v>HIDROSAN</v>
          </cell>
          <cell r="H26">
            <v>9</v>
          </cell>
          <cell r="I26">
            <v>0</v>
          </cell>
          <cell r="J26" t="str">
            <v>BAZAR AMERICANO</v>
          </cell>
          <cell r="L26">
            <v>0</v>
          </cell>
          <cell r="M26">
            <v>0</v>
          </cell>
        </row>
        <row r="27">
          <cell r="A27" t="str">
            <v>ACARREO DE EQUIPO ALQUILADO</v>
          </cell>
          <cell r="B27" t="str">
            <v>MÉS</v>
          </cell>
          <cell r="C27">
            <v>700000</v>
          </cell>
          <cell r="D27">
            <v>700000</v>
          </cell>
          <cell r="E27">
            <v>0</v>
          </cell>
          <cell r="F27">
            <v>37766</v>
          </cell>
          <cell r="G27" t="str">
            <v>FORMALETA Y CONSUMOS</v>
          </cell>
          <cell r="H27">
            <v>100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</row>
        <row r="28">
          <cell r="A28" t="str">
            <v>ACCESORIOS BOMAS DE IMPULSIÓN</v>
          </cell>
          <cell r="B28" t="str">
            <v>UN</v>
          </cell>
          <cell r="C28">
            <v>1500000</v>
          </cell>
          <cell r="D28">
            <v>1500000</v>
          </cell>
          <cell r="E28">
            <v>0</v>
          </cell>
          <cell r="F28">
            <v>38753</v>
          </cell>
          <cell r="G28" t="str">
            <v>HIDROSAN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</row>
        <row r="29">
          <cell r="A29" t="str">
            <v>ACCESORIOS COBRE</v>
          </cell>
          <cell r="B29" t="str">
            <v>BAÑ</v>
          </cell>
          <cell r="C29">
            <v>27500</v>
          </cell>
          <cell r="D29">
            <v>25000</v>
          </cell>
          <cell r="E29">
            <v>-0.1</v>
          </cell>
          <cell r="F29">
            <v>38753</v>
          </cell>
          <cell r="G29" t="str">
            <v>HIDROSAN</v>
          </cell>
          <cell r="H29">
            <v>17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</row>
        <row r="30">
          <cell r="A30" t="str">
            <v>ACCESORIOS PVC PRESION</v>
          </cell>
          <cell r="B30" t="str">
            <v>GL</v>
          </cell>
          <cell r="C30">
            <v>6050</v>
          </cell>
          <cell r="D30">
            <v>5500</v>
          </cell>
          <cell r="E30">
            <v>-0.1</v>
          </cell>
          <cell r="F30">
            <v>38753</v>
          </cell>
          <cell r="G30" t="str">
            <v>HIDROSAN</v>
          </cell>
          <cell r="H30">
            <v>9</v>
          </cell>
          <cell r="I30">
            <v>0</v>
          </cell>
          <cell r="J30" t="str">
            <v>PVM</v>
          </cell>
          <cell r="L30">
            <v>0</v>
          </cell>
          <cell r="M30">
            <v>0</v>
          </cell>
        </row>
        <row r="31">
          <cell r="A31" t="str">
            <v>ACCESORIOS PVC SANIT.</v>
          </cell>
          <cell r="B31" t="str">
            <v>GL</v>
          </cell>
          <cell r="C31">
            <v>21780</v>
          </cell>
          <cell r="D31">
            <v>19800</v>
          </cell>
          <cell r="E31">
            <v>-0.1</v>
          </cell>
          <cell r="F31">
            <v>38753</v>
          </cell>
          <cell r="G31" t="str">
            <v>HIDROSAN</v>
          </cell>
          <cell r="H31">
            <v>9</v>
          </cell>
          <cell r="I31">
            <v>0</v>
          </cell>
          <cell r="J31" t="str">
            <v>PVM</v>
          </cell>
          <cell r="L31">
            <v>0</v>
          </cell>
          <cell r="M31">
            <v>0</v>
          </cell>
        </row>
        <row r="32">
          <cell r="A32" t="str">
            <v>ACCESORIOS RED DE INCENDIOS (POR GTE)</v>
          </cell>
          <cell r="B32" t="str">
            <v>UN</v>
          </cell>
          <cell r="C32">
            <v>363000</v>
          </cell>
          <cell r="D32">
            <v>330000</v>
          </cell>
          <cell r="E32">
            <v>-0.1</v>
          </cell>
          <cell r="F32">
            <v>38753</v>
          </cell>
          <cell r="G32" t="str">
            <v>HIDROSAN</v>
          </cell>
          <cell r="H32">
            <v>9</v>
          </cell>
          <cell r="I32">
            <v>0</v>
          </cell>
          <cell r="J32" t="str">
            <v>PVM</v>
          </cell>
          <cell r="L32">
            <v>0</v>
          </cell>
          <cell r="M32">
            <v>0</v>
          </cell>
        </row>
        <row r="33">
          <cell r="A33" t="str">
            <v>ACCESORIOS TANQUES DE AGUA</v>
          </cell>
          <cell r="B33" t="str">
            <v>UN</v>
          </cell>
          <cell r="C33">
            <v>605000</v>
          </cell>
          <cell r="D33">
            <v>550000</v>
          </cell>
          <cell r="E33">
            <v>-0.1</v>
          </cell>
          <cell r="F33">
            <v>38753</v>
          </cell>
          <cell r="G33" t="str">
            <v>HIDROSAN</v>
          </cell>
          <cell r="H33">
            <v>9</v>
          </cell>
          <cell r="I33">
            <v>0</v>
          </cell>
          <cell r="J33" t="str">
            <v>PVM</v>
          </cell>
          <cell r="L33">
            <v>0</v>
          </cell>
          <cell r="M33">
            <v>0</v>
          </cell>
        </row>
        <row r="34">
          <cell r="A34" t="str">
            <v>ACCESORIOS TUBERIA DE COBRE</v>
          </cell>
          <cell r="B34" t="str">
            <v>ML</v>
          </cell>
          <cell r="C34">
            <v>1452</v>
          </cell>
          <cell r="D34">
            <v>1320</v>
          </cell>
          <cell r="E34">
            <v>-0.1</v>
          </cell>
          <cell r="F34">
            <v>38753</v>
          </cell>
          <cell r="G34" t="str">
            <v>HIDROSAN</v>
          </cell>
          <cell r="H34">
            <v>9</v>
          </cell>
          <cell r="I34">
            <v>0</v>
          </cell>
          <cell r="J34" t="str">
            <v>PVM</v>
          </cell>
          <cell r="L34">
            <v>0</v>
          </cell>
          <cell r="M34">
            <v>0</v>
          </cell>
        </row>
        <row r="35">
          <cell r="A35" t="str">
            <v>ACCESORIOS VARIOS</v>
          </cell>
          <cell r="B35" t="str">
            <v>GL</v>
          </cell>
          <cell r="C35">
            <v>11000</v>
          </cell>
          <cell r="D35">
            <v>11000</v>
          </cell>
          <cell r="E35">
            <v>0</v>
          </cell>
          <cell r="F35">
            <v>38753</v>
          </cell>
          <cell r="G35" t="str">
            <v>HIDROSAN</v>
          </cell>
          <cell r="H35">
            <v>9</v>
          </cell>
          <cell r="I35">
            <v>0</v>
          </cell>
          <cell r="J35" t="str">
            <v>PVM</v>
          </cell>
          <cell r="L35">
            <v>0</v>
          </cell>
          <cell r="M35">
            <v>0</v>
          </cell>
        </row>
        <row r="36">
          <cell r="A36" t="str">
            <v>ACERO DE REFUERZO 1/2" FIGURADO</v>
          </cell>
          <cell r="B36" t="str">
            <v>KG</v>
          </cell>
          <cell r="C36">
            <v>1897</v>
          </cell>
          <cell r="D36">
            <v>1897</v>
          </cell>
          <cell r="E36">
            <v>0</v>
          </cell>
          <cell r="F36">
            <v>38753</v>
          </cell>
          <cell r="G36" t="str">
            <v>ACERO</v>
          </cell>
          <cell r="H36" t="str">
            <v>FERRASA</v>
          </cell>
          <cell r="I36">
            <v>0</v>
          </cell>
          <cell r="J36" t="str">
            <v>FERRASA</v>
          </cell>
          <cell r="L36" t="str">
            <v>1885</v>
          </cell>
          <cell r="M36">
            <v>0</v>
          </cell>
        </row>
        <row r="37">
          <cell r="A37" t="str">
            <v>ACERO DE REFUERZO 1+1/4" FIGURADO</v>
          </cell>
          <cell r="B37" t="str">
            <v>KG</v>
          </cell>
          <cell r="C37">
            <v>1978</v>
          </cell>
          <cell r="D37">
            <v>1978</v>
          </cell>
          <cell r="E37">
            <v>0</v>
          </cell>
          <cell r="F37">
            <v>38753</v>
          </cell>
          <cell r="G37" t="str">
            <v>ACERO</v>
          </cell>
          <cell r="H37" t="str">
            <v>FERRASA</v>
          </cell>
          <cell r="I37">
            <v>0</v>
          </cell>
          <cell r="J37" t="str">
            <v>FERRASA</v>
          </cell>
          <cell r="L37" t="str">
            <v>2144</v>
          </cell>
          <cell r="M37">
            <v>0</v>
          </cell>
        </row>
        <row r="38">
          <cell r="A38" t="str">
            <v>ACERO DE REFUERZO 3/8" FIGURADO</v>
          </cell>
          <cell r="B38" t="str">
            <v>KG</v>
          </cell>
          <cell r="C38">
            <v>1897</v>
          </cell>
          <cell r="D38">
            <v>1897</v>
          </cell>
          <cell r="E38">
            <v>0</v>
          </cell>
          <cell r="F38">
            <v>38753</v>
          </cell>
          <cell r="G38" t="str">
            <v>ACERO</v>
          </cell>
          <cell r="H38" t="str">
            <v>FERRASA</v>
          </cell>
          <cell r="I38">
            <v>0</v>
          </cell>
          <cell r="J38" t="str">
            <v>FERRASA</v>
          </cell>
          <cell r="L38" t="str">
            <v>2020</v>
          </cell>
          <cell r="M38">
            <v>0</v>
          </cell>
        </row>
        <row r="39">
          <cell r="A39" t="str">
            <v>ACERO DE REFUERZO 5/8 A 1" FIGURADO</v>
          </cell>
          <cell r="B39" t="str">
            <v>KG</v>
          </cell>
          <cell r="C39">
            <v>1897</v>
          </cell>
          <cell r="D39">
            <v>1897</v>
          </cell>
          <cell r="E39">
            <v>0</v>
          </cell>
          <cell r="F39">
            <v>38753</v>
          </cell>
          <cell r="G39" t="str">
            <v>ACERO</v>
          </cell>
          <cell r="H39">
            <v>2</v>
          </cell>
          <cell r="I39">
            <v>0</v>
          </cell>
          <cell r="J39" t="str">
            <v>FERRASA</v>
          </cell>
          <cell r="L39" t="str">
            <v>1901</v>
          </cell>
          <cell r="M39">
            <v>0</v>
          </cell>
        </row>
        <row r="40">
          <cell r="A40" t="str">
            <v>ACOMETIDA AGUAS LLUVIAS Y RESIDUALES</v>
          </cell>
          <cell r="B40" t="str">
            <v>GL</v>
          </cell>
          <cell r="C40">
            <v>60662800</v>
          </cell>
          <cell r="D40">
            <v>60662800</v>
          </cell>
          <cell r="E40">
            <v>0</v>
          </cell>
          <cell r="F40">
            <v>38260</v>
          </cell>
          <cell r="G40" t="str">
            <v>HIDROSAN</v>
          </cell>
          <cell r="H40">
            <v>100</v>
          </cell>
          <cell r="I40">
            <v>0</v>
          </cell>
          <cell r="J40">
            <v>0</v>
          </cell>
          <cell r="L40" t="str">
            <v>2069</v>
          </cell>
          <cell r="M40">
            <v>0</v>
          </cell>
        </row>
        <row r="41">
          <cell r="A41" t="str">
            <v>ACOMETIDA DE ACUEDUCTO</v>
          </cell>
          <cell r="B41" t="str">
            <v>GL</v>
          </cell>
          <cell r="C41">
            <v>7710000</v>
          </cell>
          <cell r="D41">
            <v>7710000</v>
          </cell>
          <cell r="E41">
            <v>0</v>
          </cell>
          <cell r="F41">
            <v>38753</v>
          </cell>
          <cell r="G41" t="str">
            <v>HIDROSAN</v>
          </cell>
          <cell r="H41">
            <v>100</v>
          </cell>
          <cell r="I41">
            <v>0</v>
          </cell>
          <cell r="J41" t="str">
            <v>SALINAS</v>
          </cell>
          <cell r="L41">
            <v>0</v>
          </cell>
          <cell r="M41">
            <v>0</v>
          </cell>
        </row>
        <row r="42">
          <cell r="A42" t="str">
            <v>ACPM, PARAFINA</v>
          </cell>
          <cell r="B42" t="str">
            <v>GL</v>
          </cell>
          <cell r="C42">
            <v>4900</v>
          </cell>
          <cell r="D42">
            <v>4900</v>
          </cell>
          <cell r="E42">
            <v>0</v>
          </cell>
          <cell r="F42">
            <v>38754</v>
          </cell>
          <cell r="G42" t="str">
            <v>FORMALETA Y CONSUMOS</v>
          </cell>
          <cell r="H42">
            <v>20</v>
          </cell>
          <cell r="I42" t="str">
            <v>200</v>
          </cell>
          <cell r="J42" t="str">
            <v>RAUL ACEVEDO</v>
          </cell>
          <cell r="L42" t="str">
            <v>150</v>
          </cell>
          <cell r="M42">
            <v>0</v>
          </cell>
        </row>
        <row r="43">
          <cell r="A43" t="str">
            <v>ACRONAL</v>
          </cell>
          <cell r="B43" t="str">
            <v>KG</v>
          </cell>
          <cell r="C43">
            <v>3596</v>
          </cell>
          <cell r="D43">
            <v>3596</v>
          </cell>
          <cell r="E43">
            <v>0</v>
          </cell>
          <cell r="F43">
            <v>38749</v>
          </cell>
          <cell r="G43" t="str">
            <v>REVOQUE</v>
          </cell>
          <cell r="J43" t="str">
            <v>TECNOPINTURAS</v>
          </cell>
        </row>
        <row r="44">
          <cell r="A44" t="str">
            <v>ADITIVO ADECRIL</v>
          </cell>
          <cell r="B44" t="str">
            <v>KG</v>
          </cell>
          <cell r="C44">
            <v>1485</v>
          </cell>
          <cell r="D44">
            <v>1485</v>
          </cell>
          <cell r="E44">
            <v>0</v>
          </cell>
          <cell r="F44">
            <v>38389</v>
          </cell>
        </row>
        <row r="45">
          <cell r="A45" t="str">
            <v>ADITIVO EUCON</v>
          </cell>
          <cell r="B45" t="str">
            <v>KG</v>
          </cell>
          <cell r="C45">
            <v>5999</v>
          </cell>
          <cell r="D45">
            <v>5999</v>
          </cell>
          <cell r="E45">
            <v>0</v>
          </cell>
          <cell r="F45">
            <v>38389</v>
          </cell>
        </row>
        <row r="46">
          <cell r="A46" t="str">
            <v>ADITIVO EXPINDOL K</v>
          </cell>
          <cell r="B46" t="str">
            <v>KG</v>
          </cell>
          <cell r="C46">
            <v>1938</v>
          </cell>
          <cell r="D46">
            <v>1938</v>
          </cell>
          <cell r="E46">
            <v>0</v>
          </cell>
          <cell r="F46">
            <v>38749</v>
          </cell>
          <cell r="G46" t="str">
            <v>REVOQUE</v>
          </cell>
          <cell r="J46" t="str">
            <v>BERNARDO RESTREPO</v>
          </cell>
        </row>
        <row r="47">
          <cell r="A47" t="str">
            <v>ADITIVO FIBRA POLIPROPILENO</v>
          </cell>
          <cell r="B47" t="str">
            <v>M3</v>
          </cell>
          <cell r="C47">
            <v>10150</v>
          </cell>
          <cell r="D47">
            <v>10150</v>
          </cell>
          <cell r="E47">
            <v>0</v>
          </cell>
          <cell r="F47">
            <v>38749</v>
          </cell>
          <cell r="G47" t="str">
            <v>CONCRETO</v>
          </cell>
          <cell r="J47" t="str">
            <v>COPAQUES</v>
          </cell>
        </row>
        <row r="48">
          <cell r="A48" t="str">
            <v>ADITIVO INDOLRET M</v>
          </cell>
          <cell r="B48" t="str">
            <v>KG</v>
          </cell>
          <cell r="C48">
            <v>3538</v>
          </cell>
          <cell r="D48">
            <v>3538</v>
          </cell>
          <cell r="E48">
            <v>0</v>
          </cell>
          <cell r="F48">
            <v>38749</v>
          </cell>
          <cell r="G48" t="str">
            <v>REVOQUE</v>
          </cell>
          <cell r="J48" t="str">
            <v>BERNARDO RESTREPO</v>
          </cell>
        </row>
        <row r="49">
          <cell r="A49" t="str">
            <v>ADITIVO PARA CONCRETO FLUIDO PLASTIMENT BV-40 1%</v>
          </cell>
          <cell r="B49" t="str">
            <v>M3</v>
          </cell>
          <cell r="C49">
            <v>17150</v>
          </cell>
          <cell r="D49">
            <v>17150</v>
          </cell>
          <cell r="E49">
            <v>0</v>
          </cell>
          <cell r="F49">
            <v>38749</v>
          </cell>
          <cell r="G49" t="str">
            <v>CONCRETO</v>
          </cell>
          <cell r="J49" t="str">
            <v>MATERIALES Y HTAS</v>
          </cell>
        </row>
        <row r="50">
          <cell r="A50" t="str">
            <v>ADITIVO PLASTIMENT TM-8</v>
          </cell>
          <cell r="B50" t="str">
            <v>KG</v>
          </cell>
          <cell r="C50">
            <v>2450</v>
          </cell>
          <cell r="D50">
            <v>2450</v>
          </cell>
          <cell r="E50">
            <v>0</v>
          </cell>
          <cell r="F50">
            <v>38758</v>
          </cell>
        </row>
        <row r="51">
          <cell r="A51" t="str">
            <v>ADITIVO SISMOFLEX</v>
          </cell>
          <cell r="B51" t="str">
            <v>UN</v>
          </cell>
          <cell r="C51">
            <v>23620</v>
          </cell>
          <cell r="D51">
            <v>23620</v>
          </cell>
          <cell r="E51">
            <v>0</v>
          </cell>
          <cell r="F51">
            <v>38749</v>
          </cell>
          <cell r="G51" t="str">
            <v>REVOQUE</v>
          </cell>
          <cell r="J51" t="str">
            <v>BERNARDO RESTREPO</v>
          </cell>
        </row>
        <row r="52">
          <cell r="A52" t="str">
            <v>ADOBE 10*20*40</v>
          </cell>
          <cell r="B52" t="str">
            <v>UN</v>
          </cell>
          <cell r="C52">
            <v>723</v>
          </cell>
          <cell r="D52">
            <v>723</v>
          </cell>
          <cell r="E52">
            <v>0</v>
          </cell>
          <cell r="F52">
            <v>38758</v>
          </cell>
          <cell r="G52" t="str">
            <v>MAMPOSTERIA</v>
          </cell>
          <cell r="H52">
            <v>7</v>
          </cell>
          <cell r="I52" t="str">
            <v xml:space="preserve">SAN CRISTOBAL </v>
          </cell>
          <cell r="J52" t="str">
            <v>SAN JOSE</v>
          </cell>
          <cell r="L52" t="str">
            <v>OMAIRA</v>
          </cell>
          <cell r="M52" t="str">
            <v>PUESTO EN OBRA</v>
          </cell>
        </row>
        <row r="53">
          <cell r="A53" t="str">
            <v>ADOBE 15*20*40</v>
          </cell>
          <cell r="B53" t="str">
            <v>UN</v>
          </cell>
          <cell r="C53">
            <v>1086</v>
          </cell>
          <cell r="D53">
            <v>1086</v>
          </cell>
          <cell r="E53">
            <v>0</v>
          </cell>
          <cell r="F53">
            <v>38758</v>
          </cell>
          <cell r="G53" t="str">
            <v>MAMPOSTERIA</v>
          </cell>
          <cell r="H53">
            <v>7</v>
          </cell>
          <cell r="I53">
            <v>0</v>
          </cell>
          <cell r="J53" t="str">
            <v>SAN JOSE 38.5%</v>
          </cell>
          <cell r="L53" t="str">
            <v>OMAIRA</v>
          </cell>
          <cell r="M53" t="str">
            <v>PUESTO EN OBRA</v>
          </cell>
        </row>
        <row r="54">
          <cell r="A54" t="str">
            <v>ADOBE 6*12*24</v>
          </cell>
          <cell r="B54" t="str">
            <v>UN</v>
          </cell>
          <cell r="C54">
            <v>524</v>
          </cell>
          <cell r="D54">
            <v>524</v>
          </cell>
          <cell r="E54">
            <v>0</v>
          </cell>
          <cell r="F54">
            <v>38476</v>
          </cell>
          <cell r="G54" t="str">
            <v>MAMPOSTERIA</v>
          </cell>
          <cell r="H54">
            <v>7</v>
          </cell>
          <cell r="I54">
            <v>0</v>
          </cell>
          <cell r="J54" t="str">
            <v>SAN CRISTOBALL</v>
          </cell>
          <cell r="L54">
            <v>0</v>
          </cell>
          <cell r="M54">
            <v>0</v>
          </cell>
        </row>
        <row r="55">
          <cell r="A55" t="str">
            <v>ADOBE CALADO</v>
          </cell>
          <cell r="B55" t="str">
            <v>UN</v>
          </cell>
          <cell r="C55">
            <v>1240</v>
          </cell>
          <cell r="D55">
            <v>1240</v>
          </cell>
          <cell r="E55">
            <v>0</v>
          </cell>
          <cell r="F55">
            <v>38758</v>
          </cell>
          <cell r="G55" t="str">
            <v>MAMPOSTERIA</v>
          </cell>
          <cell r="H55">
            <v>7</v>
          </cell>
          <cell r="I55">
            <v>0</v>
          </cell>
          <cell r="J55" t="str">
            <v>BUENAVISTA</v>
          </cell>
          <cell r="L55">
            <v>0</v>
          </cell>
          <cell r="M55">
            <v>0</v>
          </cell>
        </row>
        <row r="56">
          <cell r="A56" t="str">
            <v>ADOQUIN DE ARCILLA</v>
          </cell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A57" t="str">
            <v>ADOQUIN DE ARCILLA 10*20*4</v>
          </cell>
          <cell r="B57" t="str">
            <v>M2</v>
          </cell>
          <cell r="C57">
            <v>18016</v>
          </cell>
          <cell r="D57">
            <v>18016</v>
          </cell>
          <cell r="E57">
            <v>0</v>
          </cell>
          <cell r="F57">
            <v>38749</v>
          </cell>
          <cell r="G57" t="str">
            <v>PISOS</v>
          </cell>
          <cell r="H57">
            <v>7</v>
          </cell>
          <cell r="I57">
            <v>0</v>
          </cell>
          <cell r="J57" t="str">
            <v>SAN JOSE</v>
          </cell>
          <cell r="L57">
            <v>0</v>
          </cell>
          <cell r="M57">
            <v>0</v>
          </cell>
        </row>
        <row r="58">
          <cell r="A58" t="str">
            <v>ADOQUIN DE ARCILLA 10*20*6</v>
          </cell>
          <cell r="B58" t="str">
            <v>M2</v>
          </cell>
          <cell r="C58">
            <v>24316</v>
          </cell>
          <cell r="D58">
            <v>24316</v>
          </cell>
          <cell r="E58">
            <v>0</v>
          </cell>
          <cell r="F58">
            <v>38749</v>
          </cell>
          <cell r="G58" t="str">
            <v>PISOS</v>
          </cell>
          <cell r="H58">
            <v>7</v>
          </cell>
          <cell r="I58">
            <v>0</v>
          </cell>
          <cell r="J58" t="str">
            <v>SAN JOSE</v>
          </cell>
          <cell r="L58">
            <v>0</v>
          </cell>
          <cell r="M58">
            <v>0</v>
          </cell>
        </row>
        <row r="59">
          <cell r="A59" t="str">
            <v>ALA PIZANO 41-50*2.00-2.10</v>
          </cell>
          <cell r="B59" t="str">
            <v>UN</v>
          </cell>
          <cell r="C59">
            <v>50900</v>
          </cell>
          <cell r="D59">
            <v>50900</v>
          </cell>
          <cell r="E59">
            <v>0</v>
          </cell>
          <cell r="F59">
            <v>37417</v>
          </cell>
          <cell r="G59" t="str">
            <v>C. MADERA</v>
          </cell>
          <cell r="H59">
            <v>3</v>
          </cell>
          <cell r="I59">
            <v>0</v>
          </cell>
          <cell r="J59">
            <v>0</v>
          </cell>
          <cell r="L59" t="str">
            <v>1894</v>
          </cell>
          <cell r="M59">
            <v>0</v>
          </cell>
        </row>
        <row r="60">
          <cell r="A60" t="str">
            <v>ALA PIZANO 51-75*2.00-2.10</v>
          </cell>
          <cell r="B60" t="str">
            <v>UN</v>
          </cell>
          <cell r="C60">
            <v>59050</v>
          </cell>
          <cell r="D60">
            <v>59050</v>
          </cell>
          <cell r="E60">
            <v>0</v>
          </cell>
          <cell r="F60">
            <v>37417</v>
          </cell>
          <cell r="G60" t="str">
            <v>C. MADERA</v>
          </cell>
          <cell r="H60">
            <v>3</v>
          </cell>
          <cell r="I60">
            <v>0</v>
          </cell>
          <cell r="J60">
            <v>0</v>
          </cell>
          <cell r="L60" t="str">
            <v>2330</v>
          </cell>
          <cell r="M60">
            <v>0</v>
          </cell>
        </row>
        <row r="61">
          <cell r="A61" t="str">
            <v>ALA PIZANO 76-100*2.00-2.10</v>
          </cell>
          <cell r="B61" t="str">
            <v>UN</v>
          </cell>
          <cell r="C61">
            <v>67300</v>
          </cell>
          <cell r="D61">
            <v>67300</v>
          </cell>
          <cell r="E61">
            <v>0</v>
          </cell>
          <cell r="F61">
            <v>37417</v>
          </cell>
          <cell r="G61" t="str">
            <v>C. MADERA</v>
          </cell>
          <cell r="H61">
            <v>3</v>
          </cell>
          <cell r="I61">
            <v>0</v>
          </cell>
          <cell r="J61">
            <v>0</v>
          </cell>
          <cell r="L61" t="str">
            <v>3093</v>
          </cell>
          <cell r="M61">
            <v>0</v>
          </cell>
        </row>
        <row r="62">
          <cell r="A62" t="str">
            <v>ALA PIZANO OKUME 65*205</v>
          </cell>
          <cell r="B62" t="str">
            <v>UN</v>
          </cell>
          <cell r="C62">
            <v>70500</v>
          </cell>
          <cell r="D62">
            <v>70500</v>
          </cell>
          <cell r="E62">
            <v>0</v>
          </cell>
          <cell r="F62">
            <v>37755</v>
          </cell>
          <cell r="G62" t="str">
            <v>C. MADERA</v>
          </cell>
          <cell r="H62">
            <v>3</v>
          </cell>
          <cell r="I62">
            <v>0</v>
          </cell>
          <cell r="J62">
            <v>0</v>
          </cell>
          <cell r="L62" t="str">
            <v>1708</v>
          </cell>
          <cell r="M62">
            <v>0</v>
          </cell>
        </row>
        <row r="63">
          <cell r="A63" t="str">
            <v>ALA TIVOLI</v>
          </cell>
          <cell r="B63" t="str">
            <v>UN</v>
          </cell>
          <cell r="C63">
            <v>126125</v>
          </cell>
          <cell r="D63">
            <v>126125</v>
          </cell>
          <cell r="E63">
            <v>0</v>
          </cell>
          <cell r="F63">
            <v>37043</v>
          </cell>
          <cell r="G63" t="str">
            <v>C. MADERA</v>
          </cell>
          <cell r="H63">
            <v>3</v>
          </cell>
          <cell r="I63" t="str">
            <v>81200</v>
          </cell>
          <cell r="J63">
            <v>0</v>
          </cell>
          <cell r="L63" t="str">
            <v>8165</v>
          </cell>
          <cell r="M63">
            <v>0</v>
          </cell>
        </row>
        <row r="64">
          <cell r="A64" t="str">
            <v>ALA TRIPLEX 65-95</v>
          </cell>
          <cell r="B64" t="str">
            <v>UN</v>
          </cell>
          <cell r="C64">
            <v>54000</v>
          </cell>
          <cell r="D64">
            <v>54000</v>
          </cell>
          <cell r="E64">
            <v>0</v>
          </cell>
          <cell r="F64">
            <v>37755</v>
          </cell>
          <cell r="G64" t="str">
            <v>C. MADERA</v>
          </cell>
          <cell r="H64">
            <v>3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</row>
        <row r="65">
          <cell r="A65" t="str">
            <v>ALA TRIPLEX PÁLIDO</v>
          </cell>
          <cell r="B65" t="str">
            <v>UN</v>
          </cell>
          <cell r="C65">
            <v>48725</v>
          </cell>
          <cell r="D65">
            <v>48725</v>
          </cell>
          <cell r="E65">
            <v>0</v>
          </cell>
          <cell r="F65">
            <v>37417</v>
          </cell>
          <cell r="G65" t="str">
            <v>C. MADERA</v>
          </cell>
          <cell r="H65">
            <v>3</v>
          </cell>
          <cell r="I65">
            <v>0</v>
          </cell>
          <cell r="J65">
            <v>0</v>
          </cell>
          <cell r="L65" t="str">
            <v>1633</v>
          </cell>
          <cell r="M65">
            <v>0</v>
          </cell>
        </row>
        <row r="66">
          <cell r="A66" t="str">
            <v>ALA TRIPLEX TABLEX DE 65CM-95</v>
          </cell>
          <cell r="B66" t="str">
            <v>UN</v>
          </cell>
          <cell r="C66">
            <v>48725</v>
          </cell>
          <cell r="D66">
            <v>48725</v>
          </cell>
          <cell r="E66">
            <v>0</v>
          </cell>
          <cell r="F66">
            <v>37417</v>
          </cell>
          <cell r="G66" t="str">
            <v>C. MADERA</v>
          </cell>
          <cell r="H66">
            <v>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7">
          <cell r="A67" t="str">
            <v>ALA VENEZIANA EXPRESS 60-90*-2.00</v>
          </cell>
          <cell r="B67" t="str">
            <v>UN</v>
          </cell>
          <cell r="C67">
            <v>151150</v>
          </cell>
          <cell r="D67">
            <v>151150</v>
          </cell>
          <cell r="E67">
            <v>0</v>
          </cell>
          <cell r="F67">
            <v>37417</v>
          </cell>
          <cell r="G67" t="str">
            <v>C. MADERA</v>
          </cell>
          <cell r="H67">
            <v>3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</row>
        <row r="68">
          <cell r="A68" t="str">
            <v>ALA VENEZIANA TIVOLI 30-60*1.61-2.10</v>
          </cell>
          <cell r="B68" t="str">
            <v>UN</v>
          </cell>
          <cell r="C68">
            <v>96800</v>
          </cell>
          <cell r="D68">
            <v>96800</v>
          </cell>
          <cell r="E68">
            <v>0</v>
          </cell>
          <cell r="F68">
            <v>37417</v>
          </cell>
          <cell r="G68" t="str">
            <v>C. MADERA</v>
          </cell>
          <cell r="H68">
            <v>3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</row>
        <row r="69">
          <cell r="A69" t="str">
            <v>ALAMBRE DE AMARRAR</v>
          </cell>
          <cell r="B69" t="str">
            <v>KG</v>
          </cell>
          <cell r="C69">
            <v>2028</v>
          </cell>
          <cell r="D69">
            <v>2028</v>
          </cell>
          <cell r="E69">
            <v>0</v>
          </cell>
          <cell r="F69">
            <v>38758</v>
          </cell>
          <cell r="G69" t="str">
            <v>ACERO</v>
          </cell>
          <cell r="H69">
            <v>2</v>
          </cell>
          <cell r="I69">
            <v>0</v>
          </cell>
          <cell r="J69" t="str">
            <v>FERRASA</v>
          </cell>
          <cell r="L69" t="str">
            <v>2069</v>
          </cell>
          <cell r="M69">
            <v>0</v>
          </cell>
        </row>
        <row r="70">
          <cell r="A70" t="str">
            <v xml:space="preserve">ALAMBRE GALVANIZADO </v>
          </cell>
          <cell r="B70" t="str">
            <v>KG</v>
          </cell>
          <cell r="C70">
            <v>2320</v>
          </cell>
          <cell r="D70">
            <v>2320</v>
          </cell>
          <cell r="E70">
            <v>0</v>
          </cell>
          <cell r="F70">
            <v>37413</v>
          </cell>
          <cell r="G70" t="str">
            <v>FORMALETA Y CONSUMOS</v>
          </cell>
          <cell r="H70">
            <v>20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ALAMBRE, CLAVOS Y OTROS</v>
          </cell>
          <cell r="B71" t="str">
            <v>GL</v>
          </cell>
          <cell r="C71">
            <v>120</v>
          </cell>
          <cell r="D71">
            <v>120</v>
          </cell>
          <cell r="E71">
            <v>0</v>
          </cell>
          <cell r="F71">
            <v>37417</v>
          </cell>
          <cell r="G71" t="str">
            <v>FORMALETA Y CONSUMOS</v>
          </cell>
          <cell r="H71">
            <v>20</v>
          </cell>
          <cell r="I71">
            <v>0</v>
          </cell>
          <cell r="J71">
            <v>0</v>
          </cell>
          <cell r="L71" t="str">
            <v>150</v>
          </cell>
          <cell r="M71">
            <v>0</v>
          </cell>
        </row>
        <row r="72">
          <cell r="A72" t="str">
            <v>ALAS ENTABLERADAS</v>
          </cell>
          <cell r="B72" t="str">
            <v>UN</v>
          </cell>
          <cell r="C72">
            <v>177600</v>
          </cell>
          <cell r="D72">
            <v>177600</v>
          </cell>
          <cell r="E72">
            <v>0</v>
          </cell>
          <cell r="F72">
            <v>37408</v>
          </cell>
          <cell r="G72" t="str">
            <v>C. MADERA</v>
          </cell>
          <cell r="H72">
            <v>3</v>
          </cell>
          <cell r="I72">
            <v>0</v>
          </cell>
          <cell r="J72">
            <v>0</v>
          </cell>
          <cell r="L72">
            <v>0</v>
          </cell>
          <cell r="M72">
            <v>0</v>
          </cell>
        </row>
        <row r="73">
          <cell r="A73" t="str">
            <v>ALQUILER ANDAMIO COLGANTE</v>
          </cell>
          <cell r="B73" t="str">
            <v>DÍA</v>
          </cell>
          <cell r="C73">
            <v>1460</v>
          </cell>
          <cell r="D73">
            <v>1460</v>
          </cell>
          <cell r="E73">
            <v>0</v>
          </cell>
          <cell r="F73">
            <v>38749</v>
          </cell>
          <cell r="G73" t="str">
            <v>FORMALETA Y CONSUMOS</v>
          </cell>
          <cell r="H73">
            <v>14</v>
          </cell>
          <cell r="I73">
            <v>0</v>
          </cell>
          <cell r="J73" t="str">
            <v>CONALQUIPO</v>
          </cell>
        </row>
        <row r="74">
          <cell r="A74" t="str">
            <v>ALQUILER ANDAMIO DE CARGA</v>
          </cell>
          <cell r="B74" t="str">
            <v>DÍA</v>
          </cell>
          <cell r="C74">
            <v>23000</v>
          </cell>
          <cell r="D74">
            <v>23000</v>
          </cell>
          <cell r="E74">
            <v>0</v>
          </cell>
          <cell r="F74">
            <v>38467</v>
          </cell>
          <cell r="G74" t="str">
            <v>EQUIPO</v>
          </cell>
        </row>
        <row r="75">
          <cell r="A75" t="str">
            <v>ALQUILER ANDAMIO TIJERA</v>
          </cell>
          <cell r="B75" t="str">
            <v>DÍA</v>
          </cell>
          <cell r="C75">
            <v>198</v>
          </cell>
          <cell r="D75">
            <v>198</v>
          </cell>
          <cell r="E75">
            <v>0</v>
          </cell>
          <cell r="F75">
            <v>38749</v>
          </cell>
          <cell r="G75" t="str">
            <v>FORMALETA Y CONSUMOS</v>
          </cell>
          <cell r="H75">
            <v>14</v>
          </cell>
          <cell r="I75">
            <v>0</v>
          </cell>
          <cell r="J75" t="str">
            <v>ESCO</v>
          </cell>
        </row>
        <row r="76">
          <cell r="A76" t="str">
            <v>ALQUILER ANDAMIO TUBULAR</v>
          </cell>
          <cell r="B76" t="str">
            <v>DÍA</v>
          </cell>
          <cell r="C76">
            <v>198</v>
          </cell>
          <cell r="D76">
            <v>198</v>
          </cell>
          <cell r="E76">
            <v>0</v>
          </cell>
          <cell r="F76">
            <v>38749</v>
          </cell>
          <cell r="G76" t="str">
            <v>FORMALETA Y CONSUMOS</v>
          </cell>
          <cell r="H76">
            <v>14</v>
          </cell>
          <cell r="I76">
            <v>0</v>
          </cell>
          <cell r="J76" t="str">
            <v>ESCO</v>
          </cell>
          <cell r="L76">
            <v>0</v>
          </cell>
          <cell r="M76">
            <v>0</v>
          </cell>
        </row>
        <row r="77">
          <cell r="A77" t="str">
            <v>ALQUILER CERCHA METÁLICA</v>
          </cell>
          <cell r="B77" t="str">
            <v>DÍA</v>
          </cell>
          <cell r="C77">
            <v>81</v>
          </cell>
          <cell r="D77">
            <v>81</v>
          </cell>
          <cell r="E77">
            <v>0</v>
          </cell>
          <cell r="F77">
            <v>38749</v>
          </cell>
          <cell r="G77" t="str">
            <v>FORMALETA Y CONSUMOS</v>
          </cell>
          <cell r="H77">
            <v>14</v>
          </cell>
          <cell r="I77">
            <v>0</v>
          </cell>
          <cell r="J77" t="str">
            <v>ESCO</v>
          </cell>
          <cell r="L77" t="str">
            <v>142</v>
          </cell>
          <cell r="M77">
            <v>0</v>
          </cell>
        </row>
        <row r="78">
          <cell r="A78" t="str">
            <v>ALQUILER CORBATAS</v>
          </cell>
          <cell r="B78" t="str">
            <v>DÍA</v>
          </cell>
          <cell r="C78">
            <v>128</v>
          </cell>
          <cell r="D78">
            <v>128</v>
          </cell>
          <cell r="E78">
            <v>0</v>
          </cell>
          <cell r="F78">
            <v>38467</v>
          </cell>
          <cell r="G78" t="str">
            <v>EQUIPO</v>
          </cell>
        </row>
        <row r="79">
          <cell r="A79" t="str">
            <v>ALQUILER CORTADORA ADOBE</v>
          </cell>
          <cell r="B79" t="str">
            <v>DÍA</v>
          </cell>
          <cell r="C79">
            <v>11600</v>
          </cell>
          <cell r="D79">
            <v>11600</v>
          </cell>
          <cell r="E79">
            <v>0</v>
          </cell>
          <cell r="F79">
            <v>38467</v>
          </cell>
          <cell r="G79" t="str">
            <v>EQUIPO</v>
          </cell>
        </row>
        <row r="80">
          <cell r="A80" t="str">
            <v>ALQUILER DE CANGURO</v>
          </cell>
          <cell r="B80" t="str">
            <v>DIA</v>
          </cell>
          <cell r="C80">
            <v>33640</v>
          </cell>
          <cell r="D80">
            <v>33640</v>
          </cell>
          <cell r="E80">
            <v>0</v>
          </cell>
          <cell r="F80">
            <v>38758</v>
          </cell>
          <cell r="G80" t="str">
            <v>EQUIPO</v>
          </cell>
          <cell r="H80">
            <v>14</v>
          </cell>
          <cell r="I80">
            <v>0</v>
          </cell>
          <cell r="J80" t="str">
            <v>ESCO</v>
          </cell>
          <cell r="L80">
            <v>0</v>
          </cell>
          <cell r="M80">
            <v>0</v>
          </cell>
        </row>
        <row r="81">
          <cell r="A81" t="str">
            <v>ALQUILER DE CHENCHA VIBRATORIA</v>
          </cell>
          <cell r="B81" t="str">
            <v>DIA</v>
          </cell>
          <cell r="C81">
            <v>31320</v>
          </cell>
          <cell r="D81">
            <v>31320</v>
          </cell>
          <cell r="E81">
            <v>0</v>
          </cell>
          <cell r="F81">
            <v>38758</v>
          </cell>
          <cell r="G81" t="str">
            <v>EQUIPO</v>
          </cell>
          <cell r="H81">
            <v>14</v>
          </cell>
          <cell r="I81">
            <v>0</v>
          </cell>
          <cell r="J81" t="str">
            <v>CONALQUIPO</v>
          </cell>
          <cell r="L81">
            <v>0</v>
          </cell>
          <cell r="M81">
            <v>0</v>
          </cell>
        </row>
        <row r="82">
          <cell r="A82" t="str">
            <v>ALQUILER DE MOLINETE</v>
          </cell>
          <cell r="B82" t="str">
            <v>DIA</v>
          </cell>
          <cell r="C82">
            <v>1050</v>
          </cell>
          <cell r="D82">
            <v>1050</v>
          </cell>
          <cell r="E82">
            <v>0</v>
          </cell>
          <cell r="F82">
            <v>38758</v>
          </cell>
          <cell r="G82" t="str">
            <v>EQUIPO</v>
          </cell>
          <cell r="H82">
            <v>14</v>
          </cell>
          <cell r="I82">
            <v>0</v>
          </cell>
          <cell r="J82" t="str">
            <v>ESCO</v>
          </cell>
          <cell r="L82">
            <v>0</v>
          </cell>
          <cell r="M82">
            <v>0</v>
          </cell>
        </row>
        <row r="83">
          <cell r="A83" t="str">
            <v>ALQUILER DE MOTOBOMBA</v>
          </cell>
          <cell r="B83" t="str">
            <v>DIA</v>
          </cell>
          <cell r="C83">
            <v>20000</v>
          </cell>
          <cell r="D83">
            <v>20000</v>
          </cell>
          <cell r="E83">
            <v>0</v>
          </cell>
          <cell r="F83">
            <v>38758</v>
          </cell>
          <cell r="G83" t="str">
            <v>EQUIPO</v>
          </cell>
          <cell r="H83">
            <v>14</v>
          </cell>
          <cell r="I83">
            <v>0</v>
          </cell>
          <cell r="J83" t="str">
            <v>ESCO</v>
          </cell>
          <cell r="L83">
            <v>0</v>
          </cell>
          <cell r="M83">
            <v>0</v>
          </cell>
        </row>
        <row r="84">
          <cell r="A84" t="str">
            <v>ALQUILER DIFERENCIAL</v>
          </cell>
          <cell r="B84" t="str">
            <v>DIA</v>
          </cell>
          <cell r="C84">
            <v>9050</v>
          </cell>
          <cell r="D84">
            <v>9050</v>
          </cell>
          <cell r="E84">
            <v>0</v>
          </cell>
          <cell r="F84">
            <v>38758</v>
          </cell>
          <cell r="G84" t="str">
            <v>EQUIPO</v>
          </cell>
          <cell r="J84" t="str">
            <v>ESCO</v>
          </cell>
        </row>
        <row r="85">
          <cell r="A85" t="str">
            <v>ALQUILER EQUIPOS MENORES</v>
          </cell>
          <cell r="B85" t="str">
            <v>GL</v>
          </cell>
          <cell r="C85">
            <v>2500000</v>
          </cell>
          <cell r="D85">
            <v>2500000</v>
          </cell>
          <cell r="E85">
            <v>0</v>
          </cell>
          <cell r="F85">
            <v>37755</v>
          </cell>
          <cell r="G85" t="str">
            <v>EQUIPO</v>
          </cell>
          <cell r="H85">
            <v>14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</row>
        <row r="86">
          <cell r="A86" t="str">
            <v>ALQUILER GRUA</v>
          </cell>
          <cell r="B86" t="str">
            <v>MES</v>
          </cell>
          <cell r="C86">
            <v>5815385</v>
          </cell>
          <cell r="D86">
            <v>5815385</v>
          </cell>
          <cell r="E86">
            <v>0</v>
          </cell>
          <cell r="F86">
            <v>37413</v>
          </cell>
          <cell r="G86" t="str">
            <v>EQUIPO</v>
          </cell>
          <cell r="H86">
            <v>14</v>
          </cell>
          <cell r="I86">
            <v>0</v>
          </cell>
          <cell r="J86">
            <v>0</v>
          </cell>
          <cell r="L86">
            <v>0</v>
          </cell>
          <cell r="M86">
            <v>0</v>
          </cell>
        </row>
        <row r="87">
          <cell r="A87" t="str">
            <v>ALQUILER MALACATE INCL OPERARIO</v>
          </cell>
          <cell r="B87" t="str">
            <v>MES</v>
          </cell>
          <cell r="C87">
            <v>5600000</v>
          </cell>
          <cell r="D87">
            <v>5600000</v>
          </cell>
          <cell r="E87">
            <v>0</v>
          </cell>
          <cell r="F87">
            <v>38758</v>
          </cell>
          <cell r="G87" t="str">
            <v>EQUIPO</v>
          </cell>
          <cell r="H87">
            <v>14</v>
          </cell>
          <cell r="I87">
            <v>0</v>
          </cell>
          <cell r="J87" t="str">
            <v>SAECO</v>
          </cell>
          <cell r="L87">
            <v>0</v>
          </cell>
          <cell r="M87">
            <v>0</v>
          </cell>
        </row>
        <row r="88">
          <cell r="A88" t="str">
            <v>ALQUILER MALACATE/M2</v>
          </cell>
          <cell r="B88" t="str">
            <v>M2</v>
          </cell>
          <cell r="C88">
            <v>2240</v>
          </cell>
          <cell r="D88">
            <v>2240</v>
          </cell>
          <cell r="E88">
            <v>0</v>
          </cell>
          <cell r="F88">
            <v>38253</v>
          </cell>
          <cell r="G88" t="str">
            <v>EQUIPO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ALQUILER MINICARGADOR</v>
          </cell>
          <cell r="B89" t="str">
            <v>HR</v>
          </cell>
          <cell r="C89">
            <v>35280</v>
          </cell>
          <cell r="D89">
            <v>35280</v>
          </cell>
          <cell r="E89">
            <v>0</v>
          </cell>
          <cell r="F89">
            <v>38749</v>
          </cell>
          <cell r="G89" t="str">
            <v>EQUIPO</v>
          </cell>
          <cell r="J89" t="str">
            <v>COMPACTAR EQUIPOS</v>
          </cell>
        </row>
        <row r="90">
          <cell r="A90" t="str">
            <v>ALQUILER PLUMA</v>
          </cell>
          <cell r="B90" t="str">
            <v>DIA</v>
          </cell>
          <cell r="C90">
            <v>15100</v>
          </cell>
          <cell r="D90">
            <v>15100</v>
          </cell>
          <cell r="E90">
            <v>0</v>
          </cell>
          <cell r="F90">
            <v>38467</v>
          </cell>
          <cell r="G90" t="str">
            <v>EQUIPO</v>
          </cell>
        </row>
        <row r="91">
          <cell r="A91" t="str">
            <v>ALQUILER TACO METÁLICO CORTO</v>
          </cell>
          <cell r="B91" t="str">
            <v>DÍA</v>
          </cell>
          <cell r="C91">
            <v>81</v>
          </cell>
          <cell r="D91">
            <v>81</v>
          </cell>
          <cell r="E91">
            <v>0</v>
          </cell>
          <cell r="F91">
            <v>38749</v>
          </cell>
          <cell r="G91" t="str">
            <v>EQUIPO</v>
          </cell>
          <cell r="H91">
            <v>14</v>
          </cell>
          <cell r="I91">
            <v>0</v>
          </cell>
          <cell r="J91" t="str">
            <v>CIMBRADOS S.A.</v>
          </cell>
          <cell r="L91">
            <v>0</v>
          </cell>
          <cell r="M91">
            <v>0</v>
          </cell>
        </row>
        <row r="92">
          <cell r="A92" t="str">
            <v>ALQUILER TACO METÁLICO EXTRALARGO</v>
          </cell>
          <cell r="B92" t="str">
            <v>DÍA</v>
          </cell>
          <cell r="C92">
            <v>220</v>
          </cell>
          <cell r="D92">
            <v>220</v>
          </cell>
          <cell r="E92">
            <v>0</v>
          </cell>
          <cell r="F92">
            <v>38749</v>
          </cell>
          <cell r="G92" t="str">
            <v>EQUIPO</v>
          </cell>
          <cell r="H92">
            <v>14</v>
          </cell>
          <cell r="I92">
            <v>0</v>
          </cell>
          <cell r="J92" t="str">
            <v>CIMBRADOS S.A.</v>
          </cell>
          <cell r="L92">
            <v>0</v>
          </cell>
          <cell r="M92">
            <v>0</v>
          </cell>
        </row>
        <row r="93">
          <cell r="A93" t="str">
            <v>ALQUILER TACO METÁLICO LARGO</v>
          </cell>
          <cell r="B93" t="str">
            <v>DÍA</v>
          </cell>
          <cell r="C93">
            <v>161</v>
          </cell>
          <cell r="D93">
            <v>161</v>
          </cell>
          <cell r="E93">
            <v>0</v>
          </cell>
          <cell r="F93">
            <v>38749</v>
          </cell>
          <cell r="G93" t="str">
            <v>EQUIPO</v>
          </cell>
          <cell r="H93">
            <v>14</v>
          </cell>
          <cell r="I93">
            <v>0</v>
          </cell>
          <cell r="J93" t="str">
            <v>CIMBRADOS S.A.</v>
          </cell>
          <cell r="L93">
            <v>0</v>
          </cell>
          <cell r="M93">
            <v>0</v>
          </cell>
        </row>
        <row r="94">
          <cell r="A94" t="str">
            <v>ALQUILER TALADRO DEMOLEDOR HILTI</v>
          </cell>
          <cell r="B94" t="str">
            <v>DIA</v>
          </cell>
          <cell r="C94">
            <v>106105</v>
          </cell>
          <cell r="D94">
            <v>106105</v>
          </cell>
          <cell r="E94">
            <v>0</v>
          </cell>
          <cell r="F94">
            <v>38467</v>
          </cell>
          <cell r="G94" t="str">
            <v>EQUIPO</v>
          </cell>
        </row>
        <row r="95">
          <cell r="A95" t="str">
            <v>ALQUILER TAPA COLUMNA 30</v>
          </cell>
          <cell r="B95" t="str">
            <v>DIA</v>
          </cell>
          <cell r="C95">
            <v>1250</v>
          </cell>
          <cell r="D95">
            <v>1250</v>
          </cell>
          <cell r="E95">
            <v>0</v>
          </cell>
          <cell r="F95">
            <v>38749</v>
          </cell>
          <cell r="G95" t="str">
            <v>FORMALETA Y CONSUMOS</v>
          </cell>
          <cell r="H95">
            <v>14</v>
          </cell>
          <cell r="I95">
            <v>0</v>
          </cell>
          <cell r="J95" t="str">
            <v>ESCO</v>
          </cell>
        </row>
        <row r="96">
          <cell r="A96" t="str">
            <v>ALQUILER TAPA COLUMNA 40</v>
          </cell>
          <cell r="B96" t="str">
            <v>DIA</v>
          </cell>
          <cell r="C96">
            <v>1300</v>
          </cell>
          <cell r="D96">
            <v>1300</v>
          </cell>
          <cell r="E96">
            <v>0</v>
          </cell>
          <cell r="F96">
            <v>38749</v>
          </cell>
          <cell r="G96" t="str">
            <v>FORMALETA Y CONSUMOS</v>
          </cell>
          <cell r="H96">
            <v>14</v>
          </cell>
          <cell r="I96">
            <v>0</v>
          </cell>
          <cell r="J96" t="str">
            <v>ESCO</v>
          </cell>
        </row>
        <row r="97">
          <cell r="A97" t="str">
            <v>ALQUILER TELERA DE MADERA</v>
          </cell>
          <cell r="B97" t="str">
            <v>DIA</v>
          </cell>
          <cell r="C97">
            <v>195</v>
          </cell>
          <cell r="D97">
            <v>195</v>
          </cell>
          <cell r="E97">
            <v>0</v>
          </cell>
          <cell r="F97">
            <v>38749</v>
          </cell>
          <cell r="G97" t="str">
            <v>FORMALETA Y CONSUMOS</v>
          </cell>
          <cell r="H97">
            <v>14</v>
          </cell>
          <cell r="I97">
            <v>0</v>
          </cell>
          <cell r="J97" t="str">
            <v>ESCO</v>
          </cell>
          <cell r="L97">
            <v>0</v>
          </cell>
          <cell r="M97">
            <v>0</v>
          </cell>
        </row>
        <row r="98">
          <cell r="A98" t="str">
            <v>ALQUILER TIRFOR</v>
          </cell>
          <cell r="B98" t="str">
            <v>DIA</v>
          </cell>
          <cell r="C98">
            <v>18618</v>
          </cell>
          <cell r="D98">
            <v>17400</v>
          </cell>
          <cell r="E98">
            <v>-7.0000000000000007E-2</v>
          </cell>
          <cell r="F98">
            <v>38749</v>
          </cell>
          <cell r="G98" t="str">
            <v>EQUIPO</v>
          </cell>
        </row>
        <row r="99">
          <cell r="A99" t="str">
            <v>ALQUILER VIBRADOR</v>
          </cell>
          <cell r="B99" t="str">
            <v>DIA</v>
          </cell>
          <cell r="C99">
            <v>29000</v>
          </cell>
          <cell r="D99">
            <v>29000</v>
          </cell>
          <cell r="E99">
            <v>0</v>
          </cell>
          <cell r="F99">
            <v>38742</v>
          </cell>
          <cell r="G99" t="str">
            <v>EQUIPO</v>
          </cell>
          <cell r="J99" t="str">
            <v>CONALQUIPO</v>
          </cell>
        </row>
        <row r="100">
          <cell r="A100" t="str">
            <v>ALQUILER VIBRADOR AGUJA</v>
          </cell>
          <cell r="B100" t="str">
            <v>DIA</v>
          </cell>
          <cell r="C100">
            <v>31900</v>
          </cell>
          <cell r="D100">
            <v>31900</v>
          </cell>
          <cell r="E100">
            <v>0</v>
          </cell>
          <cell r="F100">
            <v>38467</v>
          </cell>
          <cell r="G100" t="str">
            <v>EQUIPO</v>
          </cell>
        </row>
        <row r="101">
          <cell r="A101" t="str">
            <v xml:space="preserve">AMOBLAMIENTO </v>
          </cell>
          <cell r="B101" t="str">
            <v>UN</v>
          </cell>
          <cell r="C101">
            <v>10000000</v>
          </cell>
          <cell r="D101">
            <v>10000000</v>
          </cell>
          <cell r="E101">
            <v>0</v>
          </cell>
          <cell r="F101">
            <v>37417</v>
          </cell>
          <cell r="G101" t="str">
            <v>VARIOS</v>
          </cell>
          <cell r="H101">
            <v>100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ANCLAJE HILTY</v>
          </cell>
          <cell r="B102" t="str">
            <v>UN</v>
          </cell>
          <cell r="C102">
            <v>4500</v>
          </cell>
          <cell r="D102">
            <v>4500</v>
          </cell>
          <cell r="E102">
            <v>0</v>
          </cell>
          <cell r="F102">
            <v>37413</v>
          </cell>
          <cell r="G102" t="str">
            <v>VARIOS</v>
          </cell>
          <cell r="H102">
            <v>101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</row>
        <row r="103">
          <cell r="A103" t="str">
            <v xml:space="preserve">ANCLAJE QUIMICO </v>
          </cell>
          <cell r="B103" t="str">
            <v>UN</v>
          </cell>
          <cell r="C103">
            <v>3549</v>
          </cell>
          <cell r="D103">
            <v>3549</v>
          </cell>
          <cell r="E103">
            <v>0</v>
          </cell>
          <cell r="F103">
            <v>37755</v>
          </cell>
          <cell r="G103" t="str">
            <v>ADITIVOS</v>
          </cell>
          <cell r="H103">
            <v>12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</row>
        <row r="104">
          <cell r="A104" t="str">
            <v xml:space="preserve">ANCLAJES, EPOXICO, GROUTING, RZO, PORON </v>
          </cell>
          <cell r="B104" t="str">
            <v>APTO</v>
          </cell>
          <cell r="C104">
            <v>3300000</v>
          </cell>
          <cell r="D104">
            <v>3000000</v>
          </cell>
          <cell r="E104">
            <v>-0.1</v>
          </cell>
          <cell r="F104">
            <v>38083</v>
          </cell>
          <cell r="G104" t="str">
            <v>ADITIVOS</v>
          </cell>
          <cell r="H104">
            <v>20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</row>
        <row r="105">
          <cell r="A105" t="str">
            <v>ANDAMIO COLGANTE</v>
          </cell>
          <cell r="B105" t="str">
            <v>DÍA</v>
          </cell>
          <cell r="C105">
            <v>928</v>
          </cell>
          <cell r="D105">
            <v>928</v>
          </cell>
          <cell r="E105">
            <v>0</v>
          </cell>
          <cell r="F105">
            <v>38749</v>
          </cell>
          <cell r="G105" t="str">
            <v>FORMALETA Y CONSUMOS</v>
          </cell>
          <cell r="H105">
            <v>14</v>
          </cell>
          <cell r="I105">
            <v>0</v>
          </cell>
          <cell r="J105" t="str">
            <v>ESCO</v>
          </cell>
          <cell r="L105">
            <v>0</v>
          </cell>
          <cell r="M105">
            <v>0</v>
          </cell>
        </row>
        <row r="106">
          <cell r="A106" t="str">
            <v>ANDAMIO TIJERA CON CREUCETAS</v>
          </cell>
          <cell r="B106" t="str">
            <v>DÍA</v>
          </cell>
          <cell r="C106">
            <v>198</v>
          </cell>
          <cell r="D106">
            <v>198</v>
          </cell>
          <cell r="E106">
            <v>0</v>
          </cell>
          <cell r="F106">
            <v>38749</v>
          </cell>
          <cell r="G106" t="str">
            <v>FORMALETA Y CONSUMOS</v>
          </cell>
          <cell r="H106">
            <v>14</v>
          </cell>
          <cell r="I106">
            <v>0</v>
          </cell>
          <cell r="J106" t="str">
            <v>ESCO</v>
          </cell>
          <cell r="L106">
            <v>0</v>
          </cell>
          <cell r="M106">
            <v>0</v>
          </cell>
        </row>
        <row r="107">
          <cell r="A107" t="str">
            <v>ANGULO DE 2-1/2"*1/8"</v>
          </cell>
          <cell r="B107" t="str">
            <v>ML</v>
          </cell>
          <cell r="C107">
            <v>12100</v>
          </cell>
          <cell r="D107">
            <v>12100</v>
          </cell>
          <cell r="E107">
            <v>0</v>
          </cell>
          <cell r="F107">
            <v>38749</v>
          </cell>
          <cell r="G107" t="str">
            <v>ACERO</v>
          </cell>
          <cell r="H107">
            <v>100</v>
          </cell>
          <cell r="I107">
            <v>0</v>
          </cell>
          <cell r="J107" t="str">
            <v>FERRASA</v>
          </cell>
          <cell r="L107">
            <v>0</v>
          </cell>
          <cell r="M107">
            <v>0</v>
          </cell>
        </row>
        <row r="108">
          <cell r="A108" t="str">
            <v>ANGULO METÁLICO</v>
          </cell>
          <cell r="B108" t="str">
            <v>ML</v>
          </cell>
          <cell r="C108">
            <v>3000</v>
          </cell>
          <cell r="D108">
            <v>3000</v>
          </cell>
          <cell r="E108">
            <v>0</v>
          </cell>
          <cell r="F108">
            <v>37417</v>
          </cell>
          <cell r="G108" t="str">
            <v>VARIOS</v>
          </cell>
          <cell r="H108">
            <v>100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</row>
        <row r="109">
          <cell r="A109" t="str">
            <v>ANTISOL BLANCO</v>
          </cell>
          <cell r="B109" t="str">
            <v>KG</v>
          </cell>
          <cell r="C109">
            <v>2842</v>
          </cell>
          <cell r="D109">
            <v>2842</v>
          </cell>
          <cell r="E109">
            <v>0</v>
          </cell>
          <cell r="F109">
            <v>38083</v>
          </cell>
          <cell r="G109" t="str">
            <v>ADITIVOS</v>
          </cell>
          <cell r="H109">
            <v>20</v>
          </cell>
          <cell r="I109">
            <v>0</v>
          </cell>
          <cell r="J109">
            <v>0</v>
          </cell>
          <cell r="L109">
            <v>0</v>
          </cell>
          <cell r="M109">
            <v>0</v>
          </cell>
        </row>
        <row r="110">
          <cell r="A110" t="str">
            <v>ARENA AMAGA</v>
          </cell>
          <cell r="B110" t="str">
            <v>M3</v>
          </cell>
          <cell r="C110">
            <v>45000</v>
          </cell>
          <cell r="D110">
            <v>45000</v>
          </cell>
          <cell r="E110">
            <v>0</v>
          </cell>
          <cell r="F110">
            <v>38749</v>
          </cell>
          <cell r="G110" t="str">
            <v>PETREOS Y CTO.</v>
          </cell>
          <cell r="J110" t="str">
            <v>ORLANDO RESTREPO</v>
          </cell>
        </row>
        <row r="111">
          <cell r="A111" t="str">
            <v>ARENA DE CONCRETO</v>
          </cell>
          <cell r="B111" t="str">
            <v>M3</v>
          </cell>
          <cell r="C111">
            <v>34792</v>
          </cell>
          <cell r="D111">
            <v>34792</v>
          </cell>
          <cell r="E111">
            <v>0</v>
          </cell>
          <cell r="F111">
            <v>38754</v>
          </cell>
          <cell r="G111" t="str">
            <v>PETREOS Y CTO.</v>
          </cell>
          <cell r="J111" t="str">
            <v>AGREGADOS DEL NORTE S.A.</v>
          </cell>
        </row>
        <row r="112">
          <cell r="A112" t="str">
            <v>ARENA DE PEGA</v>
          </cell>
          <cell r="B112" t="str">
            <v>M3</v>
          </cell>
          <cell r="C112">
            <v>18700</v>
          </cell>
          <cell r="D112">
            <v>18700</v>
          </cell>
          <cell r="E112">
            <v>0</v>
          </cell>
          <cell r="F112">
            <v>38754</v>
          </cell>
          <cell r="G112" t="str">
            <v>PETREOS Y CTO.</v>
          </cell>
          <cell r="H112">
            <v>24</v>
          </cell>
          <cell r="I112" t="str">
            <v>11000</v>
          </cell>
          <cell r="J112" t="str">
            <v>EL CAFETAL</v>
          </cell>
          <cell r="L112">
            <v>0</v>
          </cell>
          <cell r="M112">
            <v>0</v>
          </cell>
        </row>
        <row r="113">
          <cell r="A113" t="str">
            <v>ARENA MEDIA PEGA EL CAFETAL</v>
          </cell>
          <cell r="B113" t="str">
            <v>M3</v>
          </cell>
          <cell r="C113">
            <v>18700</v>
          </cell>
          <cell r="D113">
            <v>18700</v>
          </cell>
          <cell r="E113">
            <v>0</v>
          </cell>
          <cell r="F113">
            <v>38754</v>
          </cell>
          <cell r="G113" t="str">
            <v>PETREOS Y CTO.</v>
          </cell>
          <cell r="H113">
            <v>24</v>
          </cell>
          <cell r="I113" t="str">
            <v>11000</v>
          </cell>
          <cell r="J113" t="str">
            <v>EL CAFETAL</v>
          </cell>
        </row>
        <row r="114">
          <cell r="A114" t="str">
            <v>ARENA REVOQUE EL CAFETAL</v>
          </cell>
          <cell r="B114" t="str">
            <v>M3</v>
          </cell>
          <cell r="C114">
            <v>21200</v>
          </cell>
          <cell r="D114">
            <v>21200</v>
          </cell>
          <cell r="E114">
            <v>0</v>
          </cell>
          <cell r="F114">
            <v>38754</v>
          </cell>
          <cell r="G114" t="str">
            <v>PETREOS Y CTO.</v>
          </cell>
          <cell r="J114" t="str">
            <v>EL CAFETAL</v>
          </cell>
        </row>
        <row r="115">
          <cell r="A115" t="str">
            <v>ARENILLA</v>
          </cell>
          <cell r="B115" t="str">
            <v>M3</v>
          </cell>
          <cell r="C115">
            <v>22000</v>
          </cell>
          <cell r="D115">
            <v>22000</v>
          </cell>
          <cell r="E115">
            <v>0</v>
          </cell>
          <cell r="F115">
            <v>38083</v>
          </cell>
          <cell r="G115" t="str">
            <v>PETREOS Y CTO.</v>
          </cell>
          <cell r="H115">
            <v>24</v>
          </cell>
          <cell r="I115">
            <v>0</v>
          </cell>
          <cell r="J115" t="str">
            <v>ORLANDO RESTREPO</v>
          </cell>
          <cell r="L115">
            <v>0</v>
          </cell>
          <cell r="M115">
            <v>0</v>
          </cell>
        </row>
        <row r="116">
          <cell r="A116" t="str">
            <v>ARENÓN CHINO</v>
          </cell>
          <cell r="B116" t="str">
            <v>SAC</v>
          </cell>
          <cell r="C116">
            <v>2200</v>
          </cell>
          <cell r="D116">
            <v>2000</v>
          </cell>
          <cell r="E116">
            <v>-0.1</v>
          </cell>
          <cell r="F116">
            <v>37417</v>
          </cell>
          <cell r="G116" t="str">
            <v>PETREOS Y CTO.</v>
          </cell>
          <cell r="H116">
            <v>4</v>
          </cell>
          <cell r="I116">
            <v>0</v>
          </cell>
          <cell r="J116">
            <v>0</v>
          </cell>
          <cell r="L116">
            <v>0</v>
          </cell>
          <cell r="M116">
            <v>0</v>
          </cell>
        </row>
        <row r="117">
          <cell r="A117" t="str">
            <v>AROS DE 5/8" PARA FORMALETA</v>
          </cell>
          <cell r="B117" t="str">
            <v>KG</v>
          </cell>
          <cell r="C117">
            <v>3000</v>
          </cell>
          <cell r="D117">
            <v>3000</v>
          </cell>
          <cell r="E117">
            <v>0</v>
          </cell>
          <cell r="F117">
            <v>38389</v>
          </cell>
          <cell r="G117" t="str">
            <v>FORMALETA Y CONSUMOS</v>
          </cell>
          <cell r="H117">
            <v>20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</row>
        <row r="118">
          <cell r="A118" t="str">
            <v>ASCENSOR 10 PERSONAS (BÁSICO/700 KG/105 M/MIN/)</v>
          </cell>
          <cell r="B118" t="str">
            <v>UN</v>
          </cell>
          <cell r="C118">
            <v>138794000</v>
          </cell>
          <cell r="D118">
            <v>138794000</v>
          </cell>
          <cell r="E118">
            <v>0</v>
          </cell>
          <cell r="F118">
            <v>38018</v>
          </cell>
          <cell r="G118" t="str">
            <v>ASCENSORES</v>
          </cell>
          <cell r="H118">
            <v>21</v>
          </cell>
          <cell r="I118">
            <v>0</v>
          </cell>
          <cell r="J118">
            <v>0</v>
          </cell>
          <cell r="L118">
            <v>0</v>
          </cell>
          <cell r="M118">
            <v>0</v>
          </cell>
        </row>
        <row r="119">
          <cell r="A119" t="str">
            <v>ASCENSOR 8 PERSONAS (BÁSICO/550 KG/105 M/MIN/16 PARADAS)</v>
          </cell>
          <cell r="B119" t="str">
            <v>UN</v>
          </cell>
          <cell r="C119">
            <v>155382000</v>
          </cell>
          <cell r="D119">
            <v>155382000</v>
          </cell>
          <cell r="E119">
            <v>0</v>
          </cell>
          <cell r="F119">
            <v>38749</v>
          </cell>
          <cell r="G119" t="str">
            <v>ASCENSORES</v>
          </cell>
          <cell r="H119">
            <v>21</v>
          </cell>
          <cell r="I119">
            <v>0</v>
          </cell>
          <cell r="J119">
            <v>0</v>
          </cell>
          <cell r="L119">
            <v>0</v>
          </cell>
          <cell r="M119">
            <v>0</v>
          </cell>
        </row>
        <row r="120">
          <cell r="A120" t="str">
            <v>ASPERSOR CONTRA INCENDIO</v>
          </cell>
          <cell r="B120" t="str">
            <v>UN</v>
          </cell>
          <cell r="C120">
            <v>76444</v>
          </cell>
          <cell r="D120">
            <v>76444</v>
          </cell>
          <cell r="E120">
            <v>0</v>
          </cell>
          <cell r="F120">
            <v>38762</v>
          </cell>
          <cell r="G120" t="str">
            <v>EQ ESPECIAL</v>
          </cell>
          <cell r="H120" t="str">
            <v>FIRPLAK</v>
          </cell>
          <cell r="J120" t="str">
            <v>FIRPLAK</v>
          </cell>
        </row>
        <row r="121">
          <cell r="A121" t="str">
            <v>ASPERSOR DE INCENDIO</v>
          </cell>
          <cell r="B121" t="str">
            <v>UN</v>
          </cell>
          <cell r="C121">
            <v>54172</v>
          </cell>
          <cell r="D121">
            <v>54172</v>
          </cell>
          <cell r="E121">
            <v>0</v>
          </cell>
          <cell r="F121">
            <v>38091</v>
          </cell>
          <cell r="G121" t="str">
            <v>EQ ESPECIAL</v>
          </cell>
          <cell r="H121">
            <v>37</v>
          </cell>
          <cell r="I121" t="str">
            <v>27028</v>
          </cell>
          <cell r="J121">
            <v>0</v>
          </cell>
          <cell r="L121">
            <v>0</v>
          </cell>
          <cell r="M121">
            <v>0</v>
          </cell>
        </row>
        <row r="122">
          <cell r="A122" t="str">
            <v>ASPERSOR DE LIMPIEZA</v>
          </cell>
          <cell r="B122" t="str">
            <v>UN</v>
          </cell>
          <cell r="C122">
            <v>49070</v>
          </cell>
          <cell r="D122">
            <v>49070</v>
          </cell>
          <cell r="E122">
            <v>0</v>
          </cell>
          <cell r="F122">
            <v>38091</v>
          </cell>
          <cell r="G122" t="str">
            <v>EQ ESPECIAL</v>
          </cell>
          <cell r="H122">
            <v>37</v>
          </cell>
          <cell r="I122" t="str">
            <v>14964</v>
          </cell>
          <cell r="J122">
            <v>0</v>
          </cell>
          <cell r="L122">
            <v>0</v>
          </cell>
          <cell r="M122">
            <v>0</v>
          </cell>
        </row>
        <row r="123">
          <cell r="A123" t="str">
            <v>ASPERSOR PARA LIMPIEZA</v>
          </cell>
          <cell r="B123" t="str">
            <v>UN</v>
          </cell>
          <cell r="C123">
            <v>69252</v>
          </cell>
          <cell r="D123">
            <v>69252</v>
          </cell>
          <cell r="E123">
            <v>0</v>
          </cell>
          <cell r="F123">
            <v>38762</v>
          </cell>
          <cell r="G123" t="str">
            <v>EQ ESPECIAL</v>
          </cell>
          <cell r="H123" t="str">
            <v>FIRPLAK</v>
          </cell>
          <cell r="J123" t="str">
            <v>FIRPLAK</v>
          </cell>
        </row>
        <row r="124">
          <cell r="A124" t="str">
            <v>BALDOSA DE GRANO TRANY</v>
          </cell>
          <cell r="B124" t="str">
            <v>M2</v>
          </cell>
          <cell r="C124">
            <v>34437</v>
          </cell>
          <cell r="D124">
            <v>34437</v>
          </cell>
          <cell r="E124">
            <v>0</v>
          </cell>
          <cell r="F124">
            <v>37767</v>
          </cell>
          <cell r="G124" t="str">
            <v>PISOS</v>
          </cell>
          <cell r="H124">
            <v>6</v>
          </cell>
          <cell r="I124">
            <v>0</v>
          </cell>
          <cell r="J124">
            <v>0</v>
          </cell>
          <cell r="L124">
            <v>0</v>
          </cell>
          <cell r="M124">
            <v>0</v>
          </cell>
        </row>
        <row r="125">
          <cell r="A125" t="str">
            <v>BAÑERA EN FIBRA VIDRIO 100*180*42 FRANC.1 C.S.</v>
          </cell>
          <cell r="B125" t="str">
            <v>UN</v>
          </cell>
          <cell r="C125">
            <v>1166264</v>
          </cell>
          <cell r="D125">
            <v>1166264</v>
          </cell>
          <cell r="E125">
            <v>0</v>
          </cell>
          <cell r="F125">
            <v>38749</v>
          </cell>
          <cell r="G125" t="str">
            <v>APA SANIT.</v>
          </cell>
          <cell r="H125">
            <v>33</v>
          </cell>
          <cell r="I125">
            <v>0</v>
          </cell>
          <cell r="J125" t="str">
            <v>FIRPLAK</v>
          </cell>
          <cell r="L125">
            <v>0</v>
          </cell>
          <cell r="M125">
            <v>0</v>
          </cell>
        </row>
        <row r="126">
          <cell r="A126" t="str">
            <v>BAÑERA EN FIBRA VIDRIO 123*182 FRAN. 2 C.S.</v>
          </cell>
          <cell r="B126" t="str">
            <v>UN</v>
          </cell>
          <cell r="C126">
            <v>1143528</v>
          </cell>
          <cell r="D126">
            <v>1143528</v>
          </cell>
          <cell r="E126">
            <v>0</v>
          </cell>
          <cell r="F126">
            <v>38083</v>
          </cell>
          <cell r="G126" t="str">
            <v>APA SANIT.</v>
          </cell>
          <cell r="H126">
            <v>33</v>
          </cell>
          <cell r="I126">
            <v>0</v>
          </cell>
          <cell r="J126" t="str">
            <v>FIRPLAK</v>
          </cell>
          <cell r="L126">
            <v>0</v>
          </cell>
          <cell r="M126">
            <v>0</v>
          </cell>
        </row>
        <row r="127">
          <cell r="A127" t="str">
            <v>BASCULAS, EQUIPO MENOR</v>
          </cell>
          <cell r="B127" t="str">
            <v>M3</v>
          </cell>
          <cell r="C127">
            <v>2200</v>
          </cell>
          <cell r="D127">
            <v>2200</v>
          </cell>
          <cell r="F127">
            <v>38414</v>
          </cell>
        </row>
        <row r="128">
          <cell r="A128" t="str">
            <v>BASE GRANULAR</v>
          </cell>
          <cell r="B128" t="str">
            <v>M3</v>
          </cell>
          <cell r="C128">
            <v>28000</v>
          </cell>
          <cell r="D128">
            <v>28000</v>
          </cell>
          <cell r="E128">
            <v>0</v>
          </cell>
          <cell r="F128">
            <v>38749</v>
          </cell>
          <cell r="G128" t="str">
            <v>PETREOS Y CTO.</v>
          </cell>
          <cell r="J128" t="str">
            <v>PORFIRIO RESTREPO</v>
          </cell>
        </row>
        <row r="129">
          <cell r="A129" t="str">
            <v>BASE MESA AUXILIAR ACERO</v>
          </cell>
          <cell r="B129" t="str">
            <v xml:space="preserve">UN </v>
          </cell>
          <cell r="C129">
            <v>255200</v>
          </cell>
          <cell r="D129">
            <v>255200</v>
          </cell>
          <cell r="E129">
            <v>0</v>
          </cell>
          <cell r="F129">
            <v>38260</v>
          </cell>
          <cell r="G129" t="str">
            <v>C. MADERA</v>
          </cell>
          <cell r="H129">
            <v>16</v>
          </cell>
          <cell r="I129">
            <v>0</v>
          </cell>
          <cell r="J129" t="str">
            <v>TOLENTINO</v>
          </cell>
          <cell r="L129">
            <v>0</v>
          </cell>
          <cell r="M129">
            <v>0</v>
          </cell>
        </row>
        <row r="130">
          <cell r="A130" t="str">
            <v>BISAGRA DE PISO ALA BATIENTE</v>
          </cell>
          <cell r="B130" t="str">
            <v>UN</v>
          </cell>
          <cell r="C130">
            <v>25000</v>
          </cell>
          <cell r="D130">
            <v>25000</v>
          </cell>
          <cell r="E130">
            <v>0</v>
          </cell>
          <cell r="F130">
            <v>37413</v>
          </cell>
          <cell r="G130" t="str">
            <v>C. MADERA</v>
          </cell>
          <cell r="H130">
            <v>3</v>
          </cell>
          <cell r="I130" t="str">
            <v xml:space="preserve">  </v>
          </cell>
          <cell r="J130" t="str">
            <v>ALONSO H</v>
          </cell>
          <cell r="L130">
            <v>0</v>
          </cell>
          <cell r="M130">
            <v>0</v>
          </cell>
        </row>
        <row r="131">
          <cell r="A131" t="str">
            <v>BLOQUE 10*20*40</v>
          </cell>
          <cell r="B131">
            <v>0</v>
          </cell>
          <cell r="G131">
            <v>0</v>
          </cell>
          <cell r="I131">
            <v>0</v>
          </cell>
          <cell r="J131" t="str">
            <v>CONCRETODO</v>
          </cell>
          <cell r="L131">
            <v>0</v>
          </cell>
          <cell r="M131">
            <v>0</v>
          </cell>
        </row>
        <row r="132">
          <cell r="A132" t="str">
            <v>BLOQUE 10*20*40 DE 100 KG/CM2</v>
          </cell>
          <cell r="B132" t="str">
            <v>UN</v>
          </cell>
          <cell r="C132">
            <v>922</v>
          </cell>
          <cell r="D132">
            <v>922</v>
          </cell>
          <cell r="E132">
            <v>0</v>
          </cell>
          <cell r="F132">
            <v>38091</v>
          </cell>
          <cell r="G132" t="str">
            <v>MAMPOSTERIA</v>
          </cell>
          <cell r="H132">
            <v>27</v>
          </cell>
          <cell r="I132">
            <v>0</v>
          </cell>
          <cell r="J132" t="str">
            <v>INDURAL</v>
          </cell>
          <cell r="L132">
            <v>0</v>
          </cell>
          <cell r="M132" t="str">
            <v>PUESTO EN OBRA</v>
          </cell>
        </row>
        <row r="133">
          <cell r="A133" t="str">
            <v>BLOQUE 10*20*40 DE 130 KG/CM2</v>
          </cell>
          <cell r="B133" t="str">
            <v>UN</v>
          </cell>
          <cell r="C133">
            <v>962</v>
          </cell>
          <cell r="D133">
            <v>962</v>
          </cell>
          <cell r="E133">
            <v>0</v>
          </cell>
          <cell r="F133">
            <v>38091</v>
          </cell>
          <cell r="G133" t="str">
            <v>MAMPOSTERIA</v>
          </cell>
          <cell r="H133">
            <v>27</v>
          </cell>
          <cell r="I133">
            <v>0</v>
          </cell>
          <cell r="J133" t="str">
            <v>INDURAL</v>
          </cell>
          <cell r="L133">
            <v>0</v>
          </cell>
          <cell r="M133" t="str">
            <v>PUESTO EN OBRA</v>
          </cell>
        </row>
        <row r="134">
          <cell r="A134" t="str">
            <v xml:space="preserve">BLOQUE 12*25*40 </v>
          </cell>
          <cell r="B134" t="str">
            <v>UN</v>
          </cell>
          <cell r="C134">
            <v>1563</v>
          </cell>
          <cell r="D134">
            <v>1563</v>
          </cell>
          <cell r="E134">
            <v>0</v>
          </cell>
          <cell r="F134">
            <v>37755</v>
          </cell>
          <cell r="G134" t="str">
            <v>MAMPOSTERIA</v>
          </cell>
          <cell r="H134">
            <v>27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</row>
        <row r="135">
          <cell r="A135" t="str">
            <v>BLOQUE 15*20*40 DE 100 KG/CM2</v>
          </cell>
          <cell r="B135" t="str">
            <v>UN</v>
          </cell>
          <cell r="C135">
            <v>1663</v>
          </cell>
          <cell r="D135">
            <v>1663</v>
          </cell>
          <cell r="E135">
            <v>0</v>
          </cell>
          <cell r="F135">
            <v>38749</v>
          </cell>
          <cell r="G135" t="str">
            <v>MAMPOSTERIA</v>
          </cell>
          <cell r="H135">
            <v>27</v>
          </cell>
          <cell r="I135">
            <v>0</v>
          </cell>
          <cell r="J135" t="str">
            <v>CONCRETODO</v>
          </cell>
          <cell r="L135">
            <v>0</v>
          </cell>
          <cell r="M135" t="str">
            <v>PUESTO EN OBRA</v>
          </cell>
        </row>
        <row r="136">
          <cell r="A136" t="str">
            <v>BLOQUE 15*20*40 DE 130 KG/CM2</v>
          </cell>
          <cell r="B136" t="str">
            <v>UN</v>
          </cell>
          <cell r="C136">
            <v>1476</v>
          </cell>
          <cell r="D136">
            <v>1476</v>
          </cell>
          <cell r="E136">
            <v>0</v>
          </cell>
          <cell r="F136">
            <v>38091</v>
          </cell>
          <cell r="G136" t="str">
            <v>MAMPOSTERIA</v>
          </cell>
          <cell r="H136">
            <v>27</v>
          </cell>
          <cell r="I136">
            <v>0</v>
          </cell>
          <cell r="J136" t="str">
            <v>INDURAL</v>
          </cell>
          <cell r="L136">
            <v>0</v>
          </cell>
          <cell r="M136" t="str">
            <v>PUESTO EN OBRA</v>
          </cell>
        </row>
        <row r="137">
          <cell r="A137" t="str">
            <v>BLOQUE 20*20*40</v>
          </cell>
          <cell r="B137" t="str">
            <v>UN</v>
          </cell>
          <cell r="C137">
            <v>3530</v>
          </cell>
          <cell r="D137">
            <v>3530</v>
          </cell>
          <cell r="E137">
            <v>0</v>
          </cell>
          <cell r="F137">
            <v>38749</v>
          </cell>
          <cell r="G137" t="str">
            <v>MAMPOSTERIA</v>
          </cell>
          <cell r="H137">
            <v>27</v>
          </cell>
          <cell r="I137">
            <v>0</v>
          </cell>
          <cell r="J137" t="str">
            <v>CONCRETODO</v>
          </cell>
          <cell r="L137">
            <v>0</v>
          </cell>
          <cell r="M137">
            <v>0</v>
          </cell>
        </row>
        <row r="138">
          <cell r="A138" t="str">
            <v>BLOQUE 25*30*90 LOSAS</v>
          </cell>
          <cell r="B138" t="str">
            <v>UN</v>
          </cell>
          <cell r="C138">
            <v>3904</v>
          </cell>
          <cell r="D138">
            <v>3904</v>
          </cell>
          <cell r="E138">
            <v>0</v>
          </cell>
          <cell r="F138">
            <v>37755</v>
          </cell>
          <cell r="G138" t="str">
            <v>M. CONTENCION</v>
          </cell>
          <cell r="H138">
            <v>27</v>
          </cell>
          <cell r="I138">
            <v>0</v>
          </cell>
          <cell r="J138" t="str">
            <v>ARTURO VAIDA</v>
          </cell>
          <cell r="L138">
            <v>0</v>
          </cell>
          <cell r="M138">
            <v>0</v>
          </cell>
        </row>
        <row r="139">
          <cell r="A139" t="str">
            <v>BLOQUE 30*40*90 LOSAS</v>
          </cell>
          <cell r="B139" t="str">
            <v>UN</v>
          </cell>
          <cell r="C139">
            <v>4500</v>
          </cell>
          <cell r="D139">
            <v>4500</v>
          </cell>
          <cell r="E139">
            <v>0</v>
          </cell>
          <cell r="F139">
            <v>38749</v>
          </cell>
          <cell r="G139" t="str">
            <v>M. CONTENCION</v>
          </cell>
          <cell r="H139">
            <v>27</v>
          </cell>
          <cell r="I139">
            <v>0</v>
          </cell>
          <cell r="J139" t="str">
            <v>ARTURO VAIDA</v>
          </cell>
          <cell r="L139">
            <v>0</v>
          </cell>
          <cell r="M139">
            <v>0</v>
          </cell>
        </row>
        <row r="140">
          <cell r="A140" t="str">
            <v>BLOQUE VIGA DE 12</v>
          </cell>
          <cell r="B140" t="str">
            <v>UN</v>
          </cell>
          <cell r="C140">
            <v>1050</v>
          </cell>
          <cell r="D140">
            <v>1050</v>
          </cell>
          <cell r="E140">
            <v>0</v>
          </cell>
          <cell r="F140">
            <v>37417</v>
          </cell>
          <cell r="G140" t="str">
            <v>VARIOS</v>
          </cell>
          <cell r="H140">
            <v>100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</row>
        <row r="141">
          <cell r="A141" t="str">
            <v>BOCA DE SALIDA STANDARD</v>
          </cell>
          <cell r="B141" t="str">
            <v>UN</v>
          </cell>
          <cell r="C141">
            <v>18374</v>
          </cell>
          <cell r="D141">
            <v>16704</v>
          </cell>
          <cell r="E141">
            <v>-0.1</v>
          </cell>
          <cell r="F141">
            <v>37417</v>
          </cell>
          <cell r="G141" t="str">
            <v>VARIOS</v>
          </cell>
          <cell r="H141">
            <v>100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</row>
        <row r="142">
          <cell r="A142" t="str">
            <v>BOCA DUCTO DE BASURAS FIBRA</v>
          </cell>
          <cell r="B142" t="str">
            <v>UN</v>
          </cell>
          <cell r="C142">
            <v>112868</v>
          </cell>
          <cell r="D142">
            <v>112868</v>
          </cell>
          <cell r="E142">
            <v>0</v>
          </cell>
          <cell r="F142">
            <v>38762</v>
          </cell>
          <cell r="G142" t="str">
            <v>EQ ESPECIAL</v>
          </cell>
          <cell r="H142">
            <v>37</v>
          </cell>
          <cell r="I142">
            <v>0</v>
          </cell>
          <cell r="J142" t="str">
            <v>FIRPLAK</v>
          </cell>
          <cell r="L142">
            <v>0</v>
          </cell>
          <cell r="M142">
            <v>0</v>
          </cell>
        </row>
        <row r="143">
          <cell r="A143" t="str">
            <v>BOCADILLO VERTICAL NATURAL  6*12*25</v>
          </cell>
          <cell r="B143" t="str">
            <v>UN</v>
          </cell>
          <cell r="C143">
            <v>292</v>
          </cell>
          <cell r="D143">
            <v>292</v>
          </cell>
          <cell r="E143">
            <v>0</v>
          </cell>
          <cell r="F143">
            <v>38091</v>
          </cell>
          <cell r="G143" t="str">
            <v>MAMPOSTERIA</v>
          </cell>
          <cell r="H143">
            <v>7</v>
          </cell>
          <cell r="I143">
            <v>0</v>
          </cell>
          <cell r="J143" t="str">
            <v xml:space="preserve">SAN CRISTOBAL </v>
          </cell>
          <cell r="L143" t="str">
            <v>OMAIRA</v>
          </cell>
          <cell r="M143" t="str">
            <v>PUESTO EN OBRA</v>
          </cell>
        </row>
        <row r="144">
          <cell r="A144" t="str">
            <v>BOCADILLO VERTICAL PALIDO/MORENO  6*12*25</v>
          </cell>
          <cell r="B144" t="str">
            <v>UN</v>
          </cell>
          <cell r="C144">
            <v>442</v>
          </cell>
          <cell r="D144">
            <v>442</v>
          </cell>
          <cell r="E144">
            <v>0</v>
          </cell>
          <cell r="F144">
            <v>38091</v>
          </cell>
          <cell r="G144" t="str">
            <v>MAMPOSTERIA</v>
          </cell>
          <cell r="H144">
            <v>7</v>
          </cell>
          <cell r="I144">
            <v>0</v>
          </cell>
          <cell r="J144" t="str">
            <v xml:space="preserve">SAN CRISTOBAL </v>
          </cell>
          <cell r="L144" t="str">
            <v>OMAIRA</v>
          </cell>
          <cell r="M144" t="str">
            <v>PUESTO EN OBRA</v>
          </cell>
        </row>
        <row r="145">
          <cell r="A145" t="str">
            <v>BOMBA DE CALOR PISCINA</v>
          </cell>
          <cell r="B145" t="str">
            <v>UN</v>
          </cell>
          <cell r="C145">
            <v>8500000</v>
          </cell>
          <cell r="D145">
            <v>8500000</v>
          </cell>
          <cell r="E145">
            <v>0</v>
          </cell>
          <cell r="F145">
            <v>37417</v>
          </cell>
          <cell r="G145" t="str">
            <v>EQ ESPECIAL</v>
          </cell>
          <cell r="H145">
            <v>25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</row>
        <row r="146">
          <cell r="A146" t="str">
            <v>BOMBA DE IMPULSIÓN 24 G.P.M. H=120</v>
          </cell>
          <cell r="B146" t="str">
            <v>UN</v>
          </cell>
          <cell r="C146">
            <v>4300000</v>
          </cell>
          <cell r="D146">
            <v>4300000</v>
          </cell>
          <cell r="E146">
            <v>0</v>
          </cell>
          <cell r="F146">
            <v>38753</v>
          </cell>
          <cell r="G146" t="str">
            <v>HIDROSAN</v>
          </cell>
          <cell r="H146">
            <v>29</v>
          </cell>
          <cell r="I146">
            <v>0</v>
          </cell>
          <cell r="J146" t="str">
            <v>SALINAS</v>
          </cell>
          <cell r="L146">
            <v>0</v>
          </cell>
          <cell r="M146">
            <v>0</v>
          </cell>
        </row>
        <row r="147">
          <cell r="A147" t="str">
            <v>BOMBA DE IMPULSIÓN 2X20 G.P.M. 20-40 PSI</v>
          </cell>
          <cell r="B147" t="str">
            <v>UN</v>
          </cell>
          <cell r="C147">
            <v>4300000</v>
          </cell>
          <cell r="D147">
            <v>4300000</v>
          </cell>
          <cell r="E147">
            <v>0</v>
          </cell>
          <cell r="F147">
            <v>38260</v>
          </cell>
          <cell r="G147" t="str">
            <v>HIDROSAN</v>
          </cell>
          <cell r="H147">
            <v>29</v>
          </cell>
          <cell r="I147">
            <v>0</v>
          </cell>
          <cell r="J147" t="str">
            <v>SALINAS</v>
          </cell>
          <cell r="L147">
            <v>0</v>
          </cell>
          <cell r="M147">
            <v>0</v>
          </cell>
        </row>
        <row r="148">
          <cell r="A148" t="str">
            <v xml:space="preserve">BOMBEO DE CONCRETO </v>
          </cell>
          <cell r="B148" t="str">
            <v>M3</v>
          </cell>
          <cell r="C148">
            <v>21627</v>
          </cell>
          <cell r="D148">
            <v>21627</v>
          </cell>
          <cell r="E148">
            <v>0</v>
          </cell>
          <cell r="F148">
            <v>38409</v>
          </cell>
          <cell r="G148" t="str">
            <v>CONCRETO</v>
          </cell>
          <cell r="H148">
            <v>1</v>
          </cell>
          <cell r="I148">
            <v>0</v>
          </cell>
          <cell r="J148" t="str">
            <v>HOLCIM</v>
          </cell>
          <cell r="L148">
            <v>0</v>
          </cell>
          <cell r="M148" t="str">
            <v>DTO DEL 20%</v>
          </cell>
        </row>
        <row r="149">
          <cell r="A149" t="str">
            <v>BOMBILLO PARA CAMPANA EXTRACTORA</v>
          </cell>
          <cell r="B149" t="str">
            <v>UN</v>
          </cell>
          <cell r="C149">
            <v>15000</v>
          </cell>
          <cell r="D149">
            <v>15000</v>
          </cell>
          <cell r="E149">
            <v>0</v>
          </cell>
          <cell r="F149">
            <v>38762</v>
          </cell>
          <cell r="G149" t="str">
            <v>ELECTRODOMESTICOS</v>
          </cell>
        </row>
        <row r="150">
          <cell r="A150" t="str">
            <v>BUJE DE ACERO</v>
          </cell>
          <cell r="B150" t="str">
            <v>UN</v>
          </cell>
          <cell r="C150">
            <v>15080</v>
          </cell>
          <cell r="D150">
            <v>15080</v>
          </cell>
          <cell r="E150">
            <v>0</v>
          </cell>
          <cell r="G150" t="str">
            <v>MESONES</v>
          </cell>
          <cell r="H150">
            <v>13</v>
          </cell>
          <cell r="I150">
            <v>0</v>
          </cell>
          <cell r="J150" t="str">
            <v>TOLENTINO</v>
          </cell>
          <cell r="L150">
            <v>0</v>
          </cell>
          <cell r="M150">
            <v>0</v>
          </cell>
        </row>
        <row r="151">
          <cell r="A151" t="str">
            <v>BUJES Y ENTREPAÑOS COLGADOS</v>
          </cell>
          <cell r="B151" t="str">
            <v>JGO</v>
          </cell>
          <cell r="C151">
            <v>101833</v>
          </cell>
          <cell r="D151">
            <v>101833</v>
          </cell>
          <cell r="E151">
            <v>0</v>
          </cell>
          <cell r="F151">
            <v>38260</v>
          </cell>
          <cell r="G151" t="str">
            <v>C. MADERA</v>
          </cell>
          <cell r="H151">
            <v>16</v>
          </cell>
          <cell r="I151">
            <v>0</v>
          </cell>
          <cell r="J151" t="str">
            <v>TOLENTINO</v>
          </cell>
          <cell r="L151">
            <v>0</v>
          </cell>
          <cell r="M151">
            <v>0</v>
          </cell>
        </row>
        <row r="152">
          <cell r="A152" t="str">
            <v>CAJAS EN FIBRA GAS</v>
          </cell>
          <cell r="B152" t="str">
            <v>UN</v>
          </cell>
          <cell r="C152">
            <v>19836</v>
          </cell>
          <cell r="D152">
            <v>19836</v>
          </cell>
          <cell r="E152">
            <v>0</v>
          </cell>
          <cell r="F152">
            <v>38727</v>
          </cell>
          <cell r="G152" t="str">
            <v>HIDROSAN</v>
          </cell>
          <cell r="H152">
            <v>9</v>
          </cell>
          <cell r="I152">
            <v>0</v>
          </cell>
          <cell r="J152" t="str">
            <v>FIRPLAK</v>
          </cell>
          <cell r="L152">
            <v>0</v>
          </cell>
          <cell r="M152">
            <v>0</v>
          </cell>
        </row>
        <row r="153">
          <cell r="A153" t="str">
            <v>CAJAS EN FIBRA LAVADORA</v>
          </cell>
          <cell r="B153" t="str">
            <v>UN</v>
          </cell>
          <cell r="C153">
            <v>43500</v>
          </cell>
          <cell r="D153">
            <v>43500</v>
          </cell>
          <cell r="E153">
            <v>0</v>
          </cell>
          <cell r="F153">
            <v>38727</v>
          </cell>
          <cell r="G153" t="str">
            <v>HIDROSAN</v>
          </cell>
          <cell r="H153">
            <v>9</v>
          </cell>
          <cell r="I153">
            <v>0</v>
          </cell>
          <cell r="J153" t="str">
            <v>FIRPLAK</v>
          </cell>
          <cell r="L153">
            <v>0</v>
          </cell>
          <cell r="M153">
            <v>0</v>
          </cell>
        </row>
        <row r="154">
          <cell r="A154" t="str">
            <v>CAJAS EN FIBRA NEVERA</v>
          </cell>
          <cell r="B154" t="str">
            <v>UN</v>
          </cell>
          <cell r="C154">
            <v>23664</v>
          </cell>
          <cell r="D154">
            <v>23664</v>
          </cell>
          <cell r="E154">
            <v>0</v>
          </cell>
          <cell r="F154">
            <v>38727</v>
          </cell>
          <cell r="G154" t="str">
            <v>HIDROSAN</v>
          </cell>
          <cell r="H154">
            <v>9</v>
          </cell>
          <cell r="I154">
            <v>0</v>
          </cell>
          <cell r="J154" t="str">
            <v>FIRPLAK</v>
          </cell>
          <cell r="L154">
            <v>0</v>
          </cell>
          <cell r="M154">
            <v>0</v>
          </cell>
        </row>
        <row r="155">
          <cell r="A155" t="str">
            <v>CAJON 2C</v>
          </cell>
          <cell r="B155" t="str">
            <v>ML</v>
          </cell>
          <cell r="C155">
            <v>27200</v>
          </cell>
          <cell r="D155">
            <v>27200</v>
          </cell>
          <cell r="E155">
            <v>0</v>
          </cell>
          <cell r="F155">
            <v>38749</v>
          </cell>
          <cell r="G155" t="str">
            <v>DRY WALL</v>
          </cell>
          <cell r="H155">
            <v>100</v>
          </cell>
          <cell r="I155" t="str">
            <v>22000</v>
          </cell>
        </row>
        <row r="156">
          <cell r="A156" t="str">
            <v>CALADO DE 0.15</v>
          </cell>
          <cell r="B156" t="str">
            <v>UN</v>
          </cell>
          <cell r="C156">
            <v>1473</v>
          </cell>
          <cell r="D156">
            <v>1390</v>
          </cell>
          <cell r="E156">
            <v>-0.06</v>
          </cell>
          <cell r="F156">
            <v>38749</v>
          </cell>
          <cell r="G156" t="str">
            <v>MAMPOSTERIA</v>
          </cell>
        </row>
        <row r="157">
          <cell r="A157" t="str">
            <v>CAMPANA EXTRACTORA WHIRPOOL REF:GZ5730GS</v>
          </cell>
          <cell r="B157" t="str">
            <v>UN</v>
          </cell>
          <cell r="C157">
            <v>798100</v>
          </cell>
          <cell r="D157">
            <v>798100</v>
          </cell>
          <cell r="E157">
            <v>0</v>
          </cell>
          <cell r="F157">
            <v>38762</v>
          </cell>
          <cell r="G157" t="str">
            <v>ELECTRODOMESTICOS</v>
          </cell>
          <cell r="H157">
            <v>18</v>
          </cell>
          <cell r="I157">
            <v>0</v>
          </cell>
          <cell r="J157" t="str">
            <v>CASA MAGNA</v>
          </cell>
          <cell r="L157">
            <v>0</v>
          </cell>
          <cell r="M157">
            <v>0</v>
          </cell>
        </row>
        <row r="158">
          <cell r="A158" t="str">
            <v>CANASTILLA Y SIFÓN LAVAPLATOS</v>
          </cell>
          <cell r="B158" t="str">
            <v>UN</v>
          </cell>
          <cell r="C158">
            <v>16500</v>
          </cell>
          <cell r="D158">
            <v>16500</v>
          </cell>
          <cell r="E158">
            <v>0</v>
          </cell>
          <cell r="F158">
            <v>38749</v>
          </cell>
          <cell r="G158" t="str">
            <v>HIDROSAN</v>
          </cell>
          <cell r="H158">
            <v>9</v>
          </cell>
          <cell r="I158">
            <v>0</v>
          </cell>
          <cell r="J158" t="str">
            <v>MUNDO ALIANZA</v>
          </cell>
          <cell r="L158">
            <v>0</v>
          </cell>
          <cell r="M158">
            <v>0</v>
          </cell>
        </row>
        <row r="159">
          <cell r="A159" t="str">
            <v>CANES DE MADERA</v>
          </cell>
          <cell r="B159" t="str">
            <v>UN</v>
          </cell>
          <cell r="C159">
            <v>7500</v>
          </cell>
          <cell r="D159">
            <v>7500</v>
          </cell>
          <cell r="E159">
            <v>0</v>
          </cell>
          <cell r="F159">
            <v>38749</v>
          </cell>
          <cell r="G159" t="str">
            <v>FORMALETA Y CONSUMOS</v>
          </cell>
          <cell r="H159">
            <v>20</v>
          </cell>
          <cell r="I159" t="str">
            <v>3850</v>
          </cell>
          <cell r="J159">
            <v>0</v>
          </cell>
          <cell r="L159">
            <v>0</v>
          </cell>
          <cell r="M159">
            <v>0</v>
          </cell>
        </row>
        <row r="160">
          <cell r="A160" t="str">
            <v>CANTO RODADO</v>
          </cell>
          <cell r="B160" t="str">
            <v>M3</v>
          </cell>
          <cell r="C160">
            <v>55000</v>
          </cell>
          <cell r="D160">
            <v>55000</v>
          </cell>
          <cell r="E160">
            <v>0</v>
          </cell>
          <cell r="F160">
            <v>38749</v>
          </cell>
        </row>
        <row r="161">
          <cell r="A161" t="str">
            <v>CARNAZA</v>
          </cell>
          <cell r="B161" t="str">
            <v>KG</v>
          </cell>
          <cell r="C161">
            <v>480</v>
          </cell>
          <cell r="D161">
            <v>480</v>
          </cell>
          <cell r="E161">
            <v>0</v>
          </cell>
          <cell r="F161">
            <v>38749</v>
          </cell>
          <cell r="G161" t="str">
            <v>FORMALETA Y CONSUMOS</v>
          </cell>
          <cell r="H161">
            <v>20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</row>
        <row r="162">
          <cell r="A162" t="str">
            <v>CARTON</v>
          </cell>
          <cell r="B162" t="str">
            <v>KG</v>
          </cell>
          <cell r="C162">
            <v>1700</v>
          </cell>
          <cell r="D162">
            <v>1700</v>
          </cell>
          <cell r="E162">
            <v>0</v>
          </cell>
          <cell r="F162">
            <v>38749</v>
          </cell>
          <cell r="G162" t="str">
            <v>PISOS</v>
          </cell>
          <cell r="H162">
            <v>7</v>
          </cell>
          <cell r="I162">
            <v>0</v>
          </cell>
          <cell r="J162" t="str">
            <v>DISTRIBUCIONES ABEL</v>
          </cell>
          <cell r="L162">
            <v>0</v>
          </cell>
          <cell r="M162">
            <v>0</v>
          </cell>
        </row>
        <row r="163">
          <cell r="A163" t="str">
            <v>CARTÓN CORRUGADO</v>
          </cell>
          <cell r="B163" t="str">
            <v>M2</v>
          </cell>
          <cell r="C163">
            <v>1700</v>
          </cell>
          <cell r="D163">
            <v>1700</v>
          </cell>
          <cell r="E163">
            <v>0</v>
          </cell>
          <cell r="F163">
            <v>38749</v>
          </cell>
          <cell r="G163" t="str">
            <v>VARIOS</v>
          </cell>
          <cell r="H163">
            <v>20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</row>
        <row r="164">
          <cell r="A164" t="str">
            <v>CASETA COMUNAL Y PORTERIA</v>
          </cell>
          <cell r="B164" t="str">
            <v>M2</v>
          </cell>
          <cell r="C164">
            <v>600000</v>
          </cell>
          <cell r="D164">
            <v>600000</v>
          </cell>
          <cell r="E164">
            <v>0</v>
          </cell>
          <cell r="F164">
            <v>37417</v>
          </cell>
          <cell r="G164" t="str">
            <v>PRELIMINARES</v>
          </cell>
          <cell r="H164">
            <v>88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</row>
        <row r="165">
          <cell r="A165" t="str">
            <v>CASETÓN  DE MADERA H=0.35 M</v>
          </cell>
          <cell r="B165" t="str">
            <v>M2</v>
          </cell>
          <cell r="C165">
            <v>5500</v>
          </cell>
          <cell r="D165">
            <v>5500</v>
          </cell>
          <cell r="E165">
            <v>0</v>
          </cell>
          <cell r="F165">
            <v>38083</v>
          </cell>
          <cell r="G165" t="str">
            <v>CASETONES</v>
          </cell>
          <cell r="H165">
            <v>20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</row>
        <row r="166">
          <cell r="A166" t="str">
            <v>CASETÓN  DE MADERA H=0.50 M</v>
          </cell>
          <cell r="B166" t="str">
            <v>M2</v>
          </cell>
          <cell r="C166">
            <v>6500</v>
          </cell>
          <cell r="D166">
            <v>6500</v>
          </cell>
          <cell r="E166">
            <v>0</v>
          </cell>
          <cell r="F166">
            <v>38083</v>
          </cell>
          <cell r="G166" t="str">
            <v>CASETONES</v>
          </cell>
          <cell r="H166">
            <v>20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</row>
        <row r="167">
          <cell r="A167" t="str">
            <v>CASETÓN PERDIDO</v>
          </cell>
          <cell r="B167" t="str">
            <v>M2</v>
          </cell>
          <cell r="C167">
            <v>5500</v>
          </cell>
          <cell r="D167">
            <v>5500</v>
          </cell>
          <cell r="E167">
            <v>0</v>
          </cell>
          <cell r="F167">
            <v>38091</v>
          </cell>
          <cell r="G167" t="str">
            <v>FORMALETA Y CONSUMOS</v>
          </cell>
          <cell r="H167">
            <v>20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</row>
        <row r="168">
          <cell r="A168" t="str">
            <v>CASETÓN RECUPERABLE</v>
          </cell>
          <cell r="B168" t="str">
            <v>M2</v>
          </cell>
          <cell r="C168">
            <v>10080</v>
          </cell>
          <cell r="D168">
            <v>10080</v>
          </cell>
          <cell r="E168">
            <v>0</v>
          </cell>
          <cell r="F168">
            <v>38749</v>
          </cell>
          <cell r="G168" t="str">
            <v>FORMALETA Y CONSUMOS</v>
          </cell>
          <cell r="H168">
            <v>20</v>
          </cell>
          <cell r="I168" t="str">
            <v>6500</v>
          </cell>
          <cell r="J168" t="str">
            <v>PRECOMPRIMIDOS</v>
          </cell>
          <cell r="L168">
            <v>0</v>
          </cell>
          <cell r="M168">
            <v>0</v>
          </cell>
        </row>
        <row r="169">
          <cell r="A169" t="str">
            <v>CATALÁN 10*15*40</v>
          </cell>
          <cell r="B169" t="str">
            <v>UN</v>
          </cell>
          <cell r="C169">
            <v>764</v>
          </cell>
          <cell r="D169">
            <v>764</v>
          </cell>
          <cell r="E169">
            <v>0</v>
          </cell>
          <cell r="F169">
            <v>38749</v>
          </cell>
          <cell r="G169" t="str">
            <v>MAMPOSTERIA</v>
          </cell>
          <cell r="H169">
            <v>7</v>
          </cell>
          <cell r="I169">
            <v>0</v>
          </cell>
          <cell r="J169" t="str">
            <v>SAN JOSE</v>
          </cell>
          <cell r="L169" t="str">
            <v>OMAIRA</v>
          </cell>
          <cell r="M169" t="str">
            <v>PUESTO EN OBRA</v>
          </cell>
        </row>
        <row r="170">
          <cell r="A170" t="str">
            <v>CATALÁN HZAL 10*15*30</v>
          </cell>
          <cell r="B170" t="str">
            <v>UN</v>
          </cell>
          <cell r="C170">
            <v>624</v>
          </cell>
          <cell r="D170">
            <v>624</v>
          </cell>
          <cell r="E170">
            <v>0</v>
          </cell>
          <cell r="F170">
            <v>38749</v>
          </cell>
          <cell r="G170" t="str">
            <v>MAMPOSTERIA</v>
          </cell>
          <cell r="H170" t="str">
            <v>SAN JOSE</v>
          </cell>
          <cell r="J170" t="str">
            <v>OMAIRA</v>
          </cell>
          <cell r="K170" t="str">
            <v>PUESTO EN OBRA</v>
          </cell>
        </row>
        <row r="171">
          <cell r="A171" t="str">
            <v>CATALÁN VCAL 10*15*30</v>
          </cell>
          <cell r="B171" t="str">
            <v>UN</v>
          </cell>
          <cell r="C171">
            <v>764</v>
          </cell>
          <cell r="D171">
            <v>764</v>
          </cell>
          <cell r="E171">
            <v>0</v>
          </cell>
          <cell r="F171">
            <v>38749</v>
          </cell>
          <cell r="G171" t="str">
            <v>MAMPOSTERIA</v>
          </cell>
          <cell r="H171">
            <v>7</v>
          </cell>
          <cell r="I171">
            <v>0</v>
          </cell>
          <cell r="J171" t="str">
            <v>SAN JOSE</v>
          </cell>
          <cell r="L171" t="str">
            <v>OMAIRA</v>
          </cell>
          <cell r="M171" t="str">
            <v>PUESTO EN OBRA</v>
          </cell>
        </row>
        <row r="172">
          <cell r="A172" t="str">
            <v>CAZUELA ACERO INOX</v>
          </cell>
          <cell r="B172" t="str">
            <v>UN</v>
          </cell>
          <cell r="C172">
            <v>18560</v>
          </cell>
          <cell r="D172">
            <v>18560</v>
          </cell>
          <cell r="F172">
            <v>38749</v>
          </cell>
          <cell r="G172" t="str">
            <v>C. MADERA</v>
          </cell>
          <cell r="J172" t="str">
            <v xml:space="preserve">PLANINING AND BUILDING </v>
          </cell>
        </row>
        <row r="173">
          <cell r="A173" t="str">
            <v>CEMENTO BLANCO</v>
          </cell>
          <cell r="B173" t="str">
            <v>SAC</v>
          </cell>
          <cell r="C173">
            <v>27000</v>
          </cell>
          <cell r="D173">
            <v>27000</v>
          </cell>
          <cell r="E173">
            <v>0</v>
          </cell>
          <cell r="F173">
            <v>37755</v>
          </cell>
          <cell r="G173" t="str">
            <v>PETREOS Y CTO.</v>
          </cell>
          <cell r="H173">
            <v>4</v>
          </cell>
          <cell r="I173" t="str">
            <v>15184</v>
          </cell>
          <cell r="J173">
            <v>0</v>
          </cell>
          <cell r="L173">
            <v>0</v>
          </cell>
          <cell r="M173">
            <v>0</v>
          </cell>
        </row>
        <row r="174">
          <cell r="A174" t="str">
            <v>CEMENTO GRIS</v>
          </cell>
          <cell r="B174" t="str">
            <v>SAC</v>
          </cell>
          <cell r="C174">
            <v>14000</v>
          </cell>
          <cell r="D174">
            <v>14000</v>
          </cell>
          <cell r="E174">
            <v>0</v>
          </cell>
          <cell r="F174">
            <v>38758</v>
          </cell>
          <cell r="G174" t="str">
            <v>PETREOS Y CTO.</v>
          </cell>
          <cell r="H174">
            <v>4</v>
          </cell>
          <cell r="I174" t="str">
            <v>14087</v>
          </cell>
          <cell r="J174" t="str">
            <v>DICENTE</v>
          </cell>
          <cell r="L174">
            <v>0</v>
          </cell>
          <cell r="M174">
            <v>0</v>
          </cell>
        </row>
        <row r="175">
          <cell r="A175" t="str">
            <v>CENEFA MADERA</v>
          </cell>
          <cell r="B175" t="str">
            <v>ML</v>
          </cell>
          <cell r="C175">
            <v>252115</v>
          </cell>
          <cell r="D175">
            <v>252115</v>
          </cell>
          <cell r="E175">
            <v>0</v>
          </cell>
          <cell r="F175">
            <v>38260</v>
          </cell>
          <cell r="G175" t="str">
            <v>C. MADERA</v>
          </cell>
          <cell r="H175">
            <v>16</v>
          </cell>
          <cell r="I175">
            <v>0</v>
          </cell>
          <cell r="J175" t="str">
            <v>TOLENTINO</v>
          </cell>
          <cell r="L175">
            <v>0</v>
          </cell>
          <cell r="M175">
            <v>0</v>
          </cell>
        </row>
        <row r="176">
          <cell r="A176" t="str">
            <v>CERÁMICA  EGEO 20*20 BLANCA</v>
          </cell>
          <cell r="B176" t="str">
            <v>M2</v>
          </cell>
          <cell r="C176">
            <v>12500</v>
          </cell>
          <cell r="D176">
            <v>12500</v>
          </cell>
          <cell r="E176">
            <v>0</v>
          </cell>
          <cell r="F176">
            <v>38749</v>
          </cell>
          <cell r="G176" t="str">
            <v>PISOS</v>
          </cell>
          <cell r="H176">
            <v>6</v>
          </cell>
          <cell r="I176">
            <v>0</v>
          </cell>
          <cell r="J176" t="str">
            <v>MUNDO ALIANZA</v>
          </cell>
          <cell r="L176">
            <v>0</v>
          </cell>
          <cell r="M176">
            <v>0</v>
          </cell>
        </row>
        <row r="177">
          <cell r="A177" t="str">
            <v>CERAMICA 30*30 PISO</v>
          </cell>
          <cell r="B177" t="str">
            <v>M3</v>
          </cell>
          <cell r="C177">
            <v>16000</v>
          </cell>
          <cell r="D177">
            <v>16000</v>
          </cell>
          <cell r="E177">
            <v>0</v>
          </cell>
          <cell r="F177">
            <v>37755</v>
          </cell>
          <cell r="G177" t="str">
            <v>PISOS</v>
          </cell>
          <cell r="H177">
            <v>6</v>
          </cell>
          <cell r="I177">
            <v>0</v>
          </cell>
          <cell r="J177" t="str">
            <v>MUNDO ALIANZA</v>
          </cell>
          <cell r="L177">
            <v>0</v>
          </cell>
          <cell r="M177">
            <v>0</v>
          </cell>
        </row>
        <row r="178">
          <cell r="A178" t="str">
            <v>CERAMICA ARTICA BLANCA</v>
          </cell>
          <cell r="B178" t="str">
            <v>M2</v>
          </cell>
          <cell r="C178">
            <v>33900</v>
          </cell>
          <cell r="D178">
            <v>33900</v>
          </cell>
          <cell r="E178">
            <v>0</v>
          </cell>
          <cell r="F178">
            <v>38758</v>
          </cell>
          <cell r="G178" t="str">
            <v>ENCHAPES</v>
          </cell>
          <cell r="H178">
            <v>9</v>
          </cell>
          <cell r="I178">
            <v>0</v>
          </cell>
          <cell r="J178" t="str">
            <v>MUNDO ALIANZA</v>
          </cell>
        </row>
        <row r="179">
          <cell r="A179" t="str">
            <v>CERAMICA DUROPISO 34*34</v>
          </cell>
          <cell r="B179" t="str">
            <v>M2</v>
          </cell>
          <cell r="C179">
            <v>19700</v>
          </cell>
          <cell r="D179">
            <v>19700</v>
          </cell>
          <cell r="E179">
            <v>0</v>
          </cell>
          <cell r="F179">
            <v>38749</v>
          </cell>
          <cell r="G179" t="str">
            <v>PISOS</v>
          </cell>
          <cell r="H179">
            <v>6</v>
          </cell>
          <cell r="I179">
            <v>0</v>
          </cell>
          <cell r="J179" t="str">
            <v>MUNDO ALIANZA</v>
          </cell>
          <cell r="L179">
            <v>0</v>
          </cell>
          <cell r="M179">
            <v>0</v>
          </cell>
        </row>
        <row r="180">
          <cell r="A180" t="str">
            <v>CERAMICA MACEDONIA</v>
          </cell>
          <cell r="B180" t="str">
            <v>M2</v>
          </cell>
          <cell r="C180">
            <v>18631</v>
          </cell>
          <cell r="D180">
            <v>18631</v>
          </cell>
          <cell r="E180">
            <v>0</v>
          </cell>
          <cell r="F180">
            <v>38456</v>
          </cell>
          <cell r="G180" t="str">
            <v>ENCHAPES</v>
          </cell>
          <cell r="H180">
            <v>9</v>
          </cell>
        </row>
        <row r="181">
          <cell r="A181" t="str">
            <v>CERÁMICA PIZARRA</v>
          </cell>
          <cell r="B181" t="str">
            <v>M2</v>
          </cell>
          <cell r="C181">
            <v>26500</v>
          </cell>
          <cell r="D181">
            <v>26500</v>
          </cell>
          <cell r="E181">
            <v>0</v>
          </cell>
          <cell r="F181">
            <v>38749</v>
          </cell>
          <cell r="G181" t="str">
            <v>PISOS</v>
          </cell>
          <cell r="H181">
            <v>6</v>
          </cell>
        </row>
        <row r="182">
          <cell r="A182" t="str">
            <v>CERÁMICA RIO CONCHOS 45*45</v>
          </cell>
          <cell r="B182" t="str">
            <v>M2</v>
          </cell>
          <cell r="C182">
            <v>18900</v>
          </cell>
          <cell r="D182">
            <v>18900</v>
          </cell>
          <cell r="E182">
            <v>0</v>
          </cell>
          <cell r="F182">
            <v>38749</v>
          </cell>
          <cell r="G182" t="str">
            <v>ENCHAPES</v>
          </cell>
          <cell r="J182" t="str">
            <v>MUNDO ALIANZA</v>
          </cell>
        </row>
        <row r="183">
          <cell r="A183" t="str">
            <v>CERAMICA SOHO BLANCA</v>
          </cell>
          <cell r="B183" t="str">
            <v>M2</v>
          </cell>
          <cell r="C183">
            <v>23901</v>
          </cell>
          <cell r="D183">
            <v>23901</v>
          </cell>
          <cell r="E183">
            <v>0</v>
          </cell>
          <cell r="F183">
            <v>38749</v>
          </cell>
          <cell r="G183" t="str">
            <v>ENCHAPES</v>
          </cell>
          <cell r="H183">
            <v>9</v>
          </cell>
          <cell r="I183">
            <v>0</v>
          </cell>
          <cell r="J183" t="str">
            <v>BAZAR AMERICANO</v>
          </cell>
          <cell r="L183">
            <v>0</v>
          </cell>
          <cell r="M183">
            <v>0</v>
          </cell>
        </row>
        <row r="184">
          <cell r="A184" t="str">
            <v>CERÁMICA STONE</v>
          </cell>
          <cell r="B184" t="str">
            <v>M2</v>
          </cell>
          <cell r="C184">
            <v>18000</v>
          </cell>
          <cell r="D184">
            <v>18000</v>
          </cell>
          <cell r="E184">
            <v>0</v>
          </cell>
          <cell r="F184">
            <v>37755</v>
          </cell>
          <cell r="G184" t="str">
            <v>PISOS</v>
          </cell>
          <cell r="H184">
            <v>6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</row>
        <row r="185">
          <cell r="A185" t="str">
            <v>CERAMICA WC PPAL</v>
          </cell>
          <cell r="B185" t="str">
            <v>M3</v>
          </cell>
          <cell r="C185">
            <v>19000</v>
          </cell>
          <cell r="D185">
            <v>19000</v>
          </cell>
          <cell r="E185">
            <v>0</v>
          </cell>
          <cell r="F185">
            <v>37408</v>
          </cell>
          <cell r="G185" t="str">
            <v>ENCHAPES</v>
          </cell>
          <cell r="H185">
            <v>9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</row>
        <row r="186">
          <cell r="A186" t="str">
            <v>CERRADURA PPAL DOBLE SEG. ELEGANCE</v>
          </cell>
          <cell r="B186" t="str">
            <v>UN</v>
          </cell>
          <cell r="C186">
            <v>151000</v>
          </cell>
          <cell r="D186">
            <v>151000</v>
          </cell>
          <cell r="E186">
            <v>0</v>
          </cell>
          <cell r="F186">
            <v>38091</v>
          </cell>
          <cell r="G186" t="str">
            <v>C. MADERA</v>
          </cell>
          <cell r="H186">
            <v>11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</row>
        <row r="187">
          <cell r="A187" t="str">
            <v>CERRADURAS DE GAS</v>
          </cell>
          <cell r="B187" t="str">
            <v>UN</v>
          </cell>
          <cell r="C187">
            <v>120000</v>
          </cell>
          <cell r="D187">
            <v>120000</v>
          </cell>
          <cell r="E187">
            <v>0</v>
          </cell>
          <cell r="F187">
            <v>37417</v>
          </cell>
          <cell r="G187" t="str">
            <v>HIDROSAN</v>
          </cell>
          <cell r="H187">
            <v>9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</row>
        <row r="188">
          <cell r="A188" t="str">
            <v>CERRAMIENTO EN REJA</v>
          </cell>
          <cell r="B188" t="str">
            <v>ML</v>
          </cell>
          <cell r="C188">
            <v>218869</v>
          </cell>
          <cell r="D188">
            <v>206480</v>
          </cell>
          <cell r="E188">
            <v>-0.06</v>
          </cell>
          <cell r="F188">
            <v>37043</v>
          </cell>
          <cell r="G188" t="str">
            <v>C. METALICA</v>
          </cell>
          <cell r="H188">
            <v>100</v>
          </cell>
          <cell r="I188">
            <v>0</v>
          </cell>
          <cell r="J188" t="str">
            <v>ESTRUFORMAS</v>
          </cell>
          <cell r="L188">
            <v>0</v>
          </cell>
          <cell r="M188">
            <v>0</v>
          </cell>
        </row>
        <row r="189">
          <cell r="A189" t="str">
            <v>CERRAMIENTO EN MALLA</v>
          </cell>
          <cell r="B189" t="str">
            <v>ML</v>
          </cell>
          <cell r="C189">
            <v>127200</v>
          </cell>
          <cell r="D189">
            <v>120000</v>
          </cell>
          <cell r="E189">
            <v>-0.06</v>
          </cell>
          <cell r="F189">
            <v>37043</v>
          </cell>
          <cell r="G189" t="str">
            <v>C. METALICA</v>
          </cell>
          <cell r="H189">
            <v>100</v>
          </cell>
          <cell r="I189">
            <v>0</v>
          </cell>
          <cell r="J189" t="str">
            <v>ESTRUFORMAS</v>
          </cell>
        </row>
        <row r="190">
          <cell r="A190" t="str">
            <v>CHAPA ALCOBA A50WS</v>
          </cell>
          <cell r="B190" t="str">
            <v>UN</v>
          </cell>
          <cell r="C190">
            <v>41946</v>
          </cell>
          <cell r="D190">
            <v>38133</v>
          </cell>
          <cell r="E190">
            <v>-0.1</v>
          </cell>
          <cell r="F190">
            <v>38749</v>
          </cell>
          <cell r="G190" t="str">
            <v>C. MADERA</v>
          </cell>
          <cell r="H190">
            <v>28</v>
          </cell>
          <cell r="I190">
            <v>0</v>
          </cell>
          <cell r="J190" t="str">
            <v>H Y L</v>
          </cell>
          <cell r="L190">
            <v>0</v>
          </cell>
          <cell r="M190">
            <v>0</v>
          </cell>
        </row>
        <row r="191">
          <cell r="A191" t="str">
            <v>CHAPA BAÑO A40S</v>
          </cell>
          <cell r="B191" t="str">
            <v>UN</v>
          </cell>
          <cell r="C191">
            <v>34650</v>
          </cell>
          <cell r="D191">
            <v>31500</v>
          </cell>
          <cell r="E191">
            <v>-0.1</v>
          </cell>
          <cell r="F191">
            <v>38749</v>
          </cell>
          <cell r="G191" t="str">
            <v>C. MADERA</v>
          </cell>
          <cell r="H191">
            <v>28</v>
          </cell>
          <cell r="I191">
            <v>0</v>
          </cell>
          <cell r="J191" t="str">
            <v>H Y L</v>
          </cell>
          <cell r="L191">
            <v>0</v>
          </cell>
          <cell r="M191">
            <v>0</v>
          </cell>
        </row>
        <row r="192">
          <cell r="A192" t="str">
            <v>CHAPA CISA DOBLE PASO</v>
          </cell>
          <cell r="B192" t="str">
            <v>UN</v>
          </cell>
          <cell r="C192">
            <v>43000</v>
          </cell>
          <cell r="D192">
            <v>43000</v>
          </cell>
          <cell r="E192">
            <v>0</v>
          </cell>
          <cell r="F192">
            <v>38749</v>
          </cell>
          <cell r="G192" t="str">
            <v>C. MADERA</v>
          </cell>
          <cell r="H192">
            <v>11</v>
          </cell>
          <cell r="I192">
            <v>0</v>
          </cell>
          <cell r="J192" t="str">
            <v xml:space="preserve">EL ARQUITECTO </v>
          </cell>
          <cell r="L192">
            <v>0</v>
          </cell>
          <cell r="M192">
            <v>0</v>
          </cell>
        </row>
        <row r="193">
          <cell r="A193" t="str">
            <v>CHAPA DOBLE CISA</v>
          </cell>
          <cell r="B193" t="str">
            <v>UN</v>
          </cell>
          <cell r="C193">
            <v>43000</v>
          </cell>
          <cell r="D193">
            <v>43000</v>
          </cell>
          <cell r="E193">
            <v>0</v>
          </cell>
          <cell r="F193">
            <v>37760</v>
          </cell>
          <cell r="G193" t="str">
            <v>C. MADERA</v>
          </cell>
          <cell r="H193">
            <v>28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</row>
        <row r="194">
          <cell r="A194" t="str">
            <v>CHAPA PORTON A87PD</v>
          </cell>
          <cell r="B194" t="str">
            <v>UN</v>
          </cell>
          <cell r="C194">
            <v>120000</v>
          </cell>
          <cell r="D194">
            <v>120000</v>
          </cell>
          <cell r="E194">
            <v>0</v>
          </cell>
          <cell r="F194">
            <v>37755</v>
          </cell>
          <cell r="G194" t="str">
            <v>C. MADERA</v>
          </cell>
          <cell r="H194">
            <v>28</v>
          </cell>
          <cell r="I194">
            <v>0</v>
          </cell>
          <cell r="J194">
            <v>0</v>
          </cell>
          <cell r="L194">
            <v>0</v>
          </cell>
          <cell r="M194">
            <v>0</v>
          </cell>
        </row>
        <row r="195">
          <cell r="A195" t="str">
            <v>CHAPA SCHLAGE HE380 CROMO MATE ACC.PPAL</v>
          </cell>
          <cell r="B195" t="str">
            <v>UN</v>
          </cell>
          <cell r="C195">
            <v>265000</v>
          </cell>
          <cell r="D195">
            <v>250000</v>
          </cell>
          <cell r="E195">
            <v>-0.06</v>
          </cell>
          <cell r="F195">
            <v>38749</v>
          </cell>
          <cell r="G195" t="str">
            <v>C. MADERA</v>
          </cell>
          <cell r="H195">
            <v>11</v>
          </cell>
          <cell r="I195">
            <v>0</v>
          </cell>
          <cell r="J195" t="str">
            <v>H Y L</v>
          </cell>
          <cell r="L195">
            <v>0</v>
          </cell>
          <cell r="M195">
            <v>0</v>
          </cell>
        </row>
        <row r="196">
          <cell r="A196" t="str">
            <v>CHAPA SHLAGE A40 S ORBIT CROM MATE BAÑO</v>
          </cell>
          <cell r="B196" t="str">
            <v>UN</v>
          </cell>
          <cell r="C196">
            <v>36714</v>
          </cell>
          <cell r="D196">
            <v>36714</v>
          </cell>
          <cell r="E196">
            <v>0</v>
          </cell>
          <cell r="F196">
            <v>38749</v>
          </cell>
          <cell r="G196" t="str">
            <v>C. MADERA</v>
          </cell>
          <cell r="H196">
            <v>11</v>
          </cell>
          <cell r="I196">
            <v>0</v>
          </cell>
          <cell r="J196" t="str">
            <v>H Y L</v>
          </cell>
          <cell r="L196">
            <v>0</v>
          </cell>
          <cell r="M196">
            <v>0</v>
          </cell>
        </row>
        <row r="197">
          <cell r="A197" t="str">
            <v>CHAPA SHLAGE A50 PD ORBIT  CROM MATE ALCOBA</v>
          </cell>
          <cell r="B197" t="str">
            <v>UN</v>
          </cell>
          <cell r="C197">
            <v>44457</v>
          </cell>
          <cell r="D197">
            <v>44457</v>
          </cell>
          <cell r="E197">
            <v>0</v>
          </cell>
          <cell r="F197">
            <v>38749</v>
          </cell>
          <cell r="G197" t="str">
            <v>C. MADERA</v>
          </cell>
          <cell r="H197">
            <v>11</v>
          </cell>
          <cell r="I197">
            <v>0</v>
          </cell>
          <cell r="J197" t="str">
            <v>H Y L</v>
          </cell>
          <cell r="L197">
            <v>0</v>
          </cell>
          <cell r="M197">
            <v>0</v>
          </cell>
        </row>
        <row r="198">
          <cell r="A198" t="str">
            <v>CHAPA SHLAGE PORTON LLAVE-LLAVE</v>
          </cell>
          <cell r="B198" t="str">
            <v>UN</v>
          </cell>
          <cell r="C198">
            <v>42630</v>
          </cell>
          <cell r="D198">
            <v>42630</v>
          </cell>
          <cell r="E198">
            <v>0</v>
          </cell>
          <cell r="F198">
            <v>38749</v>
          </cell>
          <cell r="G198" t="str">
            <v>C. MADERA</v>
          </cell>
          <cell r="H198">
            <v>11</v>
          </cell>
          <cell r="I198">
            <v>0</v>
          </cell>
          <cell r="J198" t="str">
            <v>H Y L</v>
          </cell>
          <cell r="L198">
            <v>0</v>
          </cell>
          <cell r="M198">
            <v>0</v>
          </cell>
        </row>
        <row r="199">
          <cell r="A199" t="str">
            <v>CHAPAS DE CATALÁN</v>
          </cell>
          <cell r="B199" t="str">
            <v>UN</v>
          </cell>
          <cell r="C199">
            <v>250</v>
          </cell>
          <cell r="D199">
            <v>250</v>
          </cell>
          <cell r="E199">
            <v>0</v>
          </cell>
          <cell r="F199">
            <v>37408</v>
          </cell>
          <cell r="G199" t="str">
            <v>MAMPOSTERIA</v>
          </cell>
          <cell r="H199">
            <v>7</v>
          </cell>
          <cell r="I199">
            <v>0</v>
          </cell>
          <cell r="J199">
            <v>0</v>
          </cell>
          <cell r="L199">
            <v>0</v>
          </cell>
          <cell r="M199">
            <v>0</v>
          </cell>
        </row>
        <row r="200">
          <cell r="A200" t="str">
            <v>CHAPETA TENSORA</v>
          </cell>
          <cell r="B200" t="str">
            <v>UN</v>
          </cell>
          <cell r="C200">
            <v>3300</v>
          </cell>
          <cell r="D200">
            <v>3000</v>
          </cell>
          <cell r="E200">
            <v>-0.1</v>
          </cell>
          <cell r="F200">
            <v>37413</v>
          </cell>
          <cell r="G200" t="str">
            <v>FORMALETA Y CONSUMOS</v>
          </cell>
          <cell r="H200">
            <v>20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</row>
        <row r="201">
          <cell r="A201" t="str">
            <v>CHAZOS DE MADERA</v>
          </cell>
          <cell r="B201" t="str">
            <v>UN</v>
          </cell>
          <cell r="C201">
            <v>850</v>
          </cell>
          <cell r="D201">
            <v>850</v>
          </cell>
          <cell r="E201">
            <v>0</v>
          </cell>
          <cell r="F201">
            <v>37417</v>
          </cell>
          <cell r="G201" t="str">
            <v>C. MADERA</v>
          </cell>
          <cell r="H201">
            <v>1</v>
          </cell>
          <cell r="I201">
            <v>0</v>
          </cell>
          <cell r="J201">
            <v>0</v>
          </cell>
          <cell r="L201">
            <v>0</v>
          </cell>
          <cell r="M201">
            <v>0</v>
          </cell>
        </row>
        <row r="202">
          <cell r="A202" t="str">
            <v>CINTA ADHESIVA</v>
          </cell>
          <cell r="B202" t="str">
            <v>M2</v>
          </cell>
          <cell r="C202">
            <v>1500</v>
          </cell>
          <cell r="D202">
            <v>1500</v>
          </cell>
          <cell r="E202">
            <v>0</v>
          </cell>
          <cell r="F202">
            <v>38749</v>
          </cell>
          <cell r="G202" t="str">
            <v>MAMPOSTERIA</v>
          </cell>
          <cell r="H202">
            <v>7</v>
          </cell>
          <cell r="I202">
            <v>0</v>
          </cell>
          <cell r="J202">
            <v>0</v>
          </cell>
          <cell r="L202">
            <v>0</v>
          </cell>
          <cell r="M202">
            <v>0</v>
          </cell>
        </row>
        <row r="203">
          <cell r="A203" t="str">
            <v>CINTA PARA RESANES</v>
          </cell>
          <cell r="B203" t="str">
            <v>ML</v>
          </cell>
          <cell r="C203">
            <v>170</v>
          </cell>
          <cell r="D203">
            <v>170</v>
          </cell>
          <cell r="E203">
            <v>0</v>
          </cell>
          <cell r="F203">
            <v>37756</v>
          </cell>
          <cell r="G203" t="str">
            <v>DRY WALL</v>
          </cell>
          <cell r="H203">
            <v>16</v>
          </cell>
          <cell r="I203">
            <v>0</v>
          </cell>
          <cell r="J203">
            <v>0</v>
          </cell>
          <cell r="L203">
            <v>0</v>
          </cell>
          <cell r="M203">
            <v>0</v>
          </cell>
        </row>
        <row r="204">
          <cell r="A204" t="str">
            <v>CLAVO COMÚN</v>
          </cell>
          <cell r="B204" t="str">
            <v>LB</v>
          </cell>
          <cell r="C204">
            <v>1328</v>
          </cell>
          <cell r="D204">
            <v>1328</v>
          </cell>
          <cell r="E204">
            <v>0</v>
          </cell>
          <cell r="F204">
            <v>38749</v>
          </cell>
          <cell r="G204" t="str">
            <v>ACERO</v>
          </cell>
          <cell r="H204">
            <v>2</v>
          </cell>
          <cell r="I204">
            <v>0</v>
          </cell>
          <cell r="J204" t="str">
            <v>FERRASA</v>
          </cell>
          <cell r="L204">
            <v>0</v>
          </cell>
          <cell r="M204">
            <v>0</v>
          </cell>
        </row>
        <row r="205">
          <cell r="A205" t="str">
            <v xml:space="preserve">COCINA TIPICA APTO </v>
          </cell>
          <cell r="B205" t="str">
            <v>GL</v>
          </cell>
          <cell r="C205">
            <v>10995667</v>
          </cell>
          <cell r="D205">
            <v>10995667</v>
          </cell>
          <cell r="E205">
            <v>0</v>
          </cell>
          <cell r="F205">
            <v>38749</v>
          </cell>
          <cell r="G205" t="str">
            <v>C. MADERA</v>
          </cell>
          <cell r="J205" t="str">
            <v>tolentino</v>
          </cell>
        </row>
        <row r="206">
          <cell r="A206" t="str">
            <v>COCINA TIPICA APTO 370</v>
          </cell>
          <cell r="B206" t="str">
            <v>GL</v>
          </cell>
          <cell r="C206">
            <v>11211374</v>
          </cell>
          <cell r="D206">
            <v>11211374</v>
          </cell>
          <cell r="E206">
            <v>0</v>
          </cell>
          <cell r="F206">
            <v>38475</v>
          </cell>
          <cell r="G206" t="str">
            <v>C. MADERA</v>
          </cell>
          <cell r="J206" t="str">
            <v>tolentino</v>
          </cell>
        </row>
        <row r="207">
          <cell r="A207" t="str">
            <v>COCINA TIPICA APTO 430</v>
          </cell>
          <cell r="B207" t="str">
            <v>GL</v>
          </cell>
          <cell r="C207">
            <v>13438835</v>
          </cell>
          <cell r="D207">
            <v>13438835</v>
          </cell>
          <cell r="E207">
            <v>0</v>
          </cell>
          <cell r="F207">
            <v>38475</v>
          </cell>
          <cell r="G207" t="str">
            <v>C. MADERA</v>
          </cell>
          <cell r="J207" t="str">
            <v>tolentino</v>
          </cell>
        </row>
        <row r="208">
          <cell r="A208" t="str">
            <v>CODO REFORZADO</v>
          </cell>
          <cell r="B208" t="str">
            <v>UN</v>
          </cell>
          <cell r="C208">
            <v>39046</v>
          </cell>
          <cell r="D208">
            <v>35496</v>
          </cell>
          <cell r="E208">
            <v>-0.1</v>
          </cell>
          <cell r="F208">
            <v>37417</v>
          </cell>
          <cell r="G208" t="str">
            <v>VARIOS</v>
          </cell>
          <cell r="H208">
            <v>1</v>
          </cell>
          <cell r="I208">
            <v>0</v>
          </cell>
          <cell r="J208">
            <v>0</v>
          </cell>
          <cell r="L208">
            <v>0</v>
          </cell>
          <cell r="M208">
            <v>0</v>
          </cell>
        </row>
        <row r="209">
          <cell r="A209" t="str">
            <v>COMISIÓN TOPOGRAFIA</v>
          </cell>
          <cell r="B209" t="str">
            <v>DIA</v>
          </cell>
          <cell r="C209">
            <v>174686</v>
          </cell>
          <cell r="D209">
            <v>174686</v>
          </cell>
          <cell r="E209">
            <v>0</v>
          </cell>
          <cell r="F209">
            <v>38749</v>
          </cell>
          <cell r="G209" t="str">
            <v>PROVISIONALES</v>
          </cell>
          <cell r="I209">
            <v>0</v>
          </cell>
          <cell r="J209">
            <v>0</v>
          </cell>
          <cell r="L209">
            <v>0</v>
          </cell>
          <cell r="M209">
            <v>0</v>
          </cell>
        </row>
        <row r="210">
          <cell r="A210" t="str">
            <v xml:space="preserve">COMPRESOR </v>
          </cell>
          <cell r="B210" t="str">
            <v>DÍA</v>
          </cell>
          <cell r="C210">
            <v>64960</v>
          </cell>
          <cell r="D210">
            <v>64960</v>
          </cell>
          <cell r="E210">
            <v>0</v>
          </cell>
          <cell r="F210">
            <v>38144</v>
          </cell>
          <cell r="G210" t="str">
            <v>EQUIPO</v>
          </cell>
          <cell r="H210">
            <v>14</v>
          </cell>
          <cell r="I210">
            <v>0</v>
          </cell>
          <cell r="J210" t="str">
            <v>ESCO</v>
          </cell>
          <cell r="L210">
            <v>0</v>
          </cell>
          <cell r="M210">
            <v>0</v>
          </cell>
        </row>
        <row r="211">
          <cell r="A211" t="str">
            <v>COMPUERTA EN ACERO INOXIDABLE PARA SHUT</v>
          </cell>
          <cell r="B211" t="str">
            <v>UN</v>
          </cell>
          <cell r="C211">
            <v>139200</v>
          </cell>
          <cell r="D211">
            <v>139200</v>
          </cell>
          <cell r="E211">
            <v>0</v>
          </cell>
          <cell r="F211">
            <v>38749</v>
          </cell>
          <cell r="G211" t="str">
            <v>EQ ESPECIAL</v>
          </cell>
          <cell r="H211">
            <v>35</v>
          </cell>
          <cell r="I211" t="str">
            <v>62640</v>
          </cell>
          <cell r="J211" t="str">
            <v>SOCODA</v>
          </cell>
          <cell r="L211">
            <v>0</v>
          </cell>
          <cell r="M211">
            <v>0</v>
          </cell>
        </row>
        <row r="212">
          <cell r="A212" t="str">
            <v>CONCREFIBRA 3/4</v>
          </cell>
          <cell r="B212" t="str">
            <v>KG</v>
          </cell>
          <cell r="C212">
            <v>10150</v>
          </cell>
          <cell r="D212">
            <v>10150</v>
          </cell>
          <cell r="E212">
            <v>0</v>
          </cell>
          <cell r="F212">
            <v>38749</v>
          </cell>
          <cell r="G212" t="str">
            <v>CONCRETO</v>
          </cell>
          <cell r="H212">
            <v>2</v>
          </cell>
          <cell r="I212">
            <v>0</v>
          </cell>
          <cell r="J212" t="str">
            <v>COPAQUES</v>
          </cell>
          <cell r="L212">
            <v>0</v>
          </cell>
          <cell r="M212">
            <v>0</v>
          </cell>
        </row>
        <row r="213">
          <cell r="A213" t="str">
            <v>CONCRETO 2000 PSI HECHO EN OBRA</v>
          </cell>
          <cell r="B213" t="str">
            <v>M3</v>
          </cell>
          <cell r="C213">
            <v>126595</v>
          </cell>
          <cell r="D213">
            <v>126595</v>
          </cell>
          <cell r="E213">
            <v>0</v>
          </cell>
          <cell r="F213">
            <v>38749</v>
          </cell>
          <cell r="G213" t="str">
            <v>CONCRETO</v>
          </cell>
          <cell r="H213">
            <v>1</v>
          </cell>
          <cell r="I213">
            <v>0</v>
          </cell>
          <cell r="J213" t="str">
            <v>OBRA</v>
          </cell>
          <cell r="L213">
            <v>0</v>
          </cell>
          <cell r="M213">
            <v>0</v>
          </cell>
        </row>
        <row r="214">
          <cell r="A214" t="str">
            <v>CONCRETO 2000 PSI PREMEZCLADO</v>
          </cell>
          <cell r="B214" t="str">
            <v>M3</v>
          </cell>
          <cell r="C214">
            <v>178729</v>
          </cell>
          <cell r="D214">
            <v>178729</v>
          </cell>
          <cell r="E214">
            <v>0</v>
          </cell>
          <cell r="F214">
            <v>38718</v>
          </cell>
          <cell r="G214" t="str">
            <v>CONCRETO</v>
          </cell>
          <cell r="H214">
            <v>1</v>
          </cell>
          <cell r="I214">
            <v>0</v>
          </cell>
          <cell r="J214" t="str">
            <v>HOLCIM</v>
          </cell>
          <cell r="L214">
            <v>0</v>
          </cell>
          <cell r="M214">
            <v>0</v>
          </cell>
        </row>
        <row r="215">
          <cell r="A215" t="str">
            <v>CONCRETO 2500 PSI HECHO EN OBRA 3/8"</v>
          </cell>
          <cell r="B215" t="str">
            <v>M3</v>
          </cell>
          <cell r="C215">
            <v>85400</v>
          </cell>
          <cell r="D215">
            <v>85400</v>
          </cell>
          <cell r="E215">
            <v>0</v>
          </cell>
          <cell r="F215">
            <v>38749</v>
          </cell>
          <cell r="G215" t="str">
            <v>CONCRETO</v>
          </cell>
          <cell r="J215" t="str">
            <v>OBRA</v>
          </cell>
        </row>
        <row r="216">
          <cell r="A216" t="str">
            <v>CONCRETO 2500 PSI PREMEZCLADO</v>
          </cell>
          <cell r="B216" t="str">
            <v>M3</v>
          </cell>
          <cell r="C216">
            <v>184795</v>
          </cell>
          <cell r="D216">
            <v>184795</v>
          </cell>
          <cell r="E216">
            <v>0</v>
          </cell>
          <cell r="F216">
            <v>38718</v>
          </cell>
          <cell r="G216" t="str">
            <v>CONCRETO</v>
          </cell>
          <cell r="H216">
            <v>1</v>
          </cell>
          <cell r="I216">
            <v>0</v>
          </cell>
          <cell r="J216" t="str">
            <v>HOLCIM</v>
          </cell>
          <cell r="L216">
            <v>0</v>
          </cell>
          <cell r="M216">
            <v>0</v>
          </cell>
        </row>
        <row r="217">
          <cell r="A217" t="str">
            <v>CONCRETO 3000 PSI HECHO EN OBRA 3/4"</v>
          </cell>
          <cell r="B217" t="str">
            <v>M3</v>
          </cell>
          <cell r="C217">
            <v>138643</v>
          </cell>
          <cell r="D217">
            <v>138643</v>
          </cell>
          <cell r="E217">
            <v>0</v>
          </cell>
          <cell r="F217">
            <v>38749</v>
          </cell>
          <cell r="G217" t="str">
            <v>CONCRETO</v>
          </cell>
          <cell r="J217" t="str">
            <v>OBRA</v>
          </cell>
        </row>
        <row r="218">
          <cell r="A218" t="str">
            <v>CONCRETO 3000 PSI HECHO EN OBRA 3/8"</v>
          </cell>
          <cell r="B218" t="str">
            <v>M3</v>
          </cell>
          <cell r="C218">
            <v>140254</v>
          </cell>
          <cell r="D218">
            <v>140254</v>
          </cell>
          <cell r="E218">
            <v>0</v>
          </cell>
          <cell r="F218">
            <v>38749</v>
          </cell>
          <cell r="G218" t="str">
            <v>CONCRETO</v>
          </cell>
          <cell r="H218">
            <v>1</v>
          </cell>
          <cell r="I218">
            <v>0</v>
          </cell>
          <cell r="J218" t="str">
            <v>OBRA</v>
          </cell>
          <cell r="L218">
            <v>0</v>
          </cell>
          <cell r="M218">
            <v>0</v>
          </cell>
        </row>
        <row r="219">
          <cell r="A219" t="str">
            <v>CONCRETO 3000 PSI PREMEZCLADO</v>
          </cell>
          <cell r="B219" t="str">
            <v>M3</v>
          </cell>
          <cell r="C219">
            <v>193430</v>
          </cell>
          <cell r="D219">
            <v>193430</v>
          </cell>
          <cell r="E219">
            <v>0</v>
          </cell>
          <cell r="F219">
            <v>38718</v>
          </cell>
          <cell r="G219" t="str">
            <v>CONCRETO</v>
          </cell>
          <cell r="H219">
            <v>1</v>
          </cell>
          <cell r="I219">
            <v>0</v>
          </cell>
          <cell r="J219" t="str">
            <v>HOLCIM</v>
          </cell>
          <cell r="L219">
            <v>0</v>
          </cell>
          <cell r="M219" t="str">
            <v>DTO DEL 20%</v>
          </cell>
        </row>
        <row r="220">
          <cell r="A220" t="str">
            <v>CONCRETO 3000 PSI PREMEZCLADO FLUIDO</v>
          </cell>
          <cell r="B220" t="str">
            <v>M3</v>
          </cell>
          <cell r="C220">
            <v>202900</v>
          </cell>
          <cell r="D220">
            <v>202900</v>
          </cell>
          <cell r="E220">
            <v>0</v>
          </cell>
          <cell r="F220">
            <v>38718</v>
          </cell>
          <cell r="G220" t="str">
            <v>CONCRETO</v>
          </cell>
          <cell r="H220">
            <v>1</v>
          </cell>
          <cell r="I220">
            <v>0</v>
          </cell>
          <cell r="J220" t="str">
            <v>HOLCIM</v>
          </cell>
          <cell r="L220">
            <v>0</v>
          </cell>
          <cell r="M220" t="str">
            <v>DTO DEL 20%</v>
          </cell>
        </row>
        <row r="221">
          <cell r="A221" t="str">
            <v>CONCRETO 3500 PSI PREMEZCLADO</v>
          </cell>
          <cell r="B221" t="str">
            <v>M3</v>
          </cell>
          <cell r="C221">
            <v>201205</v>
          </cell>
          <cell r="D221">
            <v>201205</v>
          </cell>
          <cell r="E221">
            <v>0</v>
          </cell>
          <cell r="F221">
            <v>38718</v>
          </cell>
          <cell r="G221" t="str">
            <v>CONCRETO</v>
          </cell>
          <cell r="H221">
            <v>1</v>
          </cell>
          <cell r="I221">
            <v>0</v>
          </cell>
          <cell r="J221" t="str">
            <v>HOLCIM</v>
          </cell>
          <cell r="L221">
            <v>0</v>
          </cell>
          <cell r="M221">
            <v>0</v>
          </cell>
        </row>
        <row r="222">
          <cell r="A222" t="str">
            <v xml:space="preserve">CONCRETO 4000 PSI PREMEZCLADO </v>
          </cell>
          <cell r="B222" t="str">
            <v>M3</v>
          </cell>
          <cell r="C222">
            <v>212014</v>
          </cell>
          <cell r="D222">
            <v>212014</v>
          </cell>
          <cell r="E222">
            <v>0</v>
          </cell>
          <cell r="F222">
            <v>38718</v>
          </cell>
          <cell r="G222" t="str">
            <v>CONCRETO</v>
          </cell>
          <cell r="H222">
            <v>1</v>
          </cell>
          <cell r="I222">
            <v>0</v>
          </cell>
          <cell r="J222" t="str">
            <v>HOLCIM</v>
          </cell>
          <cell r="L222">
            <v>0</v>
          </cell>
          <cell r="M222" t="str">
            <v>DTO DEL 20%</v>
          </cell>
        </row>
        <row r="223">
          <cell r="A223" t="str">
            <v>CONCRETO 4000 PSI PREMEZCLADO FLUIDO</v>
          </cell>
          <cell r="B223" t="str">
            <v>M3</v>
          </cell>
          <cell r="C223">
            <v>223535</v>
          </cell>
          <cell r="D223">
            <v>223535</v>
          </cell>
          <cell r="E223">
            <v>0</v>
          </cell>
          <cell r="F223">
            <v>38718</v>
          </cell>
          <cell r="G223" t="str">
            <v>CONCRETO</v>
          </cell>
          <cell r="H223">
            <v>1</v>
          </cell>
          <cell r="I223">
            <v>0</v>
          </cell>
          <cell r="J223" t="str">
            <v>HOLCIM</v>
          </cell>
          <cell r="L223">
            <v>0</v>
          </cell>
          <cell r="M223" t="str">
            <v>DTO DEL 20%</v>
          </cell>
        </row>
        <row r="224">
          <cell r="A224" t="str">
            <v>CONCRETO 5000 PSI PREMEZCLADO</v>
          </cell>
          <cell r="B224" t="str">
            <v>M3</v>
          </cell>
          <cell r="C224">
            <v>224533</v>
          </cell>
          <cell r="D224">
            <v>224533</v>
          </cell>
          <cell r="E224">
            <v>0</v>
          </cell>
          <cell r="F224">
            <v>38718</v>
          </cell>
          <cell r="G224" t="str">
            <v>CONCRETO</v>
          </cell>
          <cell r="H224">
            <v>1</v>
          </cell>
          <cell r="I224">
            <v>0</v>
          </cell>
          <cell r="J224" t="str">
            <v>HOLCIM</v>
          </cell>
          <cell r="L224">
            <v>0</v>
          </cell>
          <cell r="M224" t="str">
            <v>DTO DEL 20%</v>
          </cell>
        </row>
        <row r="225">
          <cell r="A225" t="str">
            <v>CONCRETO 5000 PSI PREMEZCLADO FLUIDO</v>
          </cell>
          <cell r="B225" t="str">
            <v>M3</v>
          </cell>
          <cell r="C225">
            <v>236603</v>
          </cell>
          <cell r="D225">
            <v>236603</v>
          </cell>
          <cell r="E225">
            <v>0</v>
          </cell>
          <cell r="F225">
            <v>38718</v>
          </cell>
          <cell r="G225" t="str">
            <v>CONCRETO</v>
          </cell>
          <cell r="H225">
            <v>1</v>
          </cell>
          <cell r="I225">
            <v>0</v>
          </cell>
          <cell r="J225" t="str">
            <v>HOLCIM</v>
          </cell>
          <cell r="L225">
            <v>0</v>
          </cell>
          <cell r="M225" t="str">
            <v>DTO DEL 20%</v>
          </cell>
        </row>
        <row r="226">
          <cell r="A226" t="str">
            <v>CONCRETO 6000 PSI PREMEZCLADO</v>
          </cell>
          <cell r="B226" t="str">
            <v>M3</v>
          </cell>
          <cell r="C226">
            <v>274763</v>
          </cell>
          <cell r="D226">
            <v>274763</v>
          </cell>
          <cell r="E226">
            <v>0</v>
          </cell>
          <cell r="F226">
            <v>38718</v>
          </cell>
          <cell r="G226" t="str">
            <v>CONCRETO</v>
          </cell>
          <cell r="H226">
            <v>1</v>
          </cell>
          <cell r="I226">
            <v>0</v>
          </cell>
          <cell r="J226" t="str">
            <v>HOLCIM</v>
          </cell>
          <cell r="L226">
            <v>0</v>
          </cell>
          <cell r="M226">
            <v>0</v>
          </cell>
        </row>
        <row r="227">
          <cell r="A227" t="str">
            <v>CONTADOR ACUEDUCTO INSTALADO</v>
          </cell>
          <cell r="B227" t="str">
            <v>UN</v>
          </cell>
          <cell r="C227">
            <v>330000</v>
          </cell>
          <cell r="D227">
            <v>330000</v>
          </cell>
          <cell r="E227">
            <v>0</v>
          </cell>
          <cell r="F227">
            <v>38749</v>
          </cell>
          <cell r="G227" t="str">
            <v>HIDROSAN</v>
          </cell>
          <cell r="H227">
            <v>39</v>
          </cell>
          <cell r="I227">
            <v>0</v>
          </cell>
          <cell r="J227" t="str">
            <v>SALINAS</v>
          </cell>
          <cell r="L227">
            <v>0</v>
          </cell>
          <cell r="M227">
            <v>0</v>
          </cell>
        </row>
        <row r="228">
          <cell r="A228" t="str">
            <v>CONTADOR MATRIZ INSTALADO</v>
          </cell>
          <cell r="B228" t="str">
            <v>UN</v>
          </cell>
          <cell r="C228">
            <v>928560</v>
          </cell>
          <cell r="D228">
            <v>876000</v>
          </cell>
          <cell r="E228">
            <v>-0.06</v>
          </cell>
          <cell r="F228">
            <v>38749</v>
          </cell>
          <cell r="G228" t="str">
            <v>HIDROSAN</v>
          </cell>
          <cell r="H228">
            <v>39</v>
          </cell>
          <cell r="I228">
            <v>0</v>
          </cell>
          <cell r="J228" t="str">
            <v>SALINAS</v>
          </cell>
          <cell r="L228">
            <v>0</v>
          </cell>
          <cell r="M228">
            <v>0</v>
          </cell>
        </row>
        <row r="229">
          <cell r="A229" t="str">
            <v>CONTRATO ADECUACION TERRENO</v>
          </cell>
          <cell r="B229" t="str">
            <v>UN</v>
          </cell>
          <cell r="C229">
            <v>302385114</v>
          </cell>
          <cell r="D229">
            <v>302385114</v>
          </cell>
          <cell r="E229">
            <v>0</v>
          </cell>
          <cell r="F229">
            <v>38749</v>
          </cell>
          <cell r="G229" t="str">
            <v>MOV TIERRA</v>
          </cell>
        </row>
        <row r="230">
          <cell r="A230" t="str">
            <v>CONTRATO  CLOSET SERV. COMPLETO DE H=2.40 PROM.</v>
          </cell>
          <cell r="B230" t="str">
            <v>UN</v>
          </cell>
          <cell r="C230">
            <v>1996467</v>
          </cell>
          <cell r="D230">
            <v>1814970</v>
          </cell>
          <cell r="E230">
            <v>-0.1</v>
          </cell>
          <cell r="F230">
            <v>38253</v>
          </cell>
          <cell r="G230" t="str">
            <v>C. MADERA</v>
          </cell>
          <cell r="H230">
            <v>100</v>
          </cell>
          <cell r="I230">
            <v>0</v>
          </cell>
          <cell r="J230" t="str">
            <v>ALONSO H</v>
          </cell>
          <cell r="L230">
            <v>0</v>
          </cell>
          <cell r="M230">
            <v>0</v>
          </cell>
        </row>
        <row r="231">
          <cell r="A231" t="str">
            <v>CONTRATO  LAVADO, HIDROFUGADO E IMPERM FACHADA</v>
          </cell>
          <cell r="B231" t="str">
            <v>M2</v>
          </cell>
          <cell r="C231">
            <v>3600</v>
          </cell>
          <cell r="D231">
            <v>3600</v>
          </cell>
          <cell r="E231">
            <v>0</v>
          </cell>
          <cell r="F231">
            <v>38091</v>
          </cell>
          <cell r="G231" t="str">
            <v>MAMPOSTERIA</v>
          </cell>
          <cell r="H231">
            <v>100</v>
          </cell>
          <cell r="I231">
            <v>0</v>
          </cell>
          <cell r="J231" t="str">
            <v>APLICACIONES ESPECIALIZADAS</v>
          </cell>
          <cell r="L231">
            <v>0</v>
          </cell>
          <cell r="M231">
            <v>0</v>
          </cell>
        </row>
        <row r="232">
          <cell r="A232" t="str">
            <v>CONTRATO  LETRAS EDIFICIO</v>
          </cell>
          <cell r="B232" t="str">
            <v>GL</v>
          </cell>
          <cell r="C232">
            <v>500000</v>
          </cell>
          <cell r="D232">
            <v>500000</v>
          </cell>
          <cell r="E232">
            <v>0</v>
          </cell>
          <cell r="F232">
            <v>37417</v>
          </cell>
          <cell r="G232" t="str">
            <v>EQ ESPECIAL</v>
          </cell>
          <cell r="H232">
            <v>100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</row>
        <row r="233">
          <cell r="A233" t="str">
            <v>CONTRATO  NOMENCLATURA APTOS</v>
          </cell>
          <cell r="B233" t="str">
            <v>APTO</v>
          </cell>
          <cell r="C233">
            <v>65000</v>
          </cell>
          <cell r="D233">
            <v>65000</v>
          </cell>
          <cell r="E233">
            <v>0</v>
          </cell>
          <cell r="F233">
            <v>38749</v>
          </cell>
          <cell r="G233" t="str">
            <v>EXTERIORES Y VARIOS</v>
          </cell>
          <cell r="H233">
            <v>100</v>
          </cell>
          <cell r="I233">
            <v>0</v>
          </cell>
          <cell r="J233" t="str">
            <v>ANUNCIOS VISUALES LTDA</v>
          </cell>
          <cell r="L233">
            <v>0</v>
          </cell>
          <cell r="M233">
            <v>0</v>
          </cell>
        </row>
        <row r="234">
          <cell r="A234" t="str">
            <v>CONTRATO ALFAJÍA EN ALUMINIO</v>
          </cell>
          <cell r="B234" t="str">
            <v>ML</v>
          </cell>
          <cell r="C234">
            <v>2684</v>
          </cell>
          <cell r="D234">
            <v>2440</v>
          </cell>
          <cell r="E234">
            <v>-0.1</v>
          </cell>
          <cell r="F234">
            <v>37417</v>
          </cell>
          <cell r="G234" t="str">
            <v>C. METALICA</v>
          </cell>
          <cell r="H234">
            <v>100</v>
          </cell>
          <cell r="I234">
            <v>0</v>
          </cell>
          <cell r="J234">
            <v>0</v>
          </cell>
          <cell r="L234">
            <v>0</v>
          </cell>
          <cell r="M234">
            <v>0</v>
          </cell>
        </row>
        <row r="235">
          <cell r="A235" t="str">
            <v>CONTRATO ANDEN PÚBLICO</v>
          </cell>
          <cell r="B235" t="str">
            <v>M2</v>
          </cell>
          <cell r="C235">
            <v>35000</v>
          </cell>
          <cell r="D235">
            <v>35000</v>
          </cell>
          <cell r="E235">
            <v>0</v>
          </cell>
          <cell r="F235">
            <v>38091</v>
          </cell>
          <cell r="G235" t="str">
            <v>URBANISMO</v>
          </cell>
          <cell r="H235">
            <v>100</v>
          </cell>
          <cell r="I235">
            <v>0</v>
          </cell>
          <cell r="J235" t="str">
            <v>MORENO MOLINA</v>
          </cell>
          <cell r="L235">
            <v>0</v>
          </cell>
          <cell r="M235">
            <v>0</v>
          </cell>
        </row>
        <row r="236">
          <cell r="A236" t="str">
            <v>CONTRATO APLICACIÓN PERLITA</v>
          </cell>
          <cell r="B236" t="str">
            <v>M2</v>
          </cell>
          <cell r="C236">
            <v>3850</v>
          </cell>
          <cell r="D236">
            <v>3500</v>
          </cell>
          <cell r="E236">
            <v>-0.1</v>
          </cell>
          <cell r="F236">
            <v>37417</v>
          </cell>
          <cell r="G236" t="str">
            <v>PINTURAS</v>
          </cell>
          <cell r="H236">
            <v>99</v>
          </cell>
          <cell r="I236">
            <v>0</v>
          </cell>
          <cell r="J236">
            <v>0</v>
          </cell>
          <cell r="L236">
            <v>0</v>
          </cell>
          <cell r="M236">
            <v>0</v>
          </cell>
        </row>
        <row r="237">
          <cell r="A237" t="str">
            <v>CONTRATO BASE GRANULAR RIEGO COMPACTACIÓN</v>
          </cell>
          <cell r="B237" t="str">
            <v>M3</v>
          </cell>
          <cell r="C237">
            <v>40000</v>
          </cell>
          <cell r="D237">
            <v>40000</v>
          </cell>
          <cell r="E237">
            <v>0</v>
          </cell>
          <cell r="F237">
            <v>38091</v>
          </cell>
          <cell r="G237" t="str">
            <v>MOV TIERRA</v>
          </cell>
          <cell r="H237">
            <v>100</v>
          </cell>
          <cell r="I237">
            <v>0</v>
          </cell>
          <cell r="J237" t="str">
            <v>MORENO MOLINA</v>
          </cell>
          <cell r="L237">
            <v>0</v>
          </cell>
          <cell r="M237">
            <v>0</v>
          </cell>
        </row>
        <row r="238">
          <cell r="A238" t="str">
            <v>CONTRATO BISELES EN MARMOL</v>
          </cell>
          <cell r="B238" t="str">
            <v>ML</v>
          </cell>
          <cell r="C238">
            <v>8120</v>
          </cell>
          <cell r="D238">
            <v>8120</v>
          </cell>
          <cell r="E238">
            <v>0</v>
          </cell>
          <cell r="F238">
            <v>38257</v>
          </cell>
          <cell r="G238" t="str">
            <v>ENCHAPES</v>
          </cell>
          <cell r="H238">
            <v>100</v>
          </cell>
          <cell r="I238">
            <v>0</v>
          </cell>
          <cell r="J238" t="str">
            <v>MARMO</v>
          </cell>
          <cell r="L238">
            <v>0</v>
          </cell>
          <cell r="M238">
            <v>0</v>
          </cell>
        </row>
        <row r="239">
          <cell r="A239" t="str">
            <v>CONTRATO BOCAP. MARRÓN EMP. ASCENSORES</v>
          </cell>
          <cell r="B239" t="str">
            <v>ML</v>
          </cell>
          <cell r="C239">
            <v>150800</v>
          </cell>
          <cell r="D239">
            <v>150800</v>
          </cell>
          <cell r="E239">
            <v>0</v>
          </cell>
          <cell r="F239">
            <v>37767</v>
          </cell>
          <cell r="G239" t="str">
            <v>PISOS</v>
          </cell>
          <cell r="H239">
            <v>100</v>
          </cell>
          <cell r="I239">
            <v>0</v>
          </cell>
          <cell r="J239">
            <v>0</v>
          </cell>
          <cell r="L239">
            <v>0</v>
          </cell>
          <cell r="M239">
            <v>0</v>
          </cell>
        </row>
        <row r="240">
          <cell r="A240" t="str">
            <v>CONTRATO BOTADA CON PALEROS</v>
          </cell>
          <cell r="B240" t="str">
            <v>M3</v>
          </cell>
          <cell r="C240">
            <v>12500</v>
          </cell>
          <cell r="D240">
            <v>12500</v>
          </cell>
          <cell r="E240">
            <v>0</v>
          </cell>
          <cell r="F240">
            <v>38486</v>
          </cell>
          <cell r="G240" t="str">
            <v>MOV TIERRA</v>
          </cell>
          <cell r="H240">
            <v>100</v>
          </cell>
          <cell r="I240">
            <v>0</v>
          </cell>
          <cell r="J240">
            <v>0</v>
          </cell>
          <cell r="L240">
            <v>0</v>
          </cell>
          <cell r="M240">
            <v>0</v>
          </cell>
        </row>
        <row r="241">
          <cell r="A241" t="str">
            <v xml:space="preserve">CONTRATO CABINA 10 MMS </v>
          </cell>
          <cell r="B241" t="str">
            <v>UN</v>
          </cell>
          <cell r="C241">
            <v>2825000</v>
          </cell>
          <cell r="D241">
            <v>2825000</v>
          </cell>
          <cell r="E241">
            <v>0</v>
          </cell>
          <cell r="F241">
            <v>38737</v>
          </cell>
          <cell r="G241" t="str">
            <v>C METALICA</v>
          </cell>
          <cell r="I241">
            <v>0</v>
          </cell>
          <cell r="J241" t="str">
            <v>SEMA</v>
          </cell>
          <cell r="K241" t="str">
            <v>DESCUENTO 10% A CONVENIR SEGÚN COT. COARTE</v>
          </cell>
          <cell r="L241">
            <v>0</v>
          </cell>
          <cell r="M241">
            <v>0</v>
          </cell>
        </row>
        <row r="242">
          <cell r="A242" t="str">
            <v>CONTRATO CABINA 10 MMS * 1.90 TIPO 200</v>
          </cell>
          <cell r="B242" t="str">
            <v>UN</v>
          </cell>
          <cell r="C242">
            <v>936130</v>
          </cell>
          <cell r="D242">
            <v>985400</v>
          </cell>
          <cell r="E242">
            <v>0.05</v>
          </cell>
          <cell r="F242">
            <v>38264</v>
          </cell>
          <cell r="G242" t="str">
            <v>C METALICA</v>
          </cell>
          <cell r="I242">
            <v>0</v>
          </cell>
          <cell r="J242" t="str">
            <v>ALCOVENT</v>
          </cell>
          <cell r="K242" t="str">
            <v>DESCUENTO 10% A CONVENIR SEGÚN COT. COARTE</v>
          </cell>
          <cell r="L242">
            <v>0</v>
          </cell>
          <cell r="M242">
            <v>0</v>
          </cell>
        </row>
        <row r="243">
          <cell r="A243" t="str">
            <v>CONTRATO CABINA 10 MMS * 1.90 TIPO 300</v>
          </cell>
          <cell r="B243" t="str">
            <v>UN</v>
          </cell>
          <cell r="C243">
            <v>1559900</v>
          </cell>
          <cell r="D243">
            <v>1642000</v>
          </cell>
          <cell r="E243">
            <v>0.05</v>
          </cell>
          <cell r="F243">
            <v>38264</v>
          </cell>
          <cell r="G243" t="str">
            <v>C METALICA</v>
          </cell>
          <cell r="I243">
            <v>0</v>
          </cell>
          <cell r="J243" t="str">
            <v>ALCOVENT</v>
          </cell>
          <cell r="K243" t="str">
            <v>DESCUENTO 10% A CONVENIR SEGÚN COT. COARTE</v>
          </cell>
          <cell r="L243">
            <v>0</v>
          </cell>
          <cell r="M243">
            <v>0</v>
          </cell>
        </row>
        <row r="244">
          <cell r="A244" t="str">
            <v>CONTRATO CABINA 10 MMS * 2.40 TIPO 300</v>
          </cell>
          <cell r="B244" t="str">
            <v>UN</v>
          </cell>
          <cell r="C244">
            <v>2142770</v>
          </cell>
          <cell r="D244">
            <v>2380856</v>
          </cell>
          <cell r="E244">
            <v>0.1</v>
          </cell>
          <cell r="F244">
            <v>38264</v>
          </cell>
          <cell r="G244" t="str">
            <v>C METALICA</v>
          </cell>
          <cell r="I244">
            <v>0</v>
          </cell>
          <cell r="J244" t="str">
            <v>ALCOVENT</v>
          </cell>
          <cell r="K244" t="str">
            <v>DESCUENTO 10% A CONVENIR SEGÚN COT. COARTE</v>
          </cell>
          <cell r="L244">
            <v>0</v>
          </cell>
          <cell r="M244">
            <v>0</v>
          </cell>
        </row>
        <row r="245">
          <cell r="A245" t="str">
            <v>CONTRATO CABINA 6 MMS * 1.80 WC SERVICIO</v>
          </cell>
          <cell r="B245" t="str">
            <v>UN</v>
          </cell>
          <cell r="C245">
            <v>369000</v>
          </cell>
          <cell r="D245">
            <v>369000</v>
          </cell>
          <cell r="E245">
            <v>0</v>
          </cell>
          <cell r="F245">
            <v>38264</v>
          </cell>
          <cell r="G245" t="str">
            <v>C METALICA</v>
          </cell>
          <cell r="I245">
            <v>0</v>
          </cell>
          <cell r="J245" t="str">
            <v>SEMA</v>
          </cell>
          <cell r="K245" t="str">
            <v>DESCUENTO 10% A CONVENIR SEGÚN COT. COARTE</v>
          </cell>
          <cell r="L245">
            <v>0</v>
          </cell>
          <cell r="M245">
            <v>0</v>
          </cell>
        </row>
        <row r="246">
          <cell r="A246" t="str">
            <v>CONTRATO CABINA 8 MMS * 1.95 WC 2,3</v>
          </cell>
          <cell r="B246" t="str">
            <v>UN</v>
          </cell>
          <cell r="C246">
            <v>787000</v>
          </cell>
          <cell r="D246">
            <v>787000</v>
          </cell>
          <cell r="E246">
            <v>0</v>
          </cell>
          <cell r="F246">
            <v>38264</v>
          </cell>
          <cell r="G246" t="str">
            <v>C METALICA</v>
          </cell>
          <cell r="I246">
            <v>0</v>
          </cell>
          <cell r="J246" t="str">
            <v>SEMA</v>
          </cell>
          <cell r="K246" t="str">
            <v>DESCUENTO 10% A CONVENIR SEGÚN COT. COARTE</v>
          </cell>
          <cell r="L246">
            <v>0</v>
          </cell>
          <cell r="M246">
            <v>0</v>
          </cell>
        </row>
        <row r="247">
          <cell r="A247" t="str">
            <v>CONTRATO CABINA CORREDIZA H1,50 WC PPAL</v>
          </cell>
          <cell r="B247" t="str">
            <v>UN</v>
          </cell>
          <cell r="C247">
            <v>462000</v>
          </cell>
          <cell r="D247">
            <v>330000</v>
          </cell>
          <cell r="E247">
            <v>-0.4</v>
          </cell>
          <cell r="F247">
            <v>37755</v>
          </cell>
          <cell r="G247" t="str">
            <v>C METALICA</v>
          </cell>
          <cell r="H247">
            <v>100</v>
          </cell>
          <cell r="I247">
            <v>0</v>
          </cell>
          <cell r="J247" t="str">
            <v>COARTE</v>
          </cell>
          <cell r="L247">
            <v>0</v>
          </cell>
          <cell r="M247">
            <v>0</v>
          </cell>
        </row>
        <row r="248">
          <cell r="A248" t="str">
            <v>CONTRATO CABINA CORREDIZA H1,50+1,90 WC PPAL</v>
          </cell>
          <cell r="B248" t="str">
            <v>UN</v>
          </cell>
          <cell r="C248">
            <v>708400</v>
          </cell>
          <cell r="D248">
            <v>506000</v>
          </cell>
          <cell r="E248">
            <v>-0.4</v>
          </cell>
          <cell r="F248">
            <v>37755</v>
          </cell>
          <cell r="G248" t="str">
            <v>C METALICA</v>
          </cell>
          <cell r="H248">
            <v>100</v>
          </cell>
          <cell r="I248">
            <v>0</v>
          </cell>
          <cell r="J248" t="str">
            <v>COARTE</v>
          </cell>
          <cell r="L248">
            <v>0</v>
          </cell>
          <cell r="M248">
            <v>0</v>
          </cell>
        </row>
        <row r="249">
          <cell r="A249" t="str">
            <v>CONTRATO CABINA CORREDIZA H1,90 WC 2,3</v>
          </cell>
          <cell r="B249" t="str">
            <v>UN</v>
          </cell>
          <cell r="C249">
            <v>429100</v>
          </cell>
          <cell r="D249">
            <v>306500</v>
          </cell>
          <cell r="E249">
            <v>-0.4</v>
          </cell>
          <cell r="F249">
            <v>37755</v>
          </cell>
          <cell r="G249" t="str">
            <v>C METALICA</v>
          </cell>
          <cell r="H249">
            <v>100</v>
          </cell>
          <cell r="I249">
            <v>0</v>
          </cell>
          <cell r="J249" t="str">
            <v>COARTE</v>
          </cell>
          <cell r="L249">
            <v>0</v>
          </cell>
          <cell r="M249">
            <v>0</v>
          </cell>
        </row>
        <row r="250">
          <cell r="A250" t="str">
            <v>CONTRATO CAL</v>
          </cell>
          <cell r="B250" t="str">
            <v>M2</v>
          </cell>
          <cell r="C250">
            <v>1484</v>
          </cell>
          <cell r="D250">
            <v>1400</v>
          </cell>
          <cell r="E250">
            <v>-0.06</v>
          </cell>
          <cell r="F250">
            <v>38091</v>
          </cell>
          <cell r="G250" t="str">
            <v>PINTURAS</v>
          </cell>
          <cell r="H250">
            <v>9</v>
          </cell>
          <cell r="I250" t="str">
            <v>440</v>
          </cell>
          <cell r="J250">
            <v>0</v>
          </cell>
          <cell r="L250">
            <v>0</v>
          </cell>
          <cell r="M250">
            <v>0</v>
          </cell>
        </row>
        <row r="251">
          <cell r="A251" t="str">
            <v>CONTRATO CAL FOSO</v>
          </cell>
          <cell r="B251" t="str">
            <v>M2</v>
          </cell>
          <cell r="C251">
            <v>1210</v>
          </cell>
          <cell r="D251">
            <v>1210</v>
          </cell>
          <cell r="E251">
            <v>0</v>
          </cell>
          <cell r="F251">
            <v>38091</v>
          </cell>
          <cell r="G251" t="str">
            <v>PINTURAS</v>
          </cell>
          <cell r="H251">
            <v>99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</row>
        <row r="252">
          <cell r="A252" t="str">
            <v>CONTRATO CANALETA VIDRIO</v>
          </cell>
          <cell r="B252" t="str">
            <v>M2</v>
          </cell>
          <cell r="C252">
            <v>120000</v>
          </cell>
          <cell r="D252">
            <v>120000</v>
          </cell>
          <cell r="E252">
            <v>0</v>
          </cell>
          <cell r="F252">
            <v>37417</v>
          </cell>
          <cell r="G252" t="str">
            <v>CUBIERTAS</v>
          </cell>
          <cell r="H252">
            <v>100</v>
          </cell>
          <cell r="I252">
            <v>0</v>
          </cell>
          <cell r="J252">
            <v>0</v>
          </cell>
          <cell r="L252">
            <v>0</v>
          </cell>
          <cell r="M252">
            <v>0</v>
          </cell>
        </row>
        <row r="253">
          <cell r="A253" t="str">
            <v>CONTRATO CANOA EN LÁMINA</v>
          </cell>
          <cell r="B253" t="str">
            <v>ML</v>
          </cell>
          <cell r="C253">
            <v>39440</v>
          </cell>
          <cell r="D253">
            <v>39440</v>
          </cell>
          <cell r="E253">
            <v>0</v>
          </cell>
          <cell r="F253">
            <v>37755</v>
          </cell>
          <cell r="G253" t="str">
            <v>CUBIERTAS</v>
          </cell>
          <cell r="H253">
            <v>100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</row>
        <row r="254">
          <cell r="A254" t="str">
            <v>CONTRATO CARCAMO DUCHAS CAFÉ PINTO</v>
          </cell>
          <cell r="B254" t="str">
            <v>ML</v>
          </cell>
          <cell r="C254">
            <v>43840</v>
          </cell>
          <cell r="D254">
            <v>43840</v>
          </cell>
          <cell r="E254">
            <v>0</v>
          </cell>
          <cell r="F254">
            <v>38264</v>
          </cell>
          <cell r="G254" t="str">
            <v>PISOS</v>
          </cell>
          <cell r="H254">
            <v>100</v>
          </cell>
          <cell r="I254">
            <v>0</v>
          </cell>
          <cell r="J254">
            <v>0</v>
          </cell>
          <cell r="L254">
            <v>0</v>
          </cell>
          <cell r="M254">
            <v>0</v>
          </cell>
        </row>
        <row r="255">
          <cell r="A255" t="str">
            <v>CONTRATO CARCAMO DUCHAS MARFIL CREMA</v>
          </cell>
          <cell r="B255" t="str">
            <v>ML</v>
          </cell>
          <cell r="C255">
            <v>54800</v>
          </cell>
          <cell r="D255">
            <v>54800</v>
          </cell>
          <cell r="E255">
            <v>0</v>
          </cell>
          <cell r="F255">
            <v>38264</v>
          </cell>
          <cell r="G255" t="str">
            <v>PISOS</v>
          </cell>
          <cell r="H255">
            <v>100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</row>
        <row r="256">
          <cell r="A256" t="str">
            <v>CONTRATO CIELO CAR LOBBY</v>
          </cell>
          <cell r="B256" t="str">
            <v>M2</v>
          </cell>
          <cell r="C256">
            <v>221000</v>
          </cell>
          <cell r="D256">
            <v>221000</v>
          </cell>
          <cell r="E256">
            <v>0</v>
          </cell>
          <cell r="F256">
            <v>38765</v>
          </cell>
          <cell r="G256" t="str">
            <v>USM</v>
          </cell>
        </row>
        <row r="257">
          <cell r="A257" t="str">
            <v>CONTRATO CIELO EN YESO + PINTURA</v>
          </cell>
          <cell r="B257" t="str">
            <v>M2</v>
          </cell>
          <cell r="C257">
            <v>24300</v>
          </cell>
          <cell r="D257">
            <v>24300</v>
          </cell>
          <cell r="E257">
            <v>0</v>
          </cell>
          <cell r="F257">
            <v>38749</v>
          </cell>
          <cell r="G257" t="str">
            <v>DRY WALL</v>
          </cell>
          <cell r="H257">
            <v>100</v>
          </cell>
          <cell r="I257" t="str">
            <v>22000</v>
          </cell>
          <cell r="J257">
            <v>0</v>
          </cell>
          <cell r="L257">
            <v>0</v>
          </cell>
          <cell r="M257">
            <v>0</v>
          </cell>
        </row>
        <row r="258">
          <cell r="A258" t="str">
            <v>CONTRATO CIELO SÓTANO</v>
          </cell>
          <cell r="B258" t="str">
            <v>M2</v>
          </cell>
          <cell r="C258">
            <v>30000</v>
          </cell>
          <cell r="D258">
            <v>30000</v>
          </cell>
          <cell r="E258">
            <v>0</v>
          </cell>
          <cell r="F258">
            <v>37767</v>
          </cell>
          <cell r="G258" t="str">
            <v>DRY WALL</v>
          </cell>
          <cell r="H258">
            <v>100</v>
          </cell>
          <cell r="I258" t="str">
            <v xml:space="preserve"> </v>
          </cell>
          <cell r="J258">
            <v>0</v>
          </cell>
          <cell r="L258">
            <v>0</v>
          </cell>
          <cell r="M258">
            <v>0</v>
          </cell>
        </row>
        <row r="259">
          <cell r="A259" t="str">
            <v>CONTRATO CITOFONIA</v>
          </cell>
          <cell r="B259" t="str">
            <v>GL</v>
          </cell>
          <cell r="C259">
            <v>15000000</v>
          </cell>
          <cell r="D259">
            <v>15000000</v>
          </cell>
          <cell r="E259">
            <v>0</v>
          </cell>
          <cell r="F259">
            <v>38749</v>
          </cell>
          <cell r="G259" t="str">
            <v>INSTAL ELECTRICA</v>
          </cell>
          <cell r="H259">
            <v>100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</row>
        <row r="260">
          <cell r="A260" t="str">
            <v>CONTRATO COLOCACIÓN GRAMA</v>
          </cell>
          <cell r="B260" t="str">
            <v>ML</v>
          </cell>
          <cell r="C260">
            <v>4070</v>
          </cell>
          <cell r="D260">
            <v>3700</v>
          </cell>
          <cell r="E260">
            <v>-0.1</v>
          </cell>
          <cell r="F260">
            <v>38264</v>
          </cell>
          <cell r="G260" t="str">
            <v>MOV TIERRA</v>
          </cell>
          <cell r="H260">
            <v>100</v>
          </cell>
          <cell r="I260">
            <v>0</v>
          </cell>
          <cell r="J260">
            <v>0</v>
          </cell>
          <cell r="L260">
            <v>0</v>
          </cell>
          <cell r="M260">
            <v>0</v>
          </cell>
        </row>
        <row r="261">
          <cell r="A261" t="str">
            <v>CONTRATO COLOCACIÓN REJILLA</v>
          </cell>
          <cell r="B261" t="str">
            <v>UN</v>
          </cell>
          <cell r="C261">
            <v>8132</v>
          </cell>
          <cell r="D261">
            <v>7672</v>
          </cell>
          <cell r="E261">
            <v>-0.06</v>
          </cell>
          <cell r="F261">
            <v>38264</v>
          </cell>
          <cell r="G261" t="str">
            <v>PISOS</v>
          </cell>
          <cell r="H261">
            <v>100</v>
          </cell>
          <cell r="I261">
            <v>0</v>
          </cell>
          <cell r="J261">
            <v>0</v>
          </cell>
          <cell r="L261">
            <v>0</v>
          </cell>
          <cell r="M261">
            <v>0</v>
          </cell>
        </row>
        <row r="262">
          <cell r="A262" t="str">
            <v>CONTRATO CORDON DUCHAS EN MARMOL</v>
          </cell>
          <cell r="B262" t="str">
            <v>ML</v>
          </cell>
          <cell r="C262">
            <v>65000</v>
          </cell>
          <cell r="D262">
            <v>65000</v>
          </cell>
          <cell r="E262">
            <v>0</v>
          </cell>
          <cell r="F262">
            <v>38264</v>
          </cell>
          <cell r="G262" t="str">
            <v>PISOS</v>
          </cell>
          <cell r="H262">
            <v>100</v>
          </cell>
          <cell r="I262">
            <v>0</v>
          </cell>
          <cell r="J262">
            <v>0</v>
          </cell>
          <cell r="L262">
            <v>0</v>
          </cell>
          <cell r="M262">
            <v>0</v>
          </cell>
        </row>
        <row r="263">
          <cell r="A263" t="str">
            <v>CONTRATO CORTE JUNTAS FACHADA</v>
          </cell>
          <cell r="B263" t="str">
            <v>ML</v>
          </cell>
          <cell r="C263">
            <v>36540</v>
          </cell>
          <cell r="D263">
            <v>34800</v>
          </cell>
          <cell r="E263">
            <v>-0.05</v>
          </cell>
        </row>
        <row r="264">
          <cell r="A264" t="str">
            <v>CONTRATO CORTINERO DEPRIMIDO DE 10*15</v>
          </cell>
          <cell r="B264" t="str">
            <v>ML</v>
          </cell>
          <cell r="C264">
            <v>26490</v>
          </cell>
          <cell r="D264">
            <v>26490</v>
          </cell>
          <cell r="E264">
            <v>0</v>
          </cell>
          <cell r="F264">
            <v>37760</v>
          </cell>
          <cell r="G264" t="str">
            <v>DRY WALL</v>
          </cell>
          <cell r="H264">
            <v>100</v>
          </cell>
          <cell r="I264">
            <v>0</v>
          </cell>
          <cell r="J264">
            <v>0</v>
          </cell>
          <cell r="L264">
            <v>0</v>
          </cell>
          <cell r="M264">
            <v>0</v>
          </cell>
        </row>
        <row r="265">
          <cell r="A265" t="str">
            <v>CONTRATO CORTINERO POLIURETANO</v>
          </cell>
          <cell r="B265" t="str">
            <v>ML</v>
          </cell>
          <cell r="C265">
            <v>12800</v>
          </cell>
          <cell r="D265">
            <v>12800</v>
          </cell>
          <cell r="E265">
            <v>0</v>
          </cell>
          <cell r="F265">
            <v>37760</v>
          </cell>
          <cell r="G265" t="str">
            <v>DRY WALL</v>
          </cell>
          <cell r="H265">
            <v>100</v>
          </cell>
          <cell r="I265">
            <v>0</v>
          </cell>
          <cell r="J265">
            <v>0</v>
          </cell>
          <cell r="L265">
            <v>0</v>
          </cell>
          <cell r="M265">
            <v>0</v>
          </cell>
        </row>
        <row r="266">
          <cell r="A266" t="str">
            <v>CONTRATO CUBIERTA EN SUPERBOARD</v>
          </cell>
          <cell r="B266" t="str">
            <v>M2</v>
          </cell>
          <cell r="C266">
            <v>79500</v>
          </cell>
          <cell r="D266">
            <v>79500</v>
          </cell>
          <cell r="F266">
            <v>38769</v>
          </cell>
          <cell r="G266" t="str">
            <v>DRY WALL</v>
          </cell>
        </row>
        <row r="267">
          <cell r="A267" t="str">
            <v>CONTRATO CUBIERTA EN TEJA DE BARRO PISO 4º</v>
          </cell>
          <cell r="B267" t="str">
            <v>M2</v>
          </cell>
          <cell r="C267">
            <v>80000</v>
          </cell>
          <cell r="D267">
            <v>80000</v>
          </cell>
          <cell r="E267">
            <v>0</v>
          </cell>
          <cell r="F267">
            <v>37769</v>
          </cell>
          <cell r="G267" t="str">
            <v>CUBIERTAS</v>
          </cell>
          <cell r="H267">
            <v>100</v>
          </cell>
          <cell r="I267">
            <v>0</v>
          </cell>
          <cell r="J267">
            <v>0</v>
          </cell>
          <cell r="L267">
            <v>0</v>
          </cell>
          <cell r="M267">
            <v>0</v>
          </cell>
        </row>
        <row r="268">
          <cell r="A268" t="str">
            <v>CONTRATO DE EXCAVACIÓN A MÁQUINA IN SITU</v>
          </cell>
          <cell r="B268" t="str">
            <v>M3</v>
          </cell>
          <cell r="C268">
            <v>14314</v>
          </cell>
          <cell r="D268">
            <v>14314</v>
          </cell>
          <cell r="E268">
            <v>0</v>
          </cell>
          <cell r="F268">
            <v>38687</v>
          </cell>
          <cell r="G268" t="str">
            <v>MOV TIERRA</v>
          </cell>
          <cell r="H268">
            <v>8</v>
          </cell>
          <cell r="I268">
            <v>0</v>
          </cell>
          <cell r="J268" t="str">
            <v>PETREOS Y EXCAVACIONES</v>
          </cell>
          <cell r="L268">
            <v>0</v>
          </cell>
          <cell r="M268">
            <v>0</v>
          </cell>
        </row>
        <row r="269">
          <cell r="A269" t="str">
            <v xml:space="preserve">CONTRATO DE RESANE Y LAVADO </v>
          </cell>
          <cell r="B269" t="str">
            <v>M2</v>
          </cell>
          <cell r="C269">
            <v>1200</v>
          </cell>
          <cell r="D269">
            <v>1200</v>
          </cell>
          <cell r="E269">
            <v>0</v>
          </cell>
          <cell r="F269">
            <v>37413</v>
          </cell>
          <cell r="G269" t="str">
            <v>PISOS</v>
          </cell>
          <cell r="H269">
            <v>100</v>
          </cell>
          <cell r="I269">
            <v>0</v>
          </cell>
          <cell r="J269">
            <v>0</v>
          </cell>
          <cell r="L269">
            <v>0</v>
          </cell>
          <cell r="M269">
            <v>0</v>
          </cell>
        </row>
        <row r="270">
          <cell r="A270" t="str">
            <v>CONTRATO DESFOGUE CALENTADORES A GAS</v>
          </cell>
          <cell r="B270" t="str">
            <v>APTO</v>
          </cell>
          <cell r="C270">
            <v>158256</v>
          </cell>
          <cell r="D270">
            <v>150720</v>
          </cell>
          <cell r="E270">
            <v>-0.05</v>
          </cell>
          <cell r="F270">
            <v>38761</v>
          </cell>
          <cell r="G270" t="str">
            <v>GAS</v>
          </cell>
          <cell r="H270">
            <v>100</v>
          </cell>
          <cell r="I270">
            <v>0</v>
          </cell>
          <cell r="J270" t="str">
            <v>DICONGAS</v>
          </cell>
          <cell r="L270">
            <v>0</v>
          </cell>
          <cell r="M270">
            <v>0</v>
          </cell>
        </row>
        <row r="271">
          <cell r="A271" t="str">
            <v>CONTRATO DESFOGUE SECADORA A GAS</v>
          </cell>
          <cell r="B271" t="str">
            <v>APTO</v>
          </cell>
          <cell r="C271">
            <v>158256</v>
          </cell>
          <cell r="D271">
            <v>150720</v>
          </cell>
          <cell r="E271">
            <v>-0.05</v>
          </cell>
          <cell r="F271">
            <v>38761</v>
          </cell>
          <cell r="G271" t="str">
            <v>GAS</v>
          </cell>
          <cell r="H271">
            <v>100</v>
          </cell>
          <cell r="I271">
            <v>0</v>
          </cell>
          <cell r="J271" t="str">
            <v>DICONGAS</v>
          </cell>
          <cell r="L271">
            <v>0</v>
          </cell>
          <cell r="M271">
            <v>0</v>
          </cell>
        </row>
        <row r="272">
          <cell r="A272" t="str">
            <v>CONTRATO EMBUDO EN FIBRA</v>
          </cell>
          <cell r="B272" t="str">
            <v>UN</v>
          </cell>
          <cell r="C272">
            <v>32800</v>
          </cell>
          <cell r="D272">
            <v>32800</v>
          </cell>
          <cell r="E272">
            <v>0</v>
          </cell>
          <cell r="F272">
            <v>38749</v>
          </cell>
          <cell r="G272" t="str">
            <v>HIDROSAN</v>
          </cell>
          <cell r="H272">
            <v>100</v>
          </cell>
          <cell r="I272">
            <v>0</v>
          </cell>
          <cell r="J272" t="str">
            <v>COMERCIALIZADORA JBL</v>
          </cell>
          <cell r="L272">
            <v>0</v>
          </cell>
          <cell r="M272">
            <v>0</v>
          </cell>
        </row>
        <row r="273">
          <cell r="A273" t="str">
            <v>CONTRATO ENCHAPE MURO PORTÓN ACCESO</v>
          </cell>
          <cell r="B273" t="str">
            <v>UN</v>
          </cell>
          <cell r="C273">
            <v>65000</v>
          </cell>
          <cell r="D273">
            <v>65000</v>
          </cell>
          <cell r="E273">
            <v>0</v>
          </cell>
          <cell r="F273">
            <v>37761</v>
          </cell>
          <cell r="G273" t="str">
            <v>C MADERA</v>
          </cell>
          <cell r="H273">
            <v>100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</row>
        <row r="274">
          <cell r="A274" t="str">
            <v>CONTRATO ENCHAPE PIEDRA MUÑECA ASCENSORES</v>
          </cell>
          <cell r="B274" t="str">
            <v>M2</v>
          </cell>
          <cell r="C274">
            <v>115064</v>
          </cell>
          <cell r="D274">
            <v>115064</v>
          </cell>
          <cell r="E274">
            <v>0</v>
          </cell>
          <cell r="F274">
            <v>37767</v>
          </cell>
          <cell r="G274" t="str">
            <v>PISOS</v>
          </cell>
          <cell r="H274">
            <v>100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</row>
        <row r="275">
          <cell r="A275" t="str">
            <v>CONTRATO ESPEJOS</v>
          </cell>
          <cell r="B275" t="str">
            <v>M2</v>
          </cell>
          <cell r="C275">
            <v>82000</v>
          </cell>
          <cell r="D275">
            <v>82000</v>
          </cell>
          <cell r="E275">
            <v>0</v>
          </cell>
          <cell r="F275">
            <v>38769</v>
          </cell>
          <cell r="G275" t="str">
            <v>EQ ESPECIAL</v>
          </cell>
          <cell r="H275">
            <v>100</v>
          </cell>
          <cell r="I275">
            <v>0</v>
          </cell>
          <cell r="J275">
            <v>0</v>
          </cell>
          <cell r="L275">
            <v>0</v>
          </cell>
          <cell r="M275">
            <v>0</v>
          </cell>
        </row>
        <row r="276">
          <cell r="A276" t="str">
            <v>CONTRATO ESQUELETO METALICO PARA MURO SECO DE 20</v>
          </cell>
          <cell r="B276" t="str">
            <v>M2</v>
          </cell>
          <cell r="C276">
            <v>12000</v>
          </cell>
          <cell r="D276">
            <v>12000</v>
          </cell>
          <cell r="E276">
            <v>0</v>
          </cell>
          <cell r="F276">
            <v>37760</v>
          </cell>
          <cell r="G276" t="str">
            <v>DRY WALL</v>
          </cell>
          <cell r="H276">
            <v>100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</row>
        <row r="277">
          <cell r="A277" t="str">
            <v xml:space="preserve">CONTRATO ESTRUCTURA METÁLICA </v>
          </cell>
          <cell r="B277" t="str">
            <v>M2</v>
          </cell>
          <cell r="C277">
            <v>160000</v>
          </cell>
          <cell r="D277">
            <v>160000</v>
          </cell>
          <cell r="E277">
            <v>0</v>
          </cell>
          <cell r="F277">
            <v>37761</v>
          </cell>
          <cell r="G277" t="str">
            <v>CUBIERTAS</v>
          </cell>
          <cell r="H277">
            <v>100</v>
          </cell>
          <cell r="I277">
            <v>0</v>
          </cell>
          <cell r="J277">
            <v>0</v>
          </cell>
          <cell r="L277">
            <v>0</v>
          </cell>
          <cell r="M277">
            <v>0</v>
          </cell>
        </row>
        <row r="278">
          <cell r="A278" t="str">
            <v>CONTRATO ESTRUCTURA METÁLICA + VIDRIO</v>
          </cell>
          <cell r="B278" t="str">
            <v>M2</v>
          </cell>
          <cell r="C278">
            <v>110000</v>
          </cell>
          <cell r="D278">
            <v>110000</v>
          </cell>
          <cell r="E278">
            <v>0</v>
          </cell>
          <cell r="F278">
            <v>37761</v>
          </cell>
          <cell r="G278" t="str">
            <v>CUBIERTAS</v>
          </cell>
          <cell r="H278">
            <v>100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</row>
        <row r="279">
          <cell r="A279" t="str">
            <v>CONTRATO ESTRUCTURA METÁLICA CUBIERTA</v>
          </cell>
          <cell r="B279" t="str">
            <v>M2</v>
          </cell>
          <cell r="C279">
            <v>12500</v>
          </cell>
          <cell r="D279">
            <v>12500</v>
          </cell>
          <cell r="E279">
            <v>0</v>
          </cell>
          <cell r="F279">
            <v>37755</v>
          </cell>
          <cell r="G279" t="str">
            <v>CUBIERTAS</v>
          </cell>
          <cell r="H279">
            <v>100</v>
          </cell>
          <cell r="I279">
            <v>0</v>
          </cell>
          <cell r="J279">
            <v>0</v>
          </cell>
          <cell r="L279">
            <v>0</v>
          </cell>
          <cell r="M279">
            <v>0</v>
          </cell>
        </row>
        <row r="280">
          <cell r="A280" t="str">
            <v>CONTRATO ESTRUCTURA METALICA Y DOMO</v>
          </cell>
          <cell r="G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</row>
        <row r="281">
          <cell r="A281" t="str">
            <v>CONTRATO ESTUCO PIRAMIDE, INCL. FILETES</v>
          </cell>
          <cell r="B281" t="str">
            <v>M2</v>
          </cell>
          <cell r="C281">
            <v>4050</v>
          </cell>
          <cell r="D281">
            <v>4050</v>
          </cell>
          <cell r="E281">
            <v>0</v>
          </cell>
          <cell r="F281">
            <v>38091</v>
          </cell>
          <cell r="G281" t="str">
            <v>PINTURAS</v>
          </cell>
          <cell r="H281">
            <v>99</v>
          </cell>
          <cell r="I281">
            <v>0</v>
          </cell>
          <cell r="J281" t="str">
            <v>JULIO CESAR RISO</v>
          </cell>
          <cell r="L281">
            <v>0</v>
          </cell>
          <cell r="M281">
            <v>0</v>
          </cell>
        </row>
        <row r="282">
          <cell r="A282" t="str">
            <v>CONTRATO ESTUCO PLASTICO, INCL. FILETES</v>
          </cell>
          <cell r="B282" t="str">
            <v>M2</v>
          </cell>
          <cell r="C282">
            <v>5500</v>
          </cell>
          <cell r="D282">
            <v>5500</v>
          </cell>
          <cell r="E282">
            <v>0</v>
          </cell>
          <cell r="F282">
            <v>38091</v>
          </cell>
          <cell r="G282" t="str">
            <v>PINTURAS</v>
          </cell>
          <cell r="H282">
            <v>99</v>
          </cell>
          <cell r="I282">
            <v>0</v>
          </cell>
          <cell r="J282" t="str">
            <v>JULIO CESAR RISO</v>
          </cell>
          <cell r="L282">
            <v>0</v>
          </cell>
          <cell r="M282">
            <v>0</v>
          </cell>
        </row>
        <row r="283">
          <cell r="A283" t="str">
            <v>CONTRATO EXCAVACION ENCAMISADA</v>
          </cell>
          <cell r="B283" t="str">
            <v>ML</v>
          </cell>
          <cell r="C283">
            <v>220000</v>
          </cell>
          <cell r="D283">
            <v>200000</v>
          </cell>
          <cell r="E283">
            <v>-0.1</v>
          </cell>
          <cell r="F283">
            <v>37417</v>
          </cell>
          <cell r="G283" t="str">
            <v>CIMENTAC</v>
          </cell>
          <cell r="H283">
            <v>100</v>
          </cell>
          <cell r="I283">
            <v>0</v>
          </cell>
          <cell r="J283">
            <v>0</v>
          </cell>
          <cell r="L283">
            <v>0</v>
          </cell>
          <cell r="M283">
            <v>0</v>
          </cell>
        </row>
        <row r="284">
          <cell r="A284" t="str">
            <v>CONTRATO EXCAVACION Y VACIADO MICREOPILOTES</v>
          </cell>
          <cell r="B284" t="str">
            <v>ML</v>
          </cell>
          <cell r="C284">
            <v>70000</v>
          </cell>
          <cell r="D284">
            <v>70000</v>
          </cell>
          <cell r="E284">
            <v>0</v>
          </cell>
          <cell r="F284">
            <v>38771</v>
          </cell>
          <cell r="G284" t="str">
            <v>BERNARDO VIECO</v>
          </cell>
        </row>
        <row r="285">
          <cell r="A285" t="str">
            <v>CONTRATO EXT. CLOSET SERVICIO</v>
          </cell>
          <cell r="B285" t="str">
            <v>UN</v>
          </cell>
          <cell r="C285">
            <v>278080</v>
          </cell>
          <cell r="D285">
            <v>222464</v>
          </cell>
          <cell r="E285">
            <v>-0.25</v>
          </cell>
          <cell r="F285">
            <v>37761</v>
          </cell>
          <cell r="G285" t="str">
            <v>C MADERA</v>
          </cell>
          <cell r="H285">
            <v>100</v>
          </cell>
          <cell r="I285">
            <v>0</v>
          </cell>
          <cell r="J285">
            <v>0</v>
          </cell>
          <cell r="L285">
            <v>0</v>
          </cell>
          <cell r="M285">
            <v>0</v>
          </cell>
        </row>
        <row r="286">
          <cell r="A286" t="str">
            <v>CONTRATO EXTERIOR CLOSET LINOS (2 ALAS)</v>
          </cell>
          <cell r="B286" t="str">
            <v>UN</v>
          </cell>
          <cell r="C286">
            <v>433440</v>
          </cell>
          <cell r="D286">
            <v>433440</v>
          </cell>
          <cell r="E286">
            <v>0</v>
          </cell>
          <cell r="F286">
            <v>37761</v>
          </cell>
          <cell r="G286" t="str">
            <v>C. MADERA</v>
          </cell>
          <cell r="H286">
            <v>100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</row>
        <row r="287">
          <cell r="A287" t="str">
            <v>CONTRATO EXTERIOR CLOSET LINOS (3 ALAS)</v>
          </cell>
          <cell r="B287" t="str">
            <v>UN</v>
          </cell>
          <cell r="C287">
            <v>594720</v>
          </cell>
          <cell r="D287">
            <v>594720</v>
          </cell>
          <cell r="E287">
            <v>0</v>
          </cell>
          <cell r="F287">
            <v>37761</v>
          </cell>
          <cell r="G287" t="str">
            <v>C. MADERA</v>
          </cell>
          <cell r="H287">
            <v>100</v>
          </cell>
          <cell r="I287">
            <v>0</v>
          </cell>
          <cell r="J287">
            <v>0</v>
          </cell>
          <cell r="L287">
            <v>0</v>
          </cell>
          <cell r="M287">
            <v>0</v>
          </cell>
        </row>
        <row r="288">
          <cell r="A288" t="str">
            <v>CONTRATO EXTERIOR CLOSET SERV</v>
          </cell>
          <cell r="B288" t="str">
            <v>UN</v>
          </cell>
          <cell r="C288">
            <v>278080</v>
          </cell>
          <cell r="D288">
            <v>222464</v>
          </cell>
          <cell r="E288">
            <v>-0.25</v>
          </cell>
          <cell r="F288">
            <v>37760</v>
          </cell>
          <cell r="G288" t="str">
            <v>C. MADERA</v>
          </cell>
          <cell r="H288">
            <v>100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</row>
        <row r="289">
          <cell r="A289" t="str">
            <v>CONTRATO EXTERIOR VAJILLAS</v>
          </cell>
          <cell r="B289" t="str">
            <v>UN</v>
          </cell>
          <cell r="C289">
            <v>433440</v>
          </cell>
          <cell r="D289">
            <v>433440</v>
          </cell>
          <cell r="E289">
            <v>0</v>
          </cell>
          <cell r="F289">
            <v>37761</v>
          </cell>
          <cell r="G289" t="str">
            <v>C MADERA</v>
          </cell>
          <cell r="H289">
            <v>100</v>
          </cell>
          <cell r="I289">
            <v>0</v>
          </cell>
          <cell r="J289">
            <v>0</v>
          </cell>
          <cell r="L289">
            <v>0</v>
          </cell>
          <cell r="M289">
            <v>0</v>
          </cell>
        </row>
        <row r="290">
          <cell r="A290" t="str">
            <v>CONTRATO GRIETA LUZ INDIRECTA</v>
          </cell>
          <cell r="B290" t="str">
            <v>UN</v>
          </cell>
          <cell r="C290">
            <v>492600</v>
          </cell>
          <cell r="D290">
            <v>492600</v>
          </cell>
          <cell r="E290">
            <v>0</v>
          </cell>
          <cell r="F290">
            <v>38400</v>
          </cell>
          <cell r="G290" t="str">
            <v>DRY WALL</v>
          </cell>
        </row>
        <row r="291">
          <cell r="A291" t="str">
            <v>CONTRATO ILUMINACIÓN</v>
          </cell>
          <cell r="B291" t="str">
            <v>APTO</v>
          </cell>
          <cell r="C291">
            <v>600000</v>
          </cell>
          <cell r="D291">
            <v>600000</v>
          </cell>
          <cell r="E291">
            <v>0</v>
          </cell>
          <cell r="F291">
            <v>37408</v>
          </cell>
          <cell r="G291" t="str">
            <v>INSTAL ELECTRICA</v>
          </cell>
          <cell r="H291">
            <v>100</v>
          </cell>
          <cell r="I291">
            <v>0</v>
          </cell>
          <cell r="J291">
            <v>0</v>
          </cell>
          <cell r="L291">
            <v>0</v>
          </cell>
          <cell r="M291">
            <v>0</v>
          </cell>
        </row>
        <row r="292">
          <cell r="A292" t="str">
            <v>CONTRATO IMPERM. IGOL</v>
          </cell>
          <cell r="B292" t="str">
            <v>M2</v>
          </cell>
          <cell r="C292">
            <v>1320</v>
          </cell>
          <cell r="D292">
            <v>1200</v>
          </cell>
          <cell r="E292">
            <v>-0.1</v>
          </cell>
          <cell r="F292">
            <v>37417</v>
          </cell>
          <cell r="G292" t="str">
            <v>IMPERMEAB.</v>
          </cell>
          <cell r="H292">
            <v>100</v>
          </cell>
          <cell r="I292">
            <v>0</v>
          </cell>
          <cell r="J292" t="str">
            <v>CIELOTEK</v>
          </cell>
          <cell r="L292">
            <v>0</v>
          </cell>
          <cell r="M292">
            <v>0</v>
          </cell>
        </row>
        <row r="293">
          <cell r="A293" t="str">
            <v>CONTRATO IMPERM. SUPERMANTO 2.5 + GRANULADO 3.5</v>
          </cell>
          <cell r="B293" t="str">
            <v>M2</v>
          </cell>
          <cell r="C293">
            <v>26100</v>
          </cell>
          <cell r="D293">
            <v>26100</v>
          </cell>
          <cell r="E293">
            <v>0</v>
          </cell>
          <cell r="F293">
            <v>38749</v>
          </cell>
          <cell r="G293" t="str">
            <v>IMPERMEAB.</v>
          </cell>
          <cell r="J293" t="str">
            <v>CIELOTEK</v>
          </cell>
        </row>
        <row r="294">
          <cell r="A294" t="str">
            <v>CONTRATO IMPERMEABILIZACION CON FIBRA DE VIDRIO</v>
          </cell>
          <cell r="B294" t="str">
            <v>M2</v>
          </cell>
          <cell r="C294">
            <v>87000</v>
          </cell>
          <cell r="D294">
            <v>87000</v>
          </cell>
          <cell r="E294">
            <v>0</v>
          </cell>
          <cell r="F294">
            <v>38749</v>
          </cell>
          <cell r="G294" t="str">
            <v>IMPERMEAB.</v>
          </cell>
          <cell r="H294" t="str">
            <v>CIELOTECK</v>
          </cell>
          <cell r="J294" t="str">
            <v>CIELOTEK</v>
          </cell>
        </row>
        <row r="295">
          <cell r="A295" t="str">
            <v>CONTRATO IMPERMEABILIZACIÓN MANTO +FOIL</v>
          </cell>
          <cell r="B295" t="str">
            <v>M2</v>
          </cell>
          <cell r="C295">
            <v>21924</v>
          </cell>
          <cell r="D295">
            <v>21924</v>
          </cell>
          <cell r="E295">
            <v>0</v>
          </cell>
          <cell r="F295">
            <v>38749</v>
          </cell>
          <cell r="G295" t="str">
            <v>IMPERMEAB.</v>
          </cell>
          <cell r="H295">
            <v>100</v>
          </cell>
          <cell r="I295">
            <v>0</v>
          </cell>
          <cell r="J295" t="str">
            <v>CIELOTEK</v>
          </cell>
          <cell r="L295">
            <v>0</v>
          </cell>
          <cell r="M295">
            <v>0</v>
          </cell>
        </row>
        <row r="296">
          <cell r="A296" t="str">
            <v>CONTRATO IMPERMEABILIZACIÓN MANTO 4MM</v>
          </cell>
          <cell r="B296" t="str">
            <v>M2</v>
          </cell>
          <cell r="C296">
            <v>12500</v>
          </cell>
          <cell r="D296">
            <v>12500</v>
          </cell>
          <cell r="E296">
            <v>0</v>
          </cell>
          <cell r="F296">
            <v>37760</v>
          </cell>
          <cell r="G296" t="str">
            <v>IMPERMEAB.</v>
          </cell>
          <cell r="H296">
            <v>100</v>
          </cell>
          <cell r="I296">
            <v>0</v>
          </cell>
          <cell r="J296" t="str">
            <v>CIELOTEK</v>
          </cell>
          <cell r="L296">
            <v>0</v>
          </cell>
          <cell r="M296">
            <v>0</v>
          </cell>
        </row>
        <row r="297">
          <cell r="A297" t="str">
            <v>CONTRATO IMPERMEABILIZACIÓN MANTO P4 + MANTO 2.5</v>
          </cell>
          <cell r="B297" t="str">
            <v>M2</v>
          </cell>
          <cell r="C297">
            <v>27492</v>
          </cell>
          <cell r="D297">
            <v>27492</v>
          </cell>
          <cell r="E297">
            <v>0</v>
          </cell>
          <cell r="F297">
            <v>38749</v>
          </cell>
          <cell r="G297" t="str">
            <v>IMPERMEAB.</v>
          </cell>
          <cell r="H297">
            <v>100</v>
          </cell>
          <cell r="I297">
            <v>0</v>
          </cell>
          <cell r="J297" t="str">
            <v>CIELOTEK</v>
          </cell>
          <cell r="L297">
            <v>0</v>
          </cell>
          <cell r="M297">
            <v>0</v>
          </cell>
        </row>
        <row r="298">
          <cell r="A298" t="str">
            <v>CONTRATO IMPRIMACION CON MC-70</v>
          </cell>
          <cell r="B298" t="str">
            <v>M2</v>
          </cell>
          <cell r="C298">
            <v>1736</v>
          </cell>
          <cell r="D298">
            <v>1736</v>
          </cell>
          <cell r="E298">
            <v>0</v>
          </cell>
          <cell r="F298">
            <v>38091</v>
          </cell>
          <cell r="G298" t="str">
            <v>URBANISMO</v>
          </cell>
          <cell r="H298">
            <v>100</v>
          </cell>
          <cell r="I298">
            <v>0</v>
          </cell>
          <cell r="J298" t="str">
            <v>ASFALTADORA COLOMBIA</v>
          </cell>
          <cell r="L298">
            <v>0</v>
          </cell>
          <cell r="M298">
            <v>0</v>
          </cell>
        </row>
        <row r="299">
          <cell r="A299" t="str">
            <v>CONTRATO INSTALACIÓN GAS ( X 4 PUNTOS)</v>
          </cell>
          <cell r="B299" t="str">
            <v>APTO</v>
          </cell>
          <cell r="C299">
            <v>1218211</v>
          </cell>
          <cell r="D299">
            <v>1218211</v>
          </cell>
          <cell r="E299">
            <v>0</v>
          </cell>
          <cell r="F299">
            <v>38761</v>
          </cell>
          <cell r="G299" t="str">
            <v>HIDROSAN</v>
          </cell>
          <cell r="H299">
            <v>100</v>
          </cell>
          <cell r="I299">
            <v>0</v>
          </cell>
          <cell r="J299">
            <v>0</v>
          </cell>
          <cell r="L299">
            <v>0</v>
          </cell>
          <cell r="M299">
            <v>0</v>
          </cell>
        </row>
        <row r="300">
          <cell r="A300" t="str">
            <v>CONTRATO INSTALACIÓN GAS ( X 5 PUNTOS)</v>
          </cell>
          <cell r="B300" t="str">
            <v>APTO</v>
          </cell>
          <cell r="C300">
            <v>1378307</v>
          </cell>
          <cell r="D300">
            <v>1378307</v>
          </cell>
          <cell r="E300">
            <v>0</v>
          </cell>
          <cell r="F300">
            <v>38198</v>
          </cell>
          <cell r="G300" t="str">
            <v>HIDROSAN</v>
          </cell>
          <cell r="H300">
            <v>100</v>
          </cell>
          <cell r="I300">
            <v>0</v>
          </cell>
          <cell r="J300">
            <v>0</v>
          </cell>
          <cell r="L300">
            <v>0</v>
          </cell>
          <cell r="M300">
            <v>0</v>
          </cell>
        </row>
        <row r="301">
          <cell r="A301" t="str">
            <v>CONTRATO INTERIOR CLOSET 406, ALC. 2</v>
          </cell>
          <cell r="B301" t="str">
            <v>UN</v>
          </cell>
          <cell r="C301">
            <v>365760</v>
          </cell>
          <cell r="D301">
            <v>365760</v>
          </cell>
          <cell r="E301">
            <v>0</v>
          </cell>
          <cell r="F301">
            <v>37760</v>
          </cell>
          <cell r="G301" t="str">
            <v>C MADERA</v>
          </cell>
          <cell r="H301">
            <v>100</v>
          </cell>
          <cell r="I301">
            <v>0</v>
          </cell>
          <cell r="J301">
            <v>0</v>
          </cell>
          <cell r="L301">
            <v>0</v>
          </cell>
          <cell r="M301">
            <v>0</v>
          </cell>
        </row>
        <row r="302">
          <cell r="A302" t="str">
            <v>CONTRATO INTERIOR CLOSET LINOS EN ELE</v>
          </cell>
          <cell r="B302" t="str">
            <v>UN</v>
          </cell>
          <cell r="C302">
            <v>365760</v>
          </cell>
          <cell r="D302">
            <v>365760</v>
          </cell>
          <cell r="E302">
            <v>0</v>
          </cell>
          <cell r="F302">
            <v>37760</v>
          </cell>
          <cell r="G302" t="str">
            <v>C MADERA</v>
          </cell>
          <cell r="H302">
            <v>100</v>
          </cell>
          <cell r="I302">
            <v>0</v>
          </cell>
          <cell r="J302">
            <v>0</v>
          </cell>
          <cell r="L302">
            <v>0</v>
          </cell>
          <cell r="M302">
            <v>0</v>
          </cell>
        </row>
        <row r="303">
          <cell r="A303" t="str">
            <v>CONTRATO INTERIOR CLOSET LINOS RECTO</v>
          </cell>
          <cell r="B303" t="str">
            <v>UN</v>
          </cell>
          <cell r="C303">
            <v>182880</v>
          </cell>
          <cell r="D303">
            <v>182880</v>
          </cell>
          <cell r="E303">
            <v>0</v>
          </cell>
          <cell r="F303">
            <v>37760</v>
          </cell>
          <cell r="G303" t="str">
            <v>C MADERA</v>
          </cell>
          <cell r="H303">
            <v>100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</row>
        <row r="304">
          <cell r="A304" t="str">
            <v>CONTRATO INTERIOR CLOSET SERV</v>
          </cell>
          <cell r="B304" t="str">
            <v>UN</v>
          </cell>
          <cell r="C304">
            <v>149352</v>
          </cell>
          <cell r="D304">
            <v>149352</v>
          </cell>
          <cell r="E304">
            <v>0</v>
          </cell>
          <cell r="F304">
            <v>37760</v>
          </cell>
          <cell r="G304" t="str">
            <v>C MADERA</v>
          </cell>
          <cell r="H304">
            <v>100</v>
          </cell>
          <cell r="I304">
            <v>0</v>
          </cell>
          <cell r="J304">
            <v>0</v>
          </cell>
          <cell r="L304">
            <v>0</v>
          </cell>
          <cell r="M304">
            <v>0</v>
          </cell>
        </row>
        <row r="305">
          <cell r="A305" t="str">
            <v>CONTRATO INTERIOR CLOSET SERVICIO</v>
          </cell>
          <cell r="B305" t="str">
            <v>UN</v>
          </cell>
          <cell r="D305">
            <v>1</v>
          </cell>
          <cell r="E305">
            <v>0</v>
          </cell>
          <cell r="F305">
            <v>37761</v>
          </cell>
          <cell r="G305" t="str">
            <v>C MADERA</v>
          </cell>
          <cell r="H305">
            <v>100</v>
          </cell>
          <cell r="I305">
            <v>0</v>
          </cell>
          <cell r="J305">
            <v>0</v>
          </cell>
          <cell r="L305">
            <v>0</v>
          </cell>
          <cell r="M305">
            <v>0</v>
          </cell>
        </row>
        <row r="306">
          <cell r="A306" t="str">
            <v>CONTRATO INTERIOR LINOS</v>
          </cell>
          <cell r="B306" t="str">
            <v>UN</v>
          </cell>
          <cell r="D306">
            <v>1</v>
          </cell>
          <cell r="E306">
            <v>0</v>
          </cell>
          <cell r="F306">
            <v>37761</v>
          </cell>
          <cell r="G306" t="str">
            <v>C MADERA</v>
          </cell>
          <cell r="H306">
            <v>100</v>
          </cell>
          <cell r="I306">
            <v>0</v>
          </cell>
          <cell r="J306">
            <v>0</v>
          </cell>
          <cell r="L306">
            <v>0</v>
          </cell>
          <cell r="M306">
            <v>0</v>
          </cell>
        </row>
        <row r="307">
          <cell r="A307" t="str">
            <v>CONTRATO INTERIOR VESTIER ALC. 3-4 Y LINOS</v>
          </cell>
          <cell r="B307" t="str">
            <v>UN</v>
          </cell>
          <cell r="C307">
            <v>1608671</v>
          </cell>
          <cell r="D307">
            <v>1462428</v>
          </cell>
          <cell r="E307">
            <v>-0.1</v>
          </cell>
          <cell r="F307">
            <v>38253</v>
          </cell>
          <cell r="G307" t="str">
            <v>C. MADERA</v>
          </cell>
          <cell r="H307">
            <v>100</v>
          </cell>
          <cell r="I307">
            <v>0</v>
          </cell>
          <cell r="J307" t="str">
            <v>ALONSO H</v>
          </cell>
          <cell r="L307">
            <v>0</v>
          </cell>
          <cell r="M307">
            <v>0</v>
          </cell>
        </row>
        <row r="308">
          <cell r="A308" t="str">
            <v>CONTRATO INTERIOR VESTIER LINOS</v>
          </cell>
          <cell r="B308" t="str">
            <v>UN</v>
          </cell>
          <cell r="C308">
            <v>287535</v>
          </cell>
          <cell r="D308">
            <v>261395</v>
          </cell>
          <cell r="E308">
            <v>-0.1</v>
          </cell>
          <cell r="F308">
            <v>38253</v>
          </cell>
          <cell r="G308" t="str">
            <v>C. MADERA</v>
          </cell>
          <cell r="H308">
            <v>100</v>
          </cell>
          <cell r="I308">
            <v>0</v>
          </cell>
          <cell r="J308" t="str">
            <v>ALONSO H</v>
          </cell>
          <cell r="L308">
            <v>0</v>
          </cell>
          <cell r="M308">
            <v>0</v>
          </cell>
        </row>
        <row r="309">
          <cell r="A309" t="str">
            <v xml:space="preserve">CONTRATO INTERIOR VESTIER PPAL. </v>
          </cell>
          <cell r="B309" t="str">
            <v>UN</v>
          </cell>
          <cell r="C309">
            <v>524889</v>
          </cell>
          <cell r="D309">
            <v>477172</v>
          </cell>
          <cell r="E309">
            <v>-0.1</v>
          </cell>
          <cell r="F309">
            <v>38253</v>
          </cell>
          <cell r="G309" t="str">
            <v>C. MADERA</v>
          </cell>
          <cell r="H309">
            <v>100</v>
          </cell>
          <cell r="I309">
            <v>0</v>
          </cell>
          <cell r="J309" t="str">
            <v>ALONSO H</v>
          </cell>
          <cell r="L309">
            <v>0</v>
          </cell>
          <cell r="M309">
            <v>0</v>
          </cell>
        </row>
        <row r="310">
          <cell r="A310" t="str">
            <v>CONTRATO JARDIN</v>
          </cell>
          <cell r="B310" t="str">
            <v>GL</v>
          </cell>
          <cell r="C310">
            <v>15000000</v>
          </cell>
          <cell r="D310">
            <v>15000000</v>
          </cell>
          <cell r="F310">
            <v>38771</v>
          </cell>
          <cell r="G310" t="str">
            <v>PISOS</v>
          </cell>
          <cell r="J310" t="str">
            <v>PRODISER</v>
          </cell>
          <cell r="L310">
            <v>0</v>
          </cell>
          <cell r="M310">
            <v>0</v>
          </cell>
        </row>
        <row r="311">
          <cell r="A311" t="str">
            <v>CONTRATO JUNTA DE DILATACION  A-36 1/2"x18cm</v>
          </cell>
          <cell r="B311" t="str">
            <v>ML</v>
          </cell>
          <cell r="C311">
            <v>150800</v>
          </cell>
          <cell r="D311">
            <v>150800</v>
          </cell>
          <cell r="E311">
            <v>0</v>
          </cell>
          <cell r="F311">
            <v>38771</v>
          </cell>
          <cell r="G311" t="str">
            <v>PISOS</v>
          </cell>
          <cell r="J311" t="str">
            <v>PRODISER</v>
          </cell>
        </row>
        <row r="312">
          <cell r="A312" t="str">
            <v>CONTRATO JUNTA DE DILATACION  A-36 1/2"x30cm</v>
          </cell>
          <cell r="B312" t="str">
            <v>ML</v>
          </cell>
          <cell r="C312">
            <v>813530</v>
          </cell>
          <cell r="D312">
            <v>813530</v>
          </cell>
          <cell r="E312">
            <v>0</v>
          </cell>
          <cell r="F312">
            <v>38771</v>
          </cell>
          <cell r="G312" t="str">
            <v>PISOS</v>
          </cell>
          <cell r="J312" t="str">
            <v>PRODISER</v>
          </cell>
        </row>
        <row r="313">
          <cell r="A313" t="str">
            <v>CONTRATO LÁMINA ALFAJOR PARA JUNTA PISO</v>
          </cell>
          <cell r="B313" t="str">
            <v>ML</v>
          </cell>
          <cell r="C313">
            <v>25520</v>
          </cell>
          <cell r="D313">
            <v>25520</v>
          </cell>
          <cell r="E313">
            <v>0</v>
          </cell>
          <cell r="F313">
            <v>37755</v>
          </cell>
          <cell r="G313" t="str">
            <v>PISOS</v>
          </cell>
          <cell r="H313">
            <v>100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</row>
        <row r="314">
          <cell r="A314" t="str">
            <v>CONTRATO LINEALES CAFÉ PINTO ANTICADO</v>
          </cell>
          <cell r="B314" t="str">
            <v>ML</v>
          </cell>
          <cell r="C314">
            <v>46400</v>
          </cell>
          <cell r="D314">
            <v>46400</v>
          </cell>
          <cell r="E314">
            <v>0</v>
          </cell>
          <cell r="F314">
            <v>38257</v>
          </cell>
          <cell r="G314" t="str">
            <v>ENCHAPES</v>
          </cell>
          <cell r="H314">
            <v>100</v>
          </cell>
          <cell r="I314">
            <v>0</v>
          </cell>
          <cell r="J314" t="str">
            <v>MARMO</v>
          </cell>
          <cell r="L314">
            <v>0</v>
          </cell>
          <cell r="M314">
            <v>0</v>
          </cell>
        </row>
        <row r="315">
          <cell r="A315" t="str">
            <v>CONTRATO LINEALES MARMOL CREMA MARFIL</v>
          </cell>
          <cell r="B315" t="str">
            <v>ML</v>
          </cell>
          <cell r="C315">
            <v>46400</v>
          </cell>
          <cell r="D315">
            <v>46400</v>
          </cell>
          <cell r="E315">
            <v>0</v>
          </cell>
          <cell r="F315">
            <v>38257</v>
          </cell>
          <cell r="G315" t="str">
            <v>ENCHAPES</v>
          </cell>
          <cell r="H315">
            <v>100</v>
          </cell>
          <cell r="I315">
            <v>0</v>
          </cell>
          <cell r="J315" t="str">
            <v>MARMO</v>
          </cell>
          <cell r="L315">
            <v>0</v>
          </cell>
          <cell r="M315">
            <v>0</v>
          </cell>
        </row>
        <row r="316">
          <cell r="A316" t="str">
            <v>CONTRATO LINEALES MARRÓN EMP. ASCENSORES</v>
          </cell>
          <cell r="B316" t="str">
            <v>ML</v>
          </cell>
          <cell r="C316">
            <v>34800</v>
          </cell>
          <cell r="D316">
            <v>34800</v>
          </cell>
          <cell r="E316">
            <v>0</v>
          </cell>
          <cell r="F316">
            <v>37767</v>
          </cell>
          <cell r="G316" t="str">
            <v>PISOS</v>
          </cell>
          <cell r="H316">
            <v>100</v>
          </cell>
          <cell r="I316">
            <v>0</v>
          </cell>
          <cell r="J316">
            <v>0</v>
          </cell>
          <cell r="L316">
            <v>0</v>
          </cell>
          <cell r="M316">
            <v>0</v>
          </cell>
        </row>
        <row r="317">
          <cell r="A317" t="str">
            <v>CONTRATO LINEALES PIEDRA MUÑECA ASCENSORES</v>
          </cell>
          <cell r="B317" t="str">
            <v>ML</v>
          </cell>
          <cell r="C317">
            <v>62244</v>
          </cell>
          <cell r="D317">
            <v>62244</v>
          </cell>
          <cell r="E317">
            <v>0</v>
          </cell>
          <cell r="F317">
            <v>37767</v>
          </cell>
          <cell r="G317" t="str">
            <v>PISOS</v>
          </cell>
          <cell r="H317">
            <v>100</v>
          </cell>
          <cell r="I317">
            <v>0</v>
          </cell>
          <cell r="J317">
            <v>0</v>
          </cell>
          <cell r="L317">
            <v>0</v>
          </cell>
          <cell r="M317">
            <v>0</v>
          </cell>
        </row>
        <row r="318">
          <cell r="A318" t="str">
            <v>CONTRATO LLENO MECANICO</v>
          </cell>
          <cell r="B318" t="str">
            <v>M3</v>
          </cell>
          <cell r="C318">
            <v>9201</v>
          </cell>
          <cell r="D318">
            <v>8680</v>
          </cell>
          <cell r="E318">
            <v>-0.06</v>
          </cell>
          <cell r="F318">
            <v>38749</v>
          </cell>
          <cell r="G318" t="str">
            <v>MOV TIERRA</v>
          </cell>
          <cell r="H318">
            <v>100</v>
          </cell>
          <cell r="I318">
            <v>0</v>
          </cell>
          <cell r="J318" t="str">
            <v>PETREOS Y EXCAVACIONES</v>
          </cell>
          <cell r="L318">
            <v>0</v>
          </cell>
          <cell r="M318">
            <v>0</v>
          </cell>
        </row>
        <row r="319">
          <cell r="A319" t="str">
            <v xml:space="preserve">CONTRATO ISLA VESTIER PPAL. </v>
          </cell>
          <cell r="B319" t="str">
            <v>UN</v>
          </cell>
          <cell r="C319">
            <v>1100000</v>
          </cell>
          <cell r="D319">
            <v>1000000</v>
          </cell>
          <cell r="E319">
            <v>-0.1</v>
          </cell>
          <cell r="F319">
            <v>38253</v>
          </cell>
          <cell r="G319" t="str">
            <v>C. MADERA</v>
          </cell>
          <cell r="H319" t="str">
            <v>ALONSO H</v>
          </cell>
          <cell r="J319" t="str">
            <v>ALONSO H</v>
          </cell>
        </row>
        <row r="320">
          <cell r="A320" t="str">
            <v>CONTRATO MARCO ESPEJO BAÑO SOCIAL</v>
          </cell>
          <cell r="B320" t="str">
            <v>M2</v>
          </cell>
          <cell r="C320">
            <v>88000</v>
          </cell>
          <cell r="D320">
            <v>80000</v>
          </cell>
          <cell r="E320">
            <v>-0.1</v>
          </cell>
          <cell r="F320">
            <v>38239</v>
          </cell>
          <cell r="G320" t="str">
            <v>C. MADERA</v>
          </cell>
          <cell r="H320">
            <v>100</v>
          </cell>
          <cell r="I320">
            <v>0</v>
          </cell>
          <cell r="J320" t="str">
            <v>ALONSO H</v>
          </cell>
          <cell r="L320">
            <v>0</v>
          </cell>
          <cell r="M320">
            <v>0</v>
          </cell>
        </row>
        <row r="321">
          <cell r="A321" t="str">
            <v>CONTRATO MARMOL CAFÉ PINTO 30*30</v>
          </cell>
          <cell r="B321" t="str">
            <v>M2</v>
          </cell>
          <cell r="C321">
            <v>109200</v>
          </cell>
          <cell r="D321">
            <v>109200</v>
          </cell>
          <cell r="E321">
            <v>0</v>
          </cell>
          <cell r="F321">
            <v>38257</v>
          </cell>
          <cell r="G321" t="str">
            <v>ENCHAPES</v>
          </cell>
          <cell r="H321">
            <v>100</v>
          </cell>
          <cell r="I321">
            <v>0</v>
          </cell>
          <cell r="J321" t="str">
            <v>MARMO</v>
          </cell>
          <cell r="L321">
            <v>0</v>
          </cell>
          <cell r="M321">
            <v>0</v>
          </cell>
        </row>
        <row r="322">
          <cell r="A322" t="str">
            <v>CONTRATO MARMOL CAFÉ PINTO 30*30 ANTICADO</v>
          </cell>
          <cell r="B322" t="str">
            <v>M2</v>
          </cell>
          <cell r="C322">
            <v>125280</v>
          </cell>
          <cell r="D322">
            <v>125280</v>
          </cell>
          <cell r="E322">
            <v>0</v>
          </cell>
          <cell r="F322">
            <v>38257</v>
          </cell>
          <cell r="G322" t="str">
            <v>ENCHAPES</v>
          </cell>
          <cell r="H322">
            <v>100</v>
          </cell>
          <cell r="I322">
            <v>0</v>
          </cell>
          <cell r="J322" t="str">
            <v>MARMO</v>
          </cell>
          <cell r="L322">
            <v>0</v>
          </cell>
          <cell r="M322">
            <v>0</v>
          </cell>
        </row>
        <row r="323">
          <cell r="A323" t="str">
            <v>CONTRATO MARMOL CREMA MARFIL  30X60 ANTICADO</v>
          </cell>
          <cell r="B323" t="str">
            <v>M2</v>
          </cell>
          <cell r="C323">
            <v>121800</v>
          </cell>
          <cell r="D323">
            <v>121800</v>
          </cell>
          <cell r="E323">
            <v>0</v>
          </cell>
          <cell r="F323">
            <v>38257</v>
          </cell>
          <cell r="G323" t="str">
            <v>ENCHAPES</v>
          </cell>
          <cell r="H323">
            <v>100</v>
          </cell>
          <cell r="I323">
            <v>0</v>
          </cell>
          <cell r="J323" t="str">
            <v>MARMO</v>
          </cell>
          <cell r="L323">
            <v>0</v>
          </cell>
          <cell r="M323">
            <v>0</v>
          </cell>
        </row>
        <row r="324">
          <cell r="A324" t="str">
            <v xml:space="preserve">CONTRATO MARMOL CREMA MARFIL BAÑO PPAL 30*JP </v>
          </cell>
          <cell r="B324" t="str">
            <v>UN</v>
          </cell>
          <cell r="C324">
            <v>4425400</v>
          </cell>
          <cell r="D324">
            <v>4425400</v>
          </cell>
          <cell r="E324">
            <v>0</v>
          </cell>
          <cell r="F324">
            <v>38703</v>
          </cell>
          <cell r="G324" t="str">
            <v>ENCHAPES</v>
          </cell>
          <cell r="H324">
            <v>100</v>
          </cell>
          <cell r="I324">
            <v>0</v>
          </cell>
          <cell r="J324" t="str">
            <v>ROCA S.A.</v>
          </cell>
          <cell r="L324">
            <v>0</v>
          </cell>
          <cell r="M324">
            <v>0</v>
          </cell>
        </row>
        <row r="325">
          <cell r="A325" t="str">
            <v xml:space="preserve">CONTRATO MARMOL CREMA MARFIL BAÑO 2 30*JP </v>
          </cell>
          <cell r="B325" t="str">
            <v>UN</v>
          </cell>
          <cell r="C325">
            <v>2088000</v>
          </cell>
          <cell r="D325">
            <v>2088000</v>
          </cell>
          <cell r="E325">
            <v>0</v>
          </cell>
          <cell r="F325">
            <v>38703</v>
          </cell>
          <cell r="G325" t="str">
            <v>ENCHAPES</v>
          </cell>
          <cell r="H325">
            <v>100</v>
          </cell>
          <cell r="I325">
            <v>0</v>
          </cell>
          <cell r="J325" t="str">
            <v>ROCA S.A.</v>
          </cell>
          <cell r="L325">
            <v>0</v>
          </cell>
          <cell r="M325">
            <v>0</v>
          </cell>
        </row>
        <row r="326">
          <cell r="A326" t="str">
            <v xml:space="preserve">CONTRATO MARMOL CREMA MARFIL BAÑO 3 30*JP </v>
          </cell>
          <cell r="B326" t="str">
            <v>UN</v>
          </cell>
          <cell r="C326">
            <v>2320000</v>
          </cell>
          <cell r="D326">
            <v>2320000</v>
          </cell>
          <cell r="E326">
            <v>0</v>
          </cell>
          <cell r="F326">
            <v>38703</v>
          </cell>
          <cell r="G326" t="str">
            <v>ENCHAPES</v>
          </cell>
          <cell r="H326">
            <v>100</v>
          </cell>
          <cell r="I326">
            <v>0</v>
          </cell>
          <cell r="J326" t="str">
            <v>ROCA S.A.</v>
          </cell>
          <cell r="L326">
            <v>0</v>
          </cell>
          <cell r="M326">
            <v>0</v>
          </cell>
        </row>
        <row r="327">
          <cell r="A327" t="str">
            <v>CONTRATO MOLDURA GRANDE</v>
          </cell>
          <cell r="B327" t="str">
            <v>ML</v>
          </cell>
          <cell r="C327">
            <v>8000</v>
          </cell>
          <cell r="D327">
            <v>8000</v>
          </cell>
          <cell r="E327">
            <v>0</v>
          </cell>
          <cell r="F327">
            <v>37761</v>
          </cell>
          <cell r="G327" t="str">
            <v>C MADERA</v>
          </cell>
          <cell r="H327">
            <v>100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</row>
        <row r="328">
          <cell r="A328" t="str">
            <v>CONTRATO MOLDURA PEQUEÑA</v>
          </cell>
          <cell r="B328" t="str">
            <v>ML</v>
          </cell>
          <cell r="C328">
            <v>6000</v>
          </cell>
          <cell r="D328">
            <v>6000</v>
          </cell>
          <cell r="E328">
            <v>0</v>
          </cell>
          <cell r="F328">
            <v>37760</v>
          </cell>
          <cell r="G328" t="str">
            <v>C MADERA</v>
          </cell>
          <cell r="H328">
            <v>100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</row>
        <row r="329">
          <cell r="A329" t="str">
            <v>CONTRATO MUEBLE BAÑO  2, 3</v>
          </cell>
          <cell r="B329" t="str">
            <v>UN</v>
          </cell>
          <cell r="C329">
            <v>420584</v>
          </cell>
          <cell r="D329">
            <v>400556</v>
          </cell>
          <cell r="E329">
            <v>-0.05</v>
          </cell>
          <cell r="F329">
            <v>38749</v>
          </cell>
          <cell r="G329" t="str">
            <v>C. MADERA</v>
          </cell>
          <cell r="H329">
            <v>13</v>
          </cell>
          <cell r="I329">
            <v>0</v>
          </cell>
          <cell r="J329" t="str">
            <v>HERNAN SIERRA</v>
          </cell>
          <cell r="L329">
            <v>0</v>
          </cell>
          <cell r="M329">
            <v>0</v>
          </cell>
        </row>
        <row r="330">
          <cell r="A330" t="str">
            <v>CONTRATO MUEBLE BAÑO PPAL</v>
          </cell>
          <cell r="B330" t="str">
            <v>UN</v>
          </cell>
          <cell r="C330">
            <v>856188</v>
          </cell>
          <cell r="D330">
            <v>815417</v>
          </cell>
          <cell r="E330">
            <v>-0.05</v>
          </cell>
          <cell r="F330">
            <v>38749</v>
          </cell>
          <cell r="G330" t="str">
            <v>C. MADERA</v>
          </cell>
          <cell r="H330">
            <v>13</v>
          </cell>
          <cell r="I330">
            <v>0</v>
          </cell>
          <cell r="J330" t="str">
            <v>HERNAN SIERRA</v>
          </cell>
          <cell r="L330">
            <v>0</v>
          </cell>
          <cell r="M330">
            <v>0</v>
          </cell>
        </row>
        <row r="331">
          <cell r="A331" t="str">
            <v>CONTRATO MUEBLE BAÑO SOCIAL</v>
          </cell>
          <cell r="B331" t="str">
            <v>UN</v>
          </cell>
          <cell r="C331">
            <v>327629</v>
          </cell>
          <cell r="D331">
            <v>273024</v>
          </cell>
          <cell r="E331">
            <v>-0.2</v>
          </cell>
          <cell r="F331">
            <v>38749</v>
          </cell>
          <cell r="G331" t="str">
            <v>C. MADERA</v>
          </cell>
          <cell r="H331">
            <v>13</v>
          </cell>
          <cell r="I331">
            <v>0</v>
          </cell>
          <cell r="J331" t="str">
            <v>ALONSO H</v>
          </cell>
          <cell r="L331">
            <v>0</v>
          </cell>
          <cell r="M331">
            <v>0</v>
          </cell>
        </row>
        <row r="332">
          <cell r="A332" t="str">
            <v>CONTRATO MUEBLE CASILLERO</v>
          </cell>
          <cell r="B332" t="str">
            <v>UN</v>
          </cell>
          <cell r="C332">
            <v>120000</v>
          </cell>
          <cell r="D332">
            <v>100000</v>
          </cell>
          <cell r="E332">
            <v>-0.2</v>
          </cell>
          <cell r="F332">
            <v>37417</v>
          </cell>
          <cell r="G332" t="str">
            <v>C MADERA</v>
          </cell>
          <cell r="H332">
            <v>100</v>
          </cell>
          <cell r="I332">
            <v>0</v>
          </cell>
          <cell r="J332">
            <v>0</v>
          </cell>
          <cell r="L332">
            <v>0</v>
          </cell>
          <cell r="M332">
            <v>0</v>
          </cell>
        </row>
        <row r="333">
          <cell r="A333" t="str">
            <v>CONTRATO MUEBLE PORTERÍA</v>
          </cell>
          <cell r="B333" t="str">
            <v>UN</v>
          </cell>
          <cell r="C333">
            <v>240000</v>
          </cell>
          <cell r="D333">
            <v>200000</v>
          </cell>
          <cell r="E333">
            <v>-0.2</v>
          </cell>
          <cell r="F333">
            <v>37417</v>
          </cell>
          <cell r="G333" t="str">
            <v>C MADERA</v>
          </cell>
          <cell r="H333">
            <v>100</v>
          </cell>
          <cell r="I333">
            <v>0</v>
          </cell>
          <cell r="J333">
            <v>0</v>
          </cell>
          <cell r="L333">
            <v>0</v>
          </cell>
          <cell r="M333">
            <v>0</v>
          </cell>
        </row>
        <row r="334">
          <cell r="A334" t="str">
            <v>CONTRATO MURO BOLSILLO DE 1.4</v>
          </cell>
          <cell r="B334" t="str">
            <v>UN</v>
          </cell>
          <cell r="C334">
            <v>1735219</v>
          </cell>
          <cell r="D334">
            <v>1446016</v>
          </cell>
          <cell r="E334">
            <v>-0.2</v>
          </cell>
          <cell r="F334">
            <v>38253</v>
          </cell>
          <cell r="G334" t="str">
            <v>C. MADERA</v>
          </cell>
          <cell r="H334">
            <v>100</v>
          </cell>
          <cell r="I334">
            <v>0</v>
          </cell>
          <cell r="J334" t="str">
            <v>ALONSO H</v>
          </cell>
          <cell r="L334">
            <v>0</v>
          </cell>
          <cell r="M334">
            <v>0</v>
          </cell>
        </row>
        <row r="335">
          <cell r="A335" t="str">
            <v>CONTRATO MURO BOLSILLO DE 1.65</v>
          </cell>
          <cell r="B335" t="str">
            <v>UN</v>
          </cell>
          <cell r="C335">
            <v>1646234</v>
          </cell>
          <cell r="D335">
            <v>1496576</v>
          </cell>
          <cell r="E335">
            <v>-0.1</v>
          </cell>
          <cell r="F335">
            <v>38253</v>
          </cell>
          <cell r="G335" t="str">
            <v>C. MADERA</v>
          </cell>
          <cell r="H335">
            <v>100</v>
          </cell>
          <cell r="I335">
            <v>0</v>
          </cell>
          <cell r="J335" t="str">
            <v>ALONSO H</v>
          </cell>
          <cell r="L335">
            <v>0</v>
          </cell>
          <cell r="M335">
            <v>0</v>
          </cell>
        </row>
        <row r="336">
          <cell r="A336" t="str">
            <v>CONTRATO MURO BOLSILLO DE 1.72</v>
          </cell>
          <cell r="B336" t="str">
            <v>UN</v>
          </cell>
          <cell r="C336">
            <v>1646234</v>
          </cell>
          <cell r="D336">
            <v>1496576</v>
          </cell>
          <cell r="E336">
            <v>-0.1</v>
          </cell>
          <cell r="F336">
            <v>38253</v>
          </cell>
          <cell r="G336" t="str">
            <v>C. MADERA</v>
          </cell>
          <cell r="H336">
            <v>100</v>
          </cell>
          <cell r="I336">
            <v>0</v>
          </cell>
          <cell r="J336" t="str">
            <v>ALONSO H</v>
          </cell>
          <cell r="L336">
            <v>0</v>
          </cell>
          <cell r="M336">
            <v>0</v>
          </cell>
        </row>
        <row r="337">
          <cell r="A337" t="str">
            <v>CONTRATO MURO SECO DE 11 CMS PINTADO</v>
          </cell>
          <cell r="B337" t="str">
            <v>M2</v>
          </cell>
          <cell r="C337">
            <v>46700</v>
          </cell>
          <cell r="D337">
            <v>46700</v>
          </cell>
          <cell r="E337">
            <v>0</v>
          </cell>
          <cell r="F337">
            <v>38769</v>
          </cell>
          <cell r="G337" t="str">
            <v>DRY WALL</v>
          </cell>
          <cell r="H337">
            <v>100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</row>
        <row r="338">
          <cell r="A338" t="str">
            <v>CONTRATO MURO SECO DE 20 CMS PINTADO</v>
          </cell>
          <cell r="B338" t="str">
            <v>M2</v>
          </cell>
          <cell r="C338">
            <v>58900</v>
          </cell>
          <cell r="D338">
            <v>58900</v>
          </cell>
          <cell r="E338">
            <v>0</v>
          </cell>
          <cell r="F338">
            <v>38769</v>
          </cell>
          <cell r="G338" t="str">
            <v>DRY WALL</v>
          </cell>
          <cell r="H338">
            <v>100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</row>
        <row r="339">
          <cell r="A339" t="str">
            <v>CONTRATO MURO SOIL NAILING</v>
          </cell>
          <cell r="B339" t="str">
            <v>M2</v>
          </cell>
          <cell r="C339">
            <v>440000</v>
          </cell>
          <cell r="D339">
            <v>440000</v>
          </cell>
          <cell r="E339">
            <v>0</v>
          </cell>
          <cell r="F339">
            <v>38749</v>
          </cell>
          <cell r="G339" t="str">
            <v>CIMENTACION</v>
          </cell>
          <cell r="H339">
            <v>13</v>
          </cell>
          <cell r="I339">
            <v>0</v>
          </cell>
          <cell r="J339" t="str">
            <v>VIECO</v>
          </cell>
        </row>
        <row r="340">
          <cell r="A340" t="str">
            <v>CONTRATO NICHO MARMOL CREMA MARFIL BAÑO PPAL 30*30</v>
          </cell>
          <cell r="B340" t="str">
            <v>UN</v>
          </cell>
          <cell r="C340">
            <v>100000</v>
          </cell>
          <cell r="D340">
            <v>100000</v>
          </cell>
          <cell r="E340">
            <v>0</v>
          </cell>
          <cell r="F340">
            <v>37761</v>
          </cell>
          <cell r="G340" t="str">
            <v>ENCHAPES</v>
          </cell>
          <cell r="H340">
            <v>6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</row>
        <row r="341">
          <cell r="A341" t="str">
            <v>CONTRATO PARQUETON DE ALGARROBO</v>
          </cell>
          <cell r="B341" t="str">
            <v>M2</v>
          </cell>
          <cell r="C341">
            <v>110000</v>
          </cell>
          <cell r="D341">
            <v>110000</v>
          </cell>
          <cell r="E341">
            <v>0</v>
          </cell>
          <cell r="F341">
            <v>38091</v>
          </cell>
          <cell r="G341" t="str">
            <v>PISOS</v>
          </cell>
          <cell r="H341">
            <v>100</v>
          </cell>
          <cell r="I341">
            <v>0</v>
          </cell>
          <cell r="J341" t="str">
            <v>MADERAS DE OCCIDENTE</v>
          </cell>
          <cell r="L341">
            <v>0</v>
          </cell>
          <cell r="M341">
            <v>0</v>
          </cell>
        </row>
        <row r="342">
          <cell r="A342" t="str">
            <v>CONTRATO PAVIMENTO FLEXIBLE DE 7.5 CMS</v>
          </cell>
          <cell r="B342" t="str">
            <v>M2</v>
          </cell>
          <cell r="C342">
            <v>22260</v>
          </cell>
          <cell r="D342">
            <v>22260</v>
          </cell>
          <cell r="E342">
            <v>0</v>
          </cell>
          <cell r="F342">
            <v>38091</v>
          </cell>
          <cell r="G342" t="str">
            <v>URBANISMO</v>
          </cell>
          <cell r="H342">
            <v>100</v>
          </cell>
          <cell r="I342">
            <v>0</v>
          </cell>
          <cell r="J342" t="str">
            <v>MORENO MOLINA</v>
          </cell>
          <cell r="L342">
            <v>0</v>
          </cell>
          <cell r="M342">
            <v>0</v>
          </cell>
        </row>
        <row r="343">
          <cell r="A343" t="str">
            <v>CONTRATO PERFILACIÓN SUBRASANTE</v>
          </cell>
          <cell r="B343" t="str">
            <v>M2</v>
          </cell>
          <cell r="C343">
            <v>868</v>
          </cell>
          <cell r="D343">
            <v>868</v>
          </cell>
          <cell r="E343">
            <v>0</v>
          </cell>
          <cell r="F343">
            <v>38091</v>
          </cell>
          <cell r="G343" t="str">
            <v>URBANISMO</v>
          </cell>
          <cell r="H343">
            <v>100</v>
          </cell>
          <cell r="I343">
            <v>0</v>
          </cell>
          <cell r="J343" t="str">
            <v>ASFALTADORA COLOMBIA</v>
          </cell>
          <cell r="L343">
            <v>0</v>
          </cell>
          <cell r="M343">
            <v>0</v>
          </cell>
        </row>
        <row r="344">
          <cell r="A344" t="str">
            <v>CONTRATO PIEDRA ROYAL</v>
          </cell>
          <cell r="B344" t="str">
            <v>M2</v>
          </cell>
          <cell r="C344">
            <v>84700</v>
          </cell>
          <cell r="D344">
            <v>84700</v>
          </cell>
          <cell r="E344">
            <v>0</v>
          </cell>
          <cell r="F344">
            <v>37417</v>
          </cell>
          <cell r="G344" t="str">
            <v>PISOS</v>
          </cell>
          <cell r="H344">
            <v>100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</row>
        <row r="345">
          <cell r="A345" t="str">
            <v xml:space="preserve">CONTRATO PIEDRA VILLA DE LEYVA </v>
          </cell>
          <cell r="B345" t="str">
            <v>M2</v>
          </cell>
          <cell r="C345">
            <v>93670</v>
          </cell>
          <cell r="D345">
            <v>93670</v>
          </cell>
          <cell r="E345">
            <v>0</v>
          </cell>
          <cell r="F345">
            <v>38091</v>
          </cell>
          <cell r="G345" t="str">
            <v>PISOS</v>
          </cell>
          <cell r="H345">
            <v>101</v>
          </cell>
          <cell r="I345" t="str">
            <v>MARMO S.A.</v>
          </cell>
          <cell r="J345" t="str">
            <v>MARMO S.A.</v>
          </cell>
          <cell r="L345">
            <v>0</v>
          </cell>
          <cell r="M345" t="str">
            <v>OJO CONFIRMAR PRECIO</v>
          </cell>
        </row>
        <row r="346">
          <cell r="A346" t="str">
            <v>CONTRATO PIEDRA VILLA DE LEYVA BRUSH</v>
          </cell>
          <cell r="B346" t="str">
            <v>M2</v>
          </cell>
          <cell r="C346">
            <v>115000</v>
          </cell>
          <cell r="D346">
            <v>115000</v>
          </cell>
          <cell r="E346">
            <v>0</v>
          </cell>
          <cell r="F346">
            <v>38749</v>
          </cell>
          <cell r="G346" t="str">
            <v>PISOS</v>
          </cell>
          <cell r="H346">
            <v>101</v>
          </cell>
          <cell r="I346" t="str">
            <v>MARMO S.A.</v>
          </cell>
          <cell r="J346" t="str">
            <v>MARMO S.A.</v>
          </cell>
          <cell r="L346">
            <v>0</v>
          </cell>
          <cell r="M346" t="str">
            <v>OJO CONFIRMAR PRECIO</v>
          </cell>
        </row>
        <row r="347">
          <cell r="A347" t="str">
            <v>CONTRATO PINTURA ACRÍLICA EXTERIOR</v>
          </cell>
          <cell r="B347" t="str">
            <v>M2</v>
          </cell>
          <cell r="C347">
            <v>4486</v>
          </cell>
          <cell r="D347">
            <v>4486</v>
          </cell>
          <cell r="E347">
            <v>0</v>
          </cell>
          <cell r="F347">
            <v>37417</v>
          </cell>
          <cell r="G347" t="str">
            <v>PINTURAS</v>
          </cell>
          <cell r="H347">
            <v>99</v>
          </cell>
          <cell r="I347">
            <v>0</v>
          </cell>
          <cell r="J347" t="str">
            <v>JULIO CESAR RISO</v>
          </cell>
          <cell r="L347">
            <v>0</v>
          </cell>
          <cell r="M347">
            <v>0</v>
          </cell>
        </row>
        <row r="348">
          <cell r="A348" t="str">
            <v>CONTRATO PINTURA ACRÍLICA INTERIOR</v>
          </cell>
          <cell r="B348" t="str">
            <v>M2</v>
          </cell>
          <cell r="C348">
            <v>3194</v>
          </cell>
          <cell r="D348">
            <v>3194</v>
          </cell>
          <cell r="E348">
            <v>0</v>
          </cell>
          <cell r="F348">
            <v>37417</v>
          </cell>
          <cell r="G348" t="str">
            <v>PINTURAS</v>
          </cell>
          <cell r="H348">
            <v>99</v>
          </cell>
          <cell r="I348">
            <v>0</v>
          </cell>
          <cell r="J348" t="str">
            <v>JULIO CESAR RISO</v>
          </cell>
          <cell r="L348">
            <v>0</v>
          </cell>
          <cell r="M348">
            <v>0</v>
          </cell>
        </row>
        <row r="349">
          <cell r="A349" t="str">
            <v>CONTRATO PINTURA ALAS ESMALTE</v>
          </cell>
          <cell r="B349" t="str">
            <v>UN</v>
          </cell>
          <cell r="C349">
            <v>9500</v>
          </cell>
          <cell r="D349">
            <v>9500</v>
          </cell>
          <cell r="E349">
            <v>0</v>
          </cell>
          <cell r="F349">
            <v>37418</v>
          </cell>
          <cell r="G349" t="str">
            <v>PINTURAS</v>
          </cell>
          <cell r="H349">
            <v>99</v>
          </cell>
          <cell r="I349">
            <v>0</v>
          </cell>
          <cell r="J349" t="str">
            <v>JULIO CESAR RISO</v>
          </cell>
          <cell r="L349">
            <v>0</v>
          </cell>
          <cell r="M349">
            <v>0</v>
          </cell>
        </row>
        <row r="350">
          <cell r="A350" t="str">
            <v>CONTRATO PINTURA ALAS TINTILLA</v>
          </cell>
          <cell r="B350" t="str">
            <v>UN</v>
          </cell>
          <cell r="C350">
            <v>95400</v>
          </cell>
          <cell r="D350">
            <v>90000</v>
          </cell>
          <cell r="E350">
            <v>-0.06</v>
          </cell>
          <cell r="F350">
            <v>37408</v>
          </cell>
          <cell r="G350" t="str">
            <v>PINTURAS</v>
          </cell>
          <cell r="H350">
            <v>99</v>
          </cell>
          <cell r="I350">
            <v>0</v>
          </cell>
          <cell r="J350" t="str">
            <v>JULIO CESAR RISO</v>
          </cell>
          <cell r="L350">
            <v>0</v>
          </cell>
          <cell r="M350">
            <v>0</v>
          </cell>
        </row>
        <row r="351">
          <cell r="A351" t="str">
            <v>CONTRATO PINTURA CANOA EN LÁMINA</v>
          </cell>
          <cell r="B351" t="str">
            <v>ML</v>
          </cell>
          <cell r="C351">
            <v>3500</v>
          </cell>
          <cell r="D351">
            <v>3500</v>
          </cell>
          <cell r="E351">
            <v>0</v>
          </cell>
          <cell r="F351">
            <v>37755</v>
          </cell>
          <cell r="G351" t="str">
            <v>PINTURAS</v>
          </cell>
          <cell r="H351">
            <v>99</v>
          </cell>
          <cell r="I351">
            <v>0</v>
          </cell>
          <cell r="J351" t="str">
            <v>JULIO CESAR RISO</v>
          </cell>
          <cell r="L351">
            <v>0</v>
          </cell>
          <cell r="M351">
            <v>0</v>
          </cell>
        </row>
        <row r="352">
          <cell r="A352" t="str">
            <v>CONTRATO PINTURA CIRCULOS</v>
          </cell>
          <cell r="B352" t="str">
            <v>UN</v>
          </cell>
          <cell r="C352">
            <v>7500</v>
          </cell>
          <cell r="D352">
            <v>7500</v>
          </cell>
          <cell r="E352">
            <v>0</v>
          </cell>
          <cell r="F352">
            <v>38091</v>
          </cell>
          <cell r="G352" t="str">
            <v>PINTURAS</v>
          </cell>
          <cell r="H352">
            <v>99</v>
          </cell>
          <cell r="I352">
            <v>0</v>
          </cell>
          <cell r="J352" t="str">
            <v>JULIO CESAR RISO</v>
          </cell>
          <cell r="L352">
            <v>0</v>
          </cell>
          <cell r="M352">
            <v>0</v>
          </cell>
        </row>
        <row r="353">
          <cell r="A353" t="str">
            <v>CONTRATO PINTURA CIRCULOS</v>
          </cell>
          <cell r="B353" t="str">
            <v>UN</v>
          </cell>
          <cell r="C353">
            <v>7500</v>
          </cell>
          <cell r="D353">
            <v>7500</v>
          </cell>
          <cell r="E353">
            <v>0</v>
          </cell>
          <cell r="F353">
            <v>38749</v>
          </cell>
          <cell r="G353" t="str">
            <v>PINTURAS</v>
          </cell>
          <cell r="H353">
            <v>99</v>
          </cell>
          <cell r="I353">
            <v>0</v>
          </cell>
          <cell r="J353" t="str">
            <v>JULIO CESAR RISO</v>
          </cell>
          <cell r="L353">
            <v>0</v>
          </cell>
          <cell r="M353">
            <v>0</v>
          </cell>
        </row>
        <row r="354">
          <cell r="A354" t="str">
            <v>CONTRATO PINTURA COLUMNAS (10 cm)</v>
          </cell>
          <cell r="B354" t="str">
            <v>ML</v>
          </cell>
          <cell r="C354">
            <v>3469</v>
          </cell>
          <cell r="D354">
            <v>3304</v>
          </cell>
          <cell r="E354">
            <v>-0.05</v>
          </cell>
          <cell r="F354">
            <v>38091</v>
          </cell>
          <cell r="G354" t="str">
            <v>PINTURAS</v>
          </cell>
          <cell r="H354">
            <v>93</v>
          </cell>
          <cell r="I354">
            <v>0</v>
          </cell>
          <cell r="J354" t="str">
            <v>JULIO CESAR RISO</v>
          </cell>
          <cell r="L354">
            <v>0</v>
          </cell>
          <cell r="M354">
            <v>0</v>
          </cell>
        </row>
        <row r="355">
          <cell r="A355" t="str">
            <v>CONTRATO PINTURA GARAJES X 10 CMS</v>
          </cell>
          <cell r="B355" t="str">
            <v>ML</v>
          </cell>
          <cell r="C355">
            <v>3531</v>
          </cell>
          <cell r="D355">
            <v>3363</v>
          </cell>
          <cell r="E355">
            <v>-0.05</v>
          </cell>
          <cell r="F355">
            <v>38091</v>
          </cell>
          <cell r="G355" t="str">
            <v>PINTURAS</v>
          </cell>
          <cell r="H355">
            <v>93</v>
          </cell>
          <cell r="I355">
            <v>0</v>
          </cell>
          <cell r="J355" t="str">
            <v>JULIO CESAR RISO</v>
          </cell>
          <cell r="L355">
            <v>0</v>
          </cell>
          <cell r="M355">
            <v>0</v>
          </cell>
        </row>
        <row r="356">
          <cell r="A356" t="str">
            <v>CONTRATO PINTURA IMPERMEABLE</v>
          </cell>
          <cell r="B356" t="str">
            <v>M2</v>
          </cell>
          <cell r="C356">
            <v>2300</v>
          </cell>
          <cell r="D356">
            <v>2000</v>
          </cell>
          <cell r="E356">
            <v>-0.15</v>
          </cell>
          <cell r="F356">
            <v>37417</v>
          </cell>
          <cell r="G356" t="str">
            <v>PINTURAS</v>
          </cell>
          <cell r="H356">
            <v>99</v>
          </cell>
          <cell r="I356">
            <v>0</v>
          </cell>
          <cell r="J356" t="str">
            <v>JULIO CESAR RISO</v>
          </cell>
          <cell r="L356">
            <v>0</v>
          </cell>
          <cell r="M356">
            <v>0</v>
          </cell>
        </row>
        <row r="357">
          <cell r="A357" t="str">
            <v>CONTRATO PINTURA LÍNEAS PARQUEADEROS</v>
          </cell>
          <cell r="B357" t="str">
            <v>ML</v>
          </cell>
          <cell r="C357">
            <v>5000</v>
          </cell>
          <cell r="D357">
            <v>5000</v>
          </cell>
          <cell r="E357">
            <v>0</v>
          </cell>
          <cell r="F357">
            <v>38749</v>
          </cell>
          <cell r="G357" t="str">
            <v>PINTURAS</v>
          </cell>
          <cell r="H357">
            <v>99</v>
          </cell>
          <cell r="I357">
            <v>0</v>
          </cell>
          <cell r="J357" t="str">
            <v>JULIO CESAR RISO</v>
          </cell>
          <cell r="L357">
            <v>0</v>
          </cell>
          <cell r="M357">
            <v>0</v>
          </cell>
        </row>
        <row r="358">
          <cell r="A358" t="str">
            <v>CONTRATO PINTURA MARCO METÁLICO</v>
          </cell>
          <cell r="B358" t="str">
            <v>UN</v>
          </cell>
          <cell r="C358">
            <v>11000</v>
          </cell>
          <cell r="D358">
            <v>11000</v>
          </cell>
          <cell r="E358">
            <v>0</v>
          </cell>
          <cell r="F358">
            <v>37408</v>
          </cell>
          <cell r="G358" t="str">
            <v>PINTURAS</v>
          </cell>
          <cell r="H358">
            <v>99</v>
          </cell>
          <cell r="I358">
            <v>0</v>
          </cell>
          <cell r="J358" t="str">
            <v>JULIO CESAR RISO</v>
          </cell>
          <cell r="L358">
            <v>0</v>
          </cell>
          <cell r="M358">
            <v>0</v>
          </cell>
        </row>
        <row r="359">
          <cell r="A359" t="str">
            <v>CONTRATO PINTURA MARCOS MADERA</v>
          </cell>
          <cell r="B359" t="str">
            <v>UN</v>
          </cell>
          <cell r="C359">
            <v>50000</v>
          </cell>
          <cell r="D359">
            <v>50000</v>
          </cell>
          <cell r="E359">
            <v>0</v>
          </cell>
          <cell r="F359">
            <v>37408</v>
          </cell>
          <cell r="G359" t="str">
            <v>PINTURAS</v>
          </cell>
          <cell r="H359">
            <v>99</v>
          </cell>
          <cell r="I359">
            <v>0</v>
          </cell>
          <cell r="J359" t="str">
            <v>JULIO CESAR RISO</v>
          </cell>
          <cell r="L359">
            <v>0</v>
          </cell>
          <cell r="M359">
            <v>0</v>
          </cell>
        </row>
        <row r="360">
          <cell r="A360" t="str">
            <v>CONTRATO PINTURA NÚMEROS</v>
          </cell>
          <cell r="B360" t="str">
            <v>UN</v>
          </cell>
          <cell r="C360">
            <v>10000</v>
          </cell>
          <cell r="D360">
            <v>10000</v>
          </cell>
          <cell r="E360">
            <v>0</v>
          </cell>
          <cell r="F360">
            <v>38749</v>
          </cell>
          <cell r="G360" t="str">
            <v>PINTURAS</v>
          </cell>
          <cell r="H360">
            <v>99</v>
          </cell>
          <cell r="I360">
            <v>0</v>
          </cell>
          <cell r="J360" t="str">
            <v>JULIO CESAR RISO</v>
          </cell>
          <cell r="L360">
            <v>0</v>
          </cell>
          <cell r="M360">
            <v>0</v>
          </cell>
        </row>
        <row r="361">
          <cell r="A361" t="str">
            <v>CONTRATO PINTURA PASAMANOS METÁLICO</v>
          </cell>
          <cell r="B361" t="str">
            <v>ML</v>
          </cell>
          <cell r="C361">
            <v>9000</v>
          </cell>
          <cell r="D361">
            <v>9000</v>
          </cell>
          <cell r="E361">
            <v>0</v>
          </cell>
          <cell r="F361">
            <v>37413</v>
          </cell>
          <cell r="G361" t="str">
            <v>PINTURAS</v>
          </cell>
          <cell r="H361">
            <v>99</v>
          </cell>
          <cell r="I361">
            <v>0</v>
          </cell>
          <cell r="J361" t="str">
            <v>JULIO CESAR RISO</v>
          </cell>
          <cell r="L361">
            <v>0</v>
          </cell>
          <cell r="M361">
            <v>0</v>
          </cell>
        </row>
        <row r="362">
          <cell r="A362" t="str">
            <v>CONTRATO PINTURA PEREGOLA</v>
          </cell>
          <cell r="B362" t="str">
            <v>UN</v>
          </cell>
          <cell r="C362">
            <v>2000000</v>
          </cell>
          <cell r="D362">
            <v>2000000</v>
          </cell>
          <cell r="E362">
            <v>0</v>
          </cell>
          <cell r="F362">
            <v>38749</v>
          </cell>
          <cell r="G362" t="str">
            <v>PINTURAS</v>
          </cell>
          <cell r="H362">
            <v>99</v>
          </cell>
          <cell r="I362">
            <v>0</v>
          </cell>
          <cell r="J362" t="str">
            <v>JULIO CESAR RISO</v>
          </cell>
        </row>
        <row r="363">
          <cell r="A363" t="str">
            <v>CONTRATO PINTURA PUERTA SUBESTACIÓN</v>
          </cell>
          <cell r="B363" t="str">
            <v>UN</v>
          </cell>
          <cell r="C363">
            <v>184000</v>
          </cell>
          <cell r="D363">
            <v>160000</v>
          </cell>
          <cell r="E363">
            <v>-0.15</v>
          </cell>
          <cell r="F363">
            <v>37413</v>
          </cell>
          <cell r="G363" t="str">
            <v>PINTURAS</v>
          </cell>
          <cell r="H363">
            <v>99</v>
          </cell>
          <cell r="I363">
            <v>0</v>
          </cell>
          <cell r="J363" t="str">
            <v>JULIO CESAR RISO</v>
          </cell>
          <cell r="L363">
            <v>0</v>
          </cell>
          <cell r="M363">
            <v>0</v>
          </cell>
        </row>
        <row r="364">
          <cell r="A364" t="str">
            <v>CONTRATO PINTURA PUERTAS CON MOTOR</v>
          </cell>
          <cell r="B364" t="str">
            <v>UN</v>
          </cell>
          <cell r="C364">
            <v>575000</v>
          </cell>
          <cell r="D364">
            <v>500000</v>
          </cell>
          <cell r="E364">
            <v>-0.15</v>
          </cell>
          <cell r="F364">
            <v>37417</v>
          </cell>
          <cell r="G364" t="str">
            <v>PINTURAS</v>
          </cell>
          <cell r="H364">
            <v>99</v>
          </cell>
          <cell r="I364">
            <v>0</v>
          </cell>
          <cell r="J364" t="str">
            <v>JULIO CESAR RISO</v>
          </cell>
          <cell r="L364">
            <v>0</v>
          </cell>
          <cell r="M364">
            <v>0</v>
          </cell>
        </row>
        <row r="365">
          <cell r="A365" t="str">
            <v>CONTRATO PINTURA RANURA CIELO 1x1</v>
          </cell>
          <cell r="B365" t="str">
            <v>ML</v>
          </cell>
          <cell r="C365">
            <v>1118</v>
          </cell>
          <cell r="D365">
            <v>1118</v>
          </cell>
          <cell r="E365">
            <v>0</v>
          </cell>
          <cell r="F365">
            <v>38749</v>
          </cell>
          <cell r="G365" t="str">
            <v>PINTURAS</v>
          </cell>
          <cell r="H365">
            <v>93</v>
          </cell>
          <cell r="I365">
            <v>0</v>
          </cell>
          <cell r="J365" t="str">
            <v>PINTUCO</v>
          </cell>
        </row>
        <row r="366">
          <cell r="A366" t="str">
            <v>CONTRATO PINTURA RANURA CIELO 4x4</v>
          </cell>
          <cell r="B366" t="str">
            <v>ML</v>
          </cell>
          <cell r="C366">
            <v>1829</v>
          </cell>
          <cell r="D366">
            <v>1829</v>
          </cell>
          <cell r="E366">
            <v>0</v>
          </cell>
          <cell r="F366">
            <v>38749</v>
          </cell>
          <cell r="G366" t="str">
            <v>PINTURAS</v>
          </cell>
          <cell r="H366">
            <v>93</v>
          </cell>
          <cell r="I366">
            <v>0</v>
          </cell>
          <cell r="J366" t="str">
            <v>PINTUCO</v>
          </cell>
        </row>
        <row r="367">
          <cell r="A367" t="str">
            <v>CONTRATO PINTURA TUBERÍA SÓTANO</v>
          </cell>
          <cell r="B367" t="str">
            <v>ML</v>
          </cell>
          <cell r="C367">
            <v>3000</v>
          </cell>
          <cell r="D367">
            <v>3000</v>
          </cell>
          <cell r="E367">
            <v>0</v>
          </cell>
          <cell r="F367">
            <v>38749</v>
          </cell>
          <cell r="G367" t="str">
            <v>PINTURAS</v>
          </cell>
          <cell r="H367">
            <v>93</v>
          </cell>
          <cell r="I367">
            <v>0</v>
          </cell>
          <cell r="J367" t="str">
            <v>JULIO CESAR RISO</v>
          </cell>
          <cell r="L367">
            <v>0</v>
          </cell>
          <cell r="M367">
            <v>0</v>
          </cell>
        </row>
        <row r="368">
          <cell r="A368" t="str">
            <v>CONTRATO PINTURA VINILTEX, INCL. FILETES</v>
          </cell>
          <cell r="B368" t="str">
            <v>M2</v>
          </cell>
          <cell r="C368">
            <v>4500</v>
          </cell>
          <cell r="D368">
            <v>4500</v>
          </cell>
          <cell r="E368">
            <v>0</v>
          </cell>
          <cell r="F368">
            <v>38749</v>
          </cell>
          <cell r="G368" t="str">
            <v>PINTURAS</v>
          </cell>
          <cell r="H368">
            <v>99</v>
          </cell>
          <cell r="I368">
            <v>0</v>
          </cell>
          <cell r="J368" t="str">
            <v>JULIO CESAR RISO</v>
          </cell>
          <cell r="L368">
            <v>0</v>
          </cell>
          <cell r="M368">
            <v>0</v>
          </cell>
        </row>
        <row r="369">
          <cell r="A369" t="str">
            <v>CONTRATO PINTURA ZÓCALOS</v>
          </cell>
          <cell r="B369" t="str">
            <v>ML</v>
          </cell>
          <cell r="C369">
            <v>5000</v>
          </cell>
          <cell r="D369">
            <v>5000</v>
          </cell>
          <cell r="E369">
            <v>0</v>
          </cell>
          <cell r="F369">
            <v>37413</v>
          </cell>
          <cell r="G369" t="str">
            <v>PINTURAS</v>
          </cell>
          <cell r="H369">
            <v>99</v>
          </cell>
          <cell r="I369">
            <v>0</v>
          </cell>
          <cell r="J369" t="str">
            <v>JULIO CESAR RISO</v>
          </cell>
          <cell r="L369">
            <v>0</v>
          </cell>
          <cell r="M369">
            <v>0</v>
          </cell>
        </row>
        <row r="370">
          <cell r="A370" t="str">
            <v>CONTRATO PISO LISTÓN ALGARROBO</v>
          </cell>
          <cell r="B370" t="str">
            <v>M2</v>
          </cell>
          <cell r="C370">
            <v>93750</v>
          </cell>
          <cell r="D370">
            <v>75000</v>
          </cell>
          <cell r="E370">
            <v>-0.25</v>
          </cell>
          <cell r="F370">
            <v>37417</v>
          </cell>
          <cell r="G370" t="str">
            <v>PISOS</v>
          </cell>
          <cell r="H370">
            <v>100</v>
          </cell>
          <cell r="I370">
            <v>0</v>
          </cell>
          <cell r="J370">
            <v>0</v>
          </cell>
          <cell r="L370">
            <v>0</v>
          </cell>
          <cell r="M370">
            <v>0</v>
          </cell>
        </row>
        <row r="371">
          <cell r="A371" t="str">
            <v>CONTRATO PISO LISTÓN COMINO LISO</v>
          </cell>
          <cell r="B371" t="str">
            <v>M2</v>
          </cell>
          <cell r="C371">
            <v>160401</v>
          </cell>
          <cell r="D371">
            <v>128321</v>
          </cell>
          <cell r="E371">
            <v>-0.25</v>
          </cell>
          <cell r="F371">
            <v>37417</v>
          </cell>
          <cell r="G371" t="str">
            <v>PISOS</v>
          </cell>
          <cell r="H371">
            <v>100</v>
          </cell>
          <cell r="I371">
            <v>0</v>
          </cell>
          <cell r="J371">
            <v>0</v>
          </cell>
          <cell r="L371">
            <v>0</v>
          </cell>
          <cell r="M371">
            <v>0</v>
          </cell>
        </row>
        <row r="372">
          <cell r="A372" t="str">
            <v>CONTRATO PISO LISTÓN PARASIEMPRE</v>
          </cell>
          <cell r="B372" t="str">
            <v>M2</v>
          </cell>
          <cell r="C372">
            <v>149353</v>
          </cell>
          <cell r="D372">
            <v>119482</v>
          </cell>
          <cell r="E372">
            <v>-0.25</v>
          </cell>
          <cell r="F372">
            <v>37417</v>
          </cell>
          <cell r="G372" t="str">
            <v>PISOS</v>
          </cell>
          <cell r="H372">
            <v>100</v>
          </cell>
          <cell r="I372">
            <v>0</v>
          </cell>
          <cell r="J372">
            <v>0</v>
          </cell>
          <cell r="L372">
            <v>0</v>
          </cell>
          <cell r="M372">
            <v>0</v>
          </cell>
        </row>
        <row r="373">
          <cell r="A373" t="str">
            <v>CONTRATO PISO MARMOL ASCENSORES</v>
          </cell>
          <cell r="B373" t="str">
            <v>M2</v>
          </cell>
          <cell r="C373">
            <v>132628</v>
          </cell>
          <cell r="D373">
            <v>132628</v>
          </cell>
          <cell r="E373">
            <v>0</v>
          </cell>
          <cell r="F373">
            <v>37767</v>
          </cell>
          <cell r="G373" t="str">
            <v>PISOS</v>
          </cell>
          <cell r="H373">
            <v>100</v>
          </cell>
          <cell r="I373">
            <v>0</v>
          </cell>
          <cell r="J373">
            <v>0</v>
          </cell>
          <cell r="L373">
            <v>0</v>
          </cell>
          <cell r="M373">
            <v>0</v>
          </cell>
        </row>
        <row r="374">
          <cell r="A374" t="str">
            <v>CONTRATO PISO MARMOL CAFÉ PINTO 30 ANTICADO</v>
          </cell>
          <cell r="B374" t="str">
            <v>M2</v>
          </cell>
          <cell r="C374">
            <v>112888</v>
          </cell>
          <cell r="D374">
            <v>112888</v>
          </cell>
          <cell r="E374">
            <v>0</v>
          </cell>
          <cell r="F374">
            <v>38257</v>
          </cell>
          <cell r="G374" t="str">
            <v>PISOS</v>
          </cell>
          <cell r="H374">
            <v>101</v>
          </cell>
          <cell r="I374">
            <v>0</v>
          </cell>
          <cell r="J374" t="str">
            <v>MARMO S.A.</v>
          </cell>
          <cell r="L374">
            <v>0</v>
          </cell>
          <cell r="M374">
            <v>0</v>
          </cell>
        </row>
        <row r="375">
          <cell r="A375" t="str">
            <v>CONTRATO PISO MARMOL CAFÉ PINTO 30*30</v>
          </cell>
          <cell r="B375" t="str">
            <v>M2</v>
          </cell>
          <cell r="C375">
            <v>132628</v>
          </cell>
          <cell r="D375">
            <v>132628</v>
          </cell>
          <cell r="E375">
            <v>0</v>
          </cell>
          <cell r="F375">
            <v>38091</v>
          </cell>
          <cell r="G375" t="str">
            <v>PISOS</v>
          </cell>
          <cell r="H375">
            <v>101</v>
          </cell>
          <cell r="I375" t="str">
            <v>MARMO S.A.</v>
          </cell>
          <cell r="J375" t="str">
            <v>MARMO S.A.</v>
          </cell>
          <cell r="L375">
            <v>0</v>
          </cell>
          <cell r="M375">
            <v>0</v>
          </cell>
        </row>
        <row r="376">
          <cell r="A376" t="str">
            <v>CONTRATO PISO MARMOL CREMA MARFIL 30*60</v>
          </cell>
          <cell r="B376" t="str">
            <v>M2</v>
          </cell>
          <cell r="C376">
            <v>139989</v>
          </cell>
          <cell r="D376">
            <v>139989</v>
          </cell>
          <cell r="E376">
            <v>0</v>
          </cell>
          <cell r="F376">
            <v>38749</v>
          </cell>
          <cell r="G376" t="str">
            <v>PISOS</v>
          </cell>
          <cell r="H376">
            <v>101</v>
          </cell>
          <cell r="I376">
            <v>0</v>
          </cell>
          <cell r="J376" t="str">
            <v>MARMO S.A.</v>
          </cell>
          <cell r="L376">
            <v>0</v>
          </cell>
          <cell r="M376">
            <v>0</v>
          </cell>
        </row>
        <row r="377">
          <cell r="A377" t="str">
            <v>CONTRATO PISO MARMOL CREMA MARFIL 30*60 ANTIC</v>
          </cell>
          <cell r="B377" t="str">
            <v>M2</v>
          </cell>
          <cell r="C377">
            <v>115080</v>
          </cell>
          <cell r="D377">
            <v>115080</v>
          </cell>
          <cell r="E377">
            <v>0</v>
          </cell>
          <cell r="F377">
            <v>38257</v>
          </cell>
          <cell r="G377" t="str">
            <v>PISOS</v>
          </cell>
          <cell r="H377">
            <v>101</v>
          </cell>
          <cell r="I377">
            <v>0</v>
          </cell>
          <cell r="J377" t="str">
            <v>MARMO S.A.</v>
          </cell>
          <cell r="L377">
            <v>0</v>
          </cell>
          <cell r="M377">
            <v>0</v>
          </cell>
        </row>
        <row r="378">
          <cell r="A378" t="str">
            <v>CONTRATO PLANTA EMERGENCIA</v>
          </cell>
          <cell r="B378" t="str">
            <v>UN</v>
          </cell>
          <cell r="C378">
            <v>63312500</v>
          </cell>
          <cell r="D378">
            <v>63312500</v>
          </cell>
          <cell r="E378">
            <v>0</v>
          </cell>
          <cell r="F378">
            <v>38749</v>
          </cell>
          <cell r="G378" t="str">
            <v>EQ ESPECIAL</v>
          </cell>
          <cell r="H378">
            <v>100</v>
          </cell>
          <cell r="I378">
            <v>0</v>
          </cell>
          <cell r="J378">
            <v>0</v>
          </cell>
          <cell r="L378">
            <v>0</v>
          </cell>
          <cell r="M378">
            <v>0</v>
          </cell>
        </row>
        <row r="379">
          <cell r="A379" t="str">
            <v>CONTRATO POLICARBONATO PARA CUBIERTA</v>
          </cell>
          <cell r="B379" t="str">
            <v>M2</v>
          </cell>
          <cell r="C379">
            <v>168200</v>
          </cell>
          <cell r="D379">
            <v>168200</v>
          </cell>
          <cell r="E379">
            <v>0</v>
          </cell>
          <cell r="F379">
            <v>37755</v>
          </cell>
          <cell r="G379" t="str">
            <v>CUBIERTAS</v>
          </cell>
          <cell r="H379">
            <v>100</v>
          </cell>
          <cell r="I379">
            <v>0</v>
          </cell>
          <cell r="J379">
            <v>0</v>
          </cell>
          <cell r="L379">
            <v>0</v>
          </cell>
          <cell r="M379">
            <v>0</v>
          </cell>
        </row>
        <row r="380">
          <cell r="A380" t="str">
            <v>CONTRATO PORTÓN ACCESO</v>
          </cell>
          <cell r="B380" t="str">
            <v>UN</v>
          </cell>
          <cell r="C380">
            <v>1646234</v>
          </cell>
          <cell r="D380">
            <v>1496576</v>
          </cell>
          <cell r="E380">
            <v>-0.1</v>
          </cell>
          <cell r="F380">
            <v>38253</v>
          </cell>
          <cell r="G380" t="str">
            <v>C. MADERA</v>
          </cell>
          <cell r="H380">
            <v>100</v>
          </cell>
          <cell r="I380">
            <v>0</v>
          </cell>
          <cell r="J380" t="str">
            <v>ALONSO H</v>
          </cell>
          <cell r="L380">
            <v>0</v>
          </cell>
          <cell r="M380">
            <v>0</v>
          </cell>
        </row>
        <row r="381">
          <cell r="A381" t="str">
            <v>CONTRATO PUERTA ALCOBA (PROM)</v>
          </cell>
          <cell r="B381" t="str">
            <v>UN</v>
          </cell>
          <cell r="C381">
            <v>747386</v>
          </cell>
          <cell r="D381">
            <v>679442</v>
          </cell>
          <cell r="E381">
            <v>-0.1</v>
          </cell>
          <cell r="F381">
            <v>38253</v>
          </cell>
          <cell r="G381" t="str">
            <v>C. MADERA</v>
          </cell>
          <cell r="H381">
            <v>100</v>
          </cell>
          <cell r="I381">
            <v>0</v>
          </cell>
          <cell r="J381" t="str">
            <v>ALONSO H</v>
          </cell>
          <cell r="L381">
            <v>0</v>
          </cell>
          <cell r="M381">
            <v>0</v>
          </cell>
        </row>
        <row r="382">
          <cell r="A382" t="str">
            <v>CONTRATO PUERTA BAÑO</v>
          </cell>
          <cell r="B382" t="str">
            <v>UN</v>
          </cell>
          <cell r="C382">
            <v>711885</v>
          </cell>
          <cell r="D382">
            <v>647168</v>
          </cell>
          <cell r="E382">
            <v>-0.1</v>
          </cell>
          <cell r="F382">
            <v>38253</v>
          </cell>
          <cell r="G382" t="str">
            <v>C. MADERA</v>
          </cell>
          <cell r="H382">
            <v>100</v>
          </cell>
          <cell r="I382">
            <v>0</v>
          </cell>
          <cell r="J382" t="str">
            <v>ALONSO H</v>
          </cell>
          <cell r="L382">
            <v>0</v>
          </cell>
          <cell r="M382">
            <v>0</v>
          </cell>
        </row>
        <row r="383">
          <cell r="A383" t="str">
            <v>CONTRATO PUERTA BUITRONES</v>
          </cell>
          <cell r="B383" t="str">
            <v>UN</v>
          </cell>
          <cell r="C383">
            <v>711885</v>
          </cell>
          <cell r="D383">
            <v>647168</v>
          </cell>
          <cell r="E383">
            <v>-0.1</v>
          </cell>
          <cell r="F383">
            <v>38253</v>
          </cell>
          <cell r="G383" t="str">
            <v>C. MADERA</v>
          </cell>
          <cell r="H383">
            <v>100</v>
          </cell>
          <cell r="I383">
            <v>0</v>
          </cell>
          <cell r="J383" t="str">
            <v>ALONSO H</v>
          </cell>
        </row>
        <row r="384">
          <cell r="A384" t="str">
            <v>CONTRATO PUERTA CALENTADOR A GAS</v>
          </cell>
          <cell r="B384" t="str">
            <v>UN</v>
          </cell>
          <cell r="C384">
            <v>805789</v>
          </cell>
          <cell r="D384">
            <v>732535</v>
          </cell>
          <cell r="E384">
            <v>-0.1</v>
          </cell>
          <cell r="F384">
            <v>38196</v>
          </cell>
          <cell r="G384" t="str">
            <v>C MADERA</v>
          </cell>
          <cell r="H384">
            <v>100</v>
          </cell>
          <cell r="I384">
            <v>0</v>
          </cell>
          <cell r="J384">
            <v>0</v>
          </cell>
          <cell r="L384">
            <v>0</v>
          </cell>
          <cell r="M384">
            <v>0</v>
          </cell>
        </row>
        <row r="385">
          <cell r="A385" t="str">
            <v>CONTRATO PUERTA COCINA P-11</v>
          </cell>
          <cell r="B385" t="str">
            <v>UN</v>
          </cell>
          <cell r="C385">
            <v>828678</v>
          </cell>
          <cell r="D385">
            <v>753344</v>
          </cell>
          <cell r="E385">
            <v>-0.1</v>
          </cell>
          <cell r="F385">
            <v>38253</v>
          </cell>
          <cell r="G385" t="str">
            <v>C. MADERA</v>
          </cell>
          <cell r="H385">
            <v>100</v>
          </cell>
          <cell r="I385">
            <v>0</v>
          </cell>
          <cell r="J385" t="str">
            <v>ALONSO H</v>
          </cell>
          <cell r="L385">
            <v>0</v>
          </cell>
          <cell r="M385">
            <v>0</v>
          </cell>
        </row>
        <row r="386">
          <cell r="A386" t="str">
            <v>CONTRATO PUERTA COCINA P-4</v>
          </cell>
          <cell r="B386" t="str">
            <v>UN</v>
          </cell>
          <cell r="C386">
            <v>854262</v>
          </cell>
          <cell r="D386">
            <v>776602</v>
          </cell>
          <cell r="E386">
            <v>-0.1</v>
          </cell>
          <cell r="F386">
            <v>38253</v>
          </cell>
          <cell r="G386" t="str">
            <v>C. MADERA</v>
          </cell>
          <cell r="H386">
            <v>100</v>
          </cell>
          <cell r="I386">
            <v>0</v>
          </cell>
          <cell r="J386" t="str">
            <v>ALONSO H</v>
          </cell>
          <cell r="L386">
            <v>0</v>
          </cell>
          <cell r="M386">
            <v>0</v>
          </cell>
        </row>
        <row r="387">
          <cell r="A387" t="str">
            <v>CONTRATO PUERTA CORREDIZA RIEL STANLEY</v>
          </cell>
          <cell r="B387" t="str">
            <v>UN</v>
          </cell>
          <cell r="C387">
            <v>1001088</v>
          </cell>
          <cell r="D387">
            <v>910080</v>
          </cell>
          <cell r="E387">
            <v>-0.1</v>
          </cell>
          <cell r="F387">
            <v>38253</v>
          </cell>
          <cell r="G387" t="str">
            <v>C. MADERA</v>
          </cell>
          <cell r="H387">
            <v>100</v>
          </cell>
          <cell r="I387">
            <v>0</v>
          </cell>
          <cell r="J387" t="str">
            <v>ALONSO H</v>
          </cell>
          <cell r="L387">
            <v>0</v>
          </cell>
          <cell r="M387">
            <v>0</v>
          </cell>
        </row>
        <row r="388">
          <cell r="A388" t="str">
            <v xml:space="preserve">CONTRATO PUERTA DOBLE Z.COMUN </v>
          </cell>
          <cell r="B388" t="str">
            <v>UN</v>
          </cell>
          <cell r="C388">
            <v>746955</v>
          </cell>
          <cell r="D388">
            <v>679050</v>
          </cell>
          <cell r="E388">
            <v>-0.1</v>
          </cell>
          <cell r="F388">
            <v>37761</v>
          </cell>
          <cell r="G388" t="str">
            <v>C MADERA</v>
          </cell>
          <cell r="H388">
            <v>100</v>
          </cell>
          <cell r="I388">
            <v>0</v>
          </cell>
          <cell r="J388">
            <v>0</v>
          </cell>
          <cell r="L388">
            <v>0</v>
          </cell>
          <cell r="M388">
            <v>0</v>
          </cell>
        </row>
        <row r="389">
          <cell r="A389" t="str">
            <v>CONTRATO PUERTA GABINETES</v>
          </cell>
          <cell r="B389" t="str">
            <v>UN</v>
          </cell>
          <cell r="C389">
            <v>711885</v>
          </cell>
          <cell r="D389">
            <v>647168</v>
          </cell>
          <cell r="E389">
            <v>-0.1</v>
          </cell>
          <cell r="F389">
            <v>38253</v>
          </cell>
          <cell r="G389" t="str">
            <v>C. MADERA</v>
          </cell>
          <cell r="H389">
            <v>100</v>
          </cell>
          <cell r="I389">
            <v>0</v>
          </cell>
          <cell r="J389" t="str">
            <v>ALONSO H</v>
          </cell>
          <cell r="L389">
            <v>0</v>
          </cell>
          <cell r="M389">
            <v>0</v>
          </cell>
        </row>
        <row r="390">
          <cell r="A390" t="str">
            <v>CONTRATO PUERTA LAVAESCOBAS</v>
          </cell>
          <cell r="B390" t="str">
            <v>UN</v>
          </cell>
          <cell r="C390">
            <v>711885</v>
          </cell>
          <cell r="D390">
            <v>647168</v>
          </cell>
          <cell r="E390">
            <v>-0.1</v>
          </cell>
          <cell r="F390">
            <v>38253</v>
          </cell>
          <cell r="G390" t="str">
            <v>C. MADERA</v>
          </cell>
          <cell r="H390">
            <v>100</v>
          </cell>
          <cell r="I390">
            <v>0</v>
          </cell>
          <cell r="J390" t="str">
            <v>ALONSO H</v>
          </cell>
        </row>
        <row r="391">
          <cell r="A391" t="str">
            <v>CONTRATO PUERTA UTILES PISO 80</v>
          </cell>
          <cell r="B391" t="str">
            <v>UN</v>
          </cell>
          <cell r="C391">
            <v>219083</v>
          </cell>
          <cell r="D391">
            <v>199166</v>
          </cell>
          <cell r="E391">
            <v>-0.1</v>
          </cell>
          <cell r="F391">
            <v>37761</v>
          </cell>
          <cell r="G391" t="str">
            <v>C MADERA</v>
          </cell>
          <cell r="H391">
            <v>100</v>
          </cell>
          <cell r="I391">
            <v>0</v>
          </cell>
          <cell r="J391">
            <v>0</v>
          </cell>
          <cell r="L391">
            <v>0</v>
          </cell>
          <cell r="M391">
            <v>0</v>
          </cell>
        </row>
        <row r="392">
          <cell r="A392" t="str">
            <v>CONTRATO PUERTA ZONAS COMUNES</v>
          </cell>
          <cell r="B392" t="str">
            <v>UN</v>
          </cell>
          <cell r="C392">
            <v>785942</v>
          </cell>
          <cell r="D392">
            <v>714493</v>
          </cell>
          <cell r="E392">
            <v>-0.1</v>
          </cell>
          <cell r="F392">
            <v>38253</v>
          </cell>
          <cell r="G392" t="str">
            <v>C. MADERA</v>
          </cell>
          <cell r="H392">
            <v>100</v>
          </cell>
          <cell r="I392">
            <v>0</v>
          </cell>
          <cell r="J392" t="str">
            <v>ALONSO H</v>
          </cell>
          <cell r="L392">
            <v>0</v>
          </cell>
          <cell r="M392">
            <v>0</v>
          </cell>
        </row>
        <row r="393">
          <cell r="A393" t="str">
            <v>CONTRATO PUERTAS EXTERIORES CON MOTOR</v>
          </cell>
          <cell r="B393" t="str">
            <v>UN</v>
          </cell>
          <cell r="C393">
            <v>4000000</v>
          </cell>
          <cell r="D393">
            <v>4000000</v>
          </cell>
          <cell r="E393">
            <v>0</v>
          </cell>
          <cell r="F393">
            <v>37417</v>
          </cell>
          <cell r="G393" t="str">
            <v>C METALICA</v>
          </cell>
          <cell r="H393">
            <v>100</v>
          </cell>
          <cell r="I393">
            <v>0</v>
          </cell>
          <cell r="J393">
            <v>0</v>
          </cell>
          <cell r="L393">
            <v>0</v>
          </cell>
          <cell r="M393">
            <v>0</v>
          </cell>
        </row>
        <row r="394">
          <cell r="A394" t="str">
            <v>CONTRATO PUERTAS VIDRIERAS</v>
          </cell>
          <cell r="B394" t="str">
            <v>M2</v>
          </cell>
          <cell r="C394">
            <v>151281</v>
          </cell>
          <cell r="D394">
            <v>151281</v>
          </cell>
          <cell r="E394">
            <v>0</v>
          </cell>
          <cell r="F394">
            <v>38253</v>
          </cell>
          <cell r="G394" t="str">
            <v>C METALICA</v>
          </cell>
          <cell r="H394">
            <v>8</v>
          </cell>
          <cell r="I394">
            <v>0</v>
          </cell>
          <cell r="J394" t="str">
            <v>LENHER</v>
          </cell>
          <cell r="L394">
            <v>0</v>
          </cell>
          <cell r="M394">
            <v>0</v>
          </cell>
        </row>
        <row r="395">
          <cell r="A395" t="str">
            <v>CONTRATO RANURA 1*1</v>
          </cell>
          <cell r="B395" t="str">
            <v>ML</v>
          </cell>
          <cell r="C395">
            <v>7695</v>
          </cell>
          <cell r="D395">
            <v>7695</v>
          </cell>
          <cell r="E395">
            <v>0</v>
          </cell>
          <cell r="F395">
            <v>38749</v>
          </cell>
          <cell r="G395" t="str">
            <v>DRY WALL</v>
          </cell>
          <cell r="H395">
            <v>100</v>
          </cell>
          <cell r="I395">
            <v>0</v>
          </cell>
          <cell r="J395">
            <v>0</v>
          </cell>
          <cell r="L395">
            <v>0</v>
          </cell>
          <cell r="M395">
            <v>0</v>
          </cell>
        </row>
        <row r="396">
          <cell r="A396" t="str">
            <v>CONTRATO RANURA 4*4</v>
          </cell>
          <cell r="B396" t="str">
            <v>ML</v>
          </cell>
          <cell r="C396">
            <v>9500</v>
          </cell>
          <cell r="D396">
            <v>9500</v>
          </cell>
          <cell r="E396">
            <v>0</v>
          </cell>
          <cell r="F396">
            <v>38749</v>
          </cell>
          <cell r="G396" t="str">
            <v>DRY WALL</v>
          </cell>
          <cell r="H396">
            <v>100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</row>
        <row r="397">
          <cell r="A397" t="str">
            <v>CONTRATO RECORTE CAJAS PARA PTO ELE O SANIT</v>
          </cell>
          <cell r="B397" t="str">
            <v>UN</v>
          </cell>
          <cell r="C397">
            <v>8120</v>
          </cell>
          <cell r="D397">
            <v>8120</v>
          </cell>
          <cell r="E397">
            <v>0</v>
          </cell>
          <cell r="F397">
            <v>38257</v>
          </cell>
          <cell r="G397" t="str">
            <v>PISOS</v>
          </cell>
          <cell r="H397">
            <v>101</v>
          </cell>
          <cell r="I397">
            <v>0</v>
          </cell>
          <cell r="J397" t="str">
            <v>MARMO S.A.</v>
          </cell>
          <cell r="L397">
            <v>0</v>
          </cell>
          <cell r="M397">
            <v>0</v>
          </cell>
        </row>
        <row r="398">
          <cell r="A398" t="str">
            <v>CONTRATO RED ALCANTARILLADO</v>
          </cell>
          <cell r="B398" t="str">
            <v>ML</v>
          </cell>
          <cell r="C398">
            <v>173600</v>
          </cell>
          <cell r="D398">
            <v>173600</v>
          </cell>
          <cell r="E398">
            <v>0</v>
          </cell>
          <cell r="F398">
            <v>38091</v>
          </cell>
          <cell r="G398" t="str">
            <v>URBANISMO</v>
          </cell>
          <cell r="H398">
            <v>100</v>
          </cell>
          <cell r="I398">
            <v>0</v>
          </cell>
          <cell r="J398" t="str">
            <v>MORENO MOLINA</v>
          </cell>
          <cell r="L398">
            <v>0</v>
          </cell>
          <cell r="M398">
            <v>0</v>
          </cell>
        </row>
        <row r="399">
          <cell r="A399" t="str">
            <v>CONTRATO RED ELECTRICA</v>
          </cell>
          <cell r="B399" t="str">
            <v>APTO</v>
          </cell>
          <cell r="C399">
            <v>18329235</v>
          </cell>
          <cell r="D399">
            <v>18329235</v>
          </cell>
          <cell r="E399">
            <v>0</v>
          </cell>
          <cell r="F399">
            <v>38701</v>
          </cell>
          <cell r="G399" t="str">
            <v>INSTAL ELECTRICA</v>
          </cell>
          <cell r="H399">
            <v>100</v>
          </cell>
          <cell r="I399">
            <v>0</v>
          </cell>
          <cell r="J399" t="str">
            <v>ESCOBAR BOTERO</v>
          </cell>
          <cell r="L399">
            <v>0</v>
          </cell>
          <cell r="M399">
            <v>0</v>
          </cell>
        </row>
        <row r="400">
          <cell r="A400" t="str">
            <v>CONTRATO REJILLA CÁRCAMO</v>
          </cell>
          <cell r="B400" t="str">
            <v>UN</v>
          </cell>
          <cell r="C400">
            <v>150000</v>
          </cell>
          <cell r="D400">
            <v>150000</v>
          </cell>
          <cell r="E400">
            <v>0</v>
          </cell>
          <cell r="F400">
            <v>38091</v>
          </cell>
          <cell r="G400" t="str">
            <v>URBANISMO</v>
          </cell>
          <cell r="H400">
            <v>100</v>
          </cell>
          <cell r="I400">
            <v>0</v>
          </cell>
          <cell r="J400" t="str">
            <v>ASFALTADORA COLOMBIA</v>
          </cell>
          <cell r="L400">
            <v>0</v>
          </cell>
          <cell r="M400">
            <v>0</v>
          </cell>
        </row>
        <row r="401">
          <cell r="A401" t="str">
            <v>CONTRATO RUANA GALVANIZADA</v>
          </cell>
          <cell r="B401" t="str">
            <v>ML</v>
          </cell>
          <cell r="C401">
            <v>4025</v>
          </cell>
          <cell r="D401">
            <v>3500</v>
          </cell>
          <cell r="E401">
            <v>-0.15</v>
          </cell>
          <cell r="F401">
            <v>35582</v>
          </cell>
          <cell r="G401" t="str">
            <v>CUBIERTAS</v>
          </cell>
          <cell r="H401">
            <v>100</v>
          </cell>
          <cell r="I401">
            <v>0</v>
          </cell>
          <cell r="J401">
            <v>0</v>
          </cell>
          <cell r="L401">
            <v>0</v>
          </cell>
          <cell r="M401">
            <v>0</v>
          </cell>
        </row>
        <row r="402">
          <cell r="A402" t="str">
            <v>CONTRATO SELLO DE JUNTA FACHADA DC-795 1.2 CMS</v>
          </cell>
          <cell r="B402" t="str">
            <v>ML</v>
          </cell>
          <cell r="C402">
            <v>12500</v>
          </cell>
          <cell r="D402">
            <v>12500</v>
          </cell>
          <cell r="E402">
            <v>0</v>
          </cell>
          <cell r="F402">
            <v>38749</v>
          </cell>
          <cell r="G402" t="str">
            <v>ADITIVOS</v>
          </cell>
          <cell r="J402" t="str">
            <v>FACHADAS Y PISOS</v>
          </cell>
        </row>
        <row r="403">
          <cell r="A403" t="str">
            <v>CONTRATO SELLO DE JUNTA FACHADA DC-795 2 CMS</v>
          </cell>
          <cell r="B403" t="str">
            <v>ML</v>
          </cell>
          <cell r="C403">
            <v>16750</v>
          </cell>
          <cell r="D403">
            <v>16750</v>
          </cell>
          <cell r="E403">
            <v>0</v>
          </cell>
          <cell r="F403">
            <v>38749</v>
          </cell>
          <cell r="G403" t="str">
            <v>ADITIVOS</v>
          </cell>
          <cell r="H403" t="str">
            <v>FACHADAS Y PISOS</v>
          </cell>
        </row>
        <row r="404">
          <cell r="A404" t="str">
            <v>CONTRATO SOBRETAPA BAÑERA MARFIL CREMA ANTIC</v>
          </cell>
          <cell r="B404" t="str">
            <v>UN</v>
          </cell>
          <cell r="C404">
            <v>290000</v>
          </cell>
          <cell r="D404">
            <v>290000</v>
          </cell>
          <cell r="E404">
            <v>0</v>
          </cell>
          <cell r="F404">
            <v>38257</v>
          </cell>
          <cell r="G404">
            <v>0</v>
          </cell>
          <cell r="I404">
            <v>0</v>
          </cell>
          <cell r="J404">
            <v>0</v>
          </cell>
          <cell r="L404">
            <v>0</v>
          </cell>
          <cell r="M404">
            <v>0</v>
          </cell>
        </row>
        <row r="405">
          <cell r="A405" t="str">
            <v>CONTRATO SUBBASE DE 0.35 M</v>
          </cell>
          <cell r="B405" t="str">
            <v>M2</v>
          </cell>
          <cell r="C405">
            <v>15190</v>
          </cell>
          <cell r="D405">
            <v>15190</v>
          </cell>
          <cell r="E405">
            <v>0</v>
          </cell>
          <cell r="F405">
            <v>38091</v>
          </cell>
          <cell r="G405" t="str">
            <v>URBANISMO</v>
          </cell>
          <cell r="H405">
            <v>100</v>
          </cell>
          <cell r="I405">
            <v>0</v>
          </cell>
          <cell r="J405" t="str">
            <v>ASFALTADORA COLOMBIA</v>
          </cell>
          <cell r="L405">
            <v>0</v>
          </cell>
          <cell r="M405">
            <v>0</v>
          </cell>
        </row>
        <row r="406">
          <cell r="A406" t="str">
            <v>CONTRATO SUBBASE DE 0.40 M</v>
          </cell>
          <cell r="B406" t="str">
            <v>M2</v>
          </cell>
          <cell r="C406">
            <v>17360</v>
          </cell>
          <cell r="D406">
            <v>17360</v>
          </cell>
          <cell r="E406">
            <v>0</v>
          </cell>
          <cell r="F406">
            <v>38091</v>
          </cell>
          <cell r="G406" t="str">
            <v>URBANISMO</v>
          </cell>
          <cell r="H406">
            <v>100</v>
          </cell>
          <cell r="I406">
            <v>0</v>
          </cell>
          <cell r="J406" t="str">
            <v>MORENO MOLINA</v>
          </cell>
          <cell r="L406">
            <v>0</v>
          </cell>
          <cell r="M406">
            <v>0</v>
          </cell>
        </row>
        <row r="407">
          <cell r="A407" t="str">
            <v>CONTRATO SUM E INST ADOQUIN</v>
          </cell>
          <cell r="B407" t="str">
            <v>M2</v>
          </cell>
          <cell r="C407">
            <v>47191</v>
          </cell>
          <cell r="D407">
            <v>44520</v>
          </cell>
          <cell r="E407">
            <v>-0.06</v>
          </cell>
          <cell r="F407">
            <v>38749</v>
          </cell>
          <cell r="G407">
            <v>0</v>
          </cell>
          <cell r="I407">
            <v>0</v>
          </cell>
          <cell r="J407">
            <v>0</v>
          </cell>
          <cell r="L407">
            <v>0</v>
          </cell>
          <cell r="M407">
            <v>0</v>
          </cell>
        </row>
        <row r="408">
          <cell r="A408" t="str">
            <v>CONTRATO SUMINISTRO LAGRIMAL</v>
          </cell>
          <cell r="B408" t="str">
            <v>ML</v>
          </cell>
          <cell r="C408">
            <v>5750</v>
          </cell>
          <cell r="D408">
            <v>5000</v>
          </cell>
          <cell r="E408">
            <v>-0.15</v>
          </cell>
          <cell r="F408">
            <v>37417</v>
          </cell>
          <cell r="G408" t="str">
            <v>MAMPOSTERIA</v>
          </cell>
          <cell r="H408">
            <v>100</v>
          </cell>
          <cell r="I408">
            <v>0</v>
          </cell>
          <cell r="J408">
            <v>0</v>
          </cell>
          <cell r="L408">
            <v>0</v>
          </cell>
          <cell r="M408">
            <v>0</v>
          </cell>
        </row>
        <row r="409">
          <cell r="A409" t="str">
            <v>CONTRATO VENTANERÍA</v>
          </cell>
          <cell r="B409" t="str">
            <v>M2</v>
          </cell>
          <cell r="C409">
            <v>125654</v>
          </cell>
          <cell r="D409">
            <v>125654</v>
          </cell>
          <cell r="E409">
            <v>0</v>
          </cell>
          <cell r="F409">
            <v>38253</v>
          </cell>
          <cell r="G409" t="str">
            <v>C METALICA</v>
          </cell>
          <cell r="H409">
            <v>8</v>
          </cell>
          <cell r="I409">
            <v>0</v>
          </cell>
          <cell r="J409" t="str">
            <v>LENHER</v>
          </cell>
          <cell r="L409">
            <v>0</v>
          </cell>
          <cell r="M409">
            <v>0</v>
          </cell>
        </row>
        <row r="410">
          <cell r="A410" t="str">
            <v>CONTRATO VINISOL PAVCO</v>
          </cell>
          <cell r="B410" t="str">
            <v>M2</v>
          </cell>
          <cell r="C410">
            <v>8411</v>
          </cell>
          <cell r="D410">
            <v>7314</v>
          </cell>
          <cell r="E410">
            <v>-0.15</v>
          </cell>
          <cell r="F410">
            <v>37417</v>
          </cell>
          <cell r="G410" t="str">
            <v>PISOS</v>
          </cell>
          <cell r="H410">
            <v>100</v>
          </cell>
          <cell r="I410">
            <v>0</v>
          </cell>
          <cell r="J410">
            <v>0</v>
          </cell>
          <cell r="L410">
            <v>0</v>
          </cell>
          <cell r="M410">
            <v>0</v>
          </cell>
        </row>
        <row r="411">
          <cell r="A411" t="str">
            <v>CONTRATO ZÓCALO CAFÉ PINTO 30X30X1 INST</v>
          </cell>
          <cell r="B411" t="str">
            <v>ML</v>
          </cell>
          <cell r="C411">
            <v>43133</v>
          </cell>
          <cell r="D411">
            <v>43133</v>
          </cell>
          <cell r="E411">
            <v>0</v>
          </cell>
          <cell r="F411">
            <v>38091</v>
          </cell>
          <cell r="G411" t="str">
            <v>PISOS</v>
          </cell>
          <cell r="H411">
            <v>6</v>
          </cell>
          <cell r="I411">
            <v>0</v>
          </cell>
          <cell r="J411" t="str">
            <v xml:space="preserve">MARMO </v>
          </cell>
          <cell r="L411">
            <v>0</v>
          </cell>
          <cell r="M411">
            <v>0</v>
          </cell>
        </row>
        <row r="412">
          <cell r="A412" t="str">
            <v>CONTRATO ZÓCALO EN CEDRO 10 CM</v>
          </cell>
          <cell r="B412" t="str">
            <v>ML</v>
          </cell>
          <cell r="C412">
            <v>14850</v>
          </cell>
          <cell r="D412">
            <v>13500</v>
          </cell>
          <cell r="E412">
            <v>-0.1</v>
          </cell>
          <cell r="F412">
            <v>37755</v>
          </cell>
          <cell r="G412" t="str">
            <v>PISOS</v>
          </cell>
          <cell r="H412">
            <v>6</v>
          </cell>
          <cell r="I412">
            <v>0</v>
          </cell>
          <cell r="J412">
            <v>0</v>
          </cell>
          <cell r="L412">
            <v>0</v>
          </cell>
          <cell r="M412">
            <v>0</v>
          </cell>
        </row>
        <row r="413">
          <cell r="A413" t="str">
            <v>CONTRATO ZÓCALO EN CEDRO 8 CM</v>
          </cell>
          <cell r="B413" t="str">
            <v>ML</v>
          </cell>
          <cell r="C413">
            <v>11000</v>
          </cell>
          <cell r="D413">
            <v>10000</v>
          </cell>
          <cell r="E413">
            <v>-0.1</v>
          </cell>
          <cell r="F413">
            <v>37755</v>
          </cell>
          <cell r="G413" t="str">
            <v>PISOS</v>
          </cell>
          <cell r="H413">
            <v>6</v>
          </cell>
          <cell r="I413">
            <v>0</v>
          </cell>
          <cell r="J413">
            <v>0</v>
          </cell>
          <cell r="L413">
            <v>0</v>
          </cell>
          <cell r="M413">
            <v>0</v>
          </cell>
        </row>
        <row r="414">
          <cell r="A414" t="str">
            <v>CONTRATO ZÓCALO EN CEDRO 8CM</v>
          </cell>
          <cell r="B414" t="str">
            <v>ML</v>
          </cell>
          <cell r="C414">
            <v>9240</v>
          </cell>
          <cell r="D414">
            <v>8400</v>
          </cell>
          <cell r="E414">
            <v>-0.1</v>
          </cell>
          <cell r="F414">
            <v>37755</v>
          </cell>
          <cell r="G414" t="str">
            <v>PISOS</v>
          </cell>
          <cell r="H414">
            <v>6</v>
          </cell>
          <cell r="I414">
            <v>0</v>
          </cell>
          <cell r="J414">
            <v>0</v>
          </cell>
          <cell r="L414">
            <v>0</v>
          </cell>
          <cell r="M414">
            <v>0</v>
          </cell>
        </row>
        <row r="415">
          <cell r="A415" t="str">
            <v>CONTRATO ZÓCALO EN CERÁMICA 20X20 OLIMPIA</v>
          </cell>
          <cell r="B415" t="str">
            <v>M2</v>
          </cell>
          <cell r="C415">
            <v>9251</v>
          </cell>
          <cell r="D415">
            <v>8410</v>
          </cell>
          <cell r="E415">
            <v>-0.1</v>
          </cell>
          <cell r="F415">
            <v>37417</v>
          </cell>
          <cell r="G415" t="str">
            <v>PISOS</v>
          </cell>
          <cell r="H415">
            <v>6</v>
          </cell>
          <cell r="I415">
            <v>0</v>
          </cell>
          <cell r="J415">
            <v>0</v>
          </cell>
          <cell r="L415">
            <v>0</v>
          </cell>
          <cell r="M415">
            <v>0</v>
          </cell>
        </row>
        <row r="416">
          <cell r="A416" t="str">
            <v>CONTRATO ZÓCALO EN TABLETA COLONIAL 25X25</v>
          </cell>
          <cell r="B416" t="str">
            <v>M2</v>
          </cell>
          <cell r="C416">
            <v>13200</v>
          </cell>
          <cell r="D416">
            <v>12000</v>
          </cell>
          <cell r="E416">
            <v>-0.1</v>
          </cell>
          <cell r="F416">
            <v>38091</v>
          </cell>
          <cell r="G416" t="str">
            <v>PISOS</v>
          </cell>
          <cell r="H416">
            <v>6</v>
          </cell>
          <cell r="I416">
            <v>0</v>
          </cell>
          <cell r="J416">
            <v>0</v>
          </cell>
          <cell r="L416">
            <v>0</v>
          </cell>
          <cell r="M416">
            <v>0</v>
          </cell>
        </row>
        <row r="417">
          <cell r="A417" t="str">
            <v>CONTRATO ZÓCALO MARFIL CREMA 30X30X1 INST.</v>
          </cell>
          <cell r="B417" t="str">
            <v>ML</v>
          </cell>
          <cell r="C417">
            <v>57734</v>
          </cell>
          <cell r="D417">
            <v>57734</v>
          </cell>
          <cell r="E417">
            <v>0</v>
          </cell>
          <cell r="F417">
            <v>38091</v>
          </cell>
          <cell r="G417" t="str">
            <v>PISOS</v>
          </cell>
          <cell r="H417">
            <v>6</v>
          </cell>
          <cell r="I417">
            <v>0</v>
          </cell>
          <cell r="J417" t="str">
            <v xml:space="preserve">MARMO </v>
          </cell>
          <cell r="L417">
            <v>0</v>
          </cell>
          <cell r="M417">
            <v>0</v>
          </cell>
        </row>
        <row r="418">
          <cell r="A418" t="str">
            <v>CONTRATO ZOCALO PIEDRA VILLA DE LEYVA BRUSH</v>
          </cell>
          <cell r="B418" t="str">
            <v>M2</v>
          </cell>
          <cell r="C418">
            <v>30000</v>
          </cell>
          <cell r="D418">
            <v>30000</v>
          </cell>
          <cell r="E418">
            <v>0</v>
          </cell>
          <cell r="F418">
            <v>38749</v>
          </cell>
          <cell r="G418" t="str">
            <v>PISOS</v>
          </cell>
          <cell r="H418">
            <v>101</v>
          </cell>
          <cell r="I418" t="str">
            <v>MARMO S.A.</v>
          </cell>
          <cell r="J418" t="str">
            <v>MARMO S.A.</v>
          </cell>
          <cell r="L418">
            <v>0</v>
          </cell>
          <cell r="M418" t="str">
            <v>OJO CONFIRMAR PRECIO</v>
          </cell>
        </row>
        <row r="419">
          <cell r="A419" t="str">
            <v>COPA-EMBUDO DE 3" FIBRA DE VIDRIO</v>
          </cell>
          <cell r="B419" t="str">
            <v>UN</v>
          </cell>
          <cell r="C419">
            <v>41580</v>
          </cell>
          <cell r="D419">
            <v>41580</v>
          </cell>
          <cell r="E419">
            <v>0</v>
          </cell>
          <cell r="F419">
            <v>38761</v>
          </cell>
          <cell r="G419" t="str">
            <v>HIDROSAN</v>
          </cell>
          <cell r="H419">
            <v>0</v>
          </cell>
        </row>
        <row r="420">
          <cell r="A420" t="str">
            <v>CORDON EN CONCRETO PREFABRICADO</v>
          </cell>
          <cell r="B420" t="str">
            <v>ML</v>
          </cell>
          <cell r="C420">
            <v>18825</v>
          </cell>
          <cell r="D420">
            <v>18825</v>
          </cell>
          <cell r="E420">
            <v>0</v>
          </cell>
          <cell r="F420">
            <v>38091</v>
          </cell>
          <cell r="G420" t="str">
            <v>URBANISMO</v>
          </cell>
          <cell r="H420">
            <v>100</v>
          </cell>
          <cell r="I420">
            <v>0</v>
          </cell>
          <cell r="J420" t="str">
            <v>CIMBRADOS S.A.</v>
          </cell>
          <cell r="L420">
            <v>0</v>
          </cell>
          <cell r="M420">
            <v>0</v>
          </cell>
        </row>
        <row r="421">
          <cell r="A421" t="str">
            <v>CORTADORA DE ADOBE</v>
          </cell>
          <cell r="B421" t="str">
            <v>UN</v>
          </cell>
          <cell r="C421">
            <v>2400000</v>
          </cell>
          <cell r="D421">
            <v>2000000</v>
          </cell>
          <cell r="E421">
            <v>-0.2</v>
          </cell>
          <cell r="F421">
            <v>37413</v>
          </cell>
          <cell r="G421" t="str">
            <v>EQUIPO</v>
          </cell>
          <cell r="H421">
            <v>14</v>
          </cell>
          <cell r="I421">
            <v>0</v>
          </cell>
          <cell r="J421">
            <v>0</v>
          </cell>
          <cell r="L421">
            <v>0</v>
          </cell>
          <cell r="M421">
            <v>0</v>
          </cell>
        </row>
        <row r="422">
          <cell r="A422" t="str">
            <v>CORTE MECANICO+CARGUE Y RETIRO INCL DESCAP.</v>
          </cell>
          <cell r="B422" t="str">
            <v>M3</v>
          </cell>
          <cell r="C422">
            <v>14105</v>
          </cell>
          <cell r="D422">
            <v>14105</v>
          </cell>
          <cell r="E422">
            <v>0</v>
          </cell>
          <cell r="F422">
            <v>38091</v>
          </cell>
          <cell r="G422" t="str">
            <v>MOV TIERRA</v>
          </cell>
          <cell r="H422">
            <v>100</v>
          </cell>
          <cell r="I422">
            <v>0</v>
          </cell>
          <cell r="J422">
            <v>0</v>
          </cell>
          <cell r="L422">
            <v>0</v>
          </cell>
          <cell r="M422">
            <v>0</v>
          </cell>
        </row>
        <row r="423">
          <cell r="A423" t="str">
            <v>CORTINERO 2C</v>
          </cell>
          <cell r="B423" t="str">
            <v>ML</v>
          </cell>
          <cell r="C423">
            <v>27200</v>
          </cell>
          <cell r="D423">
            <v>27200</v>
          </cell>
          <cell r="E423">
            <v>0</v>
          </cell>
          <cell r="F423">
            <v>38400</v>
          </cell>
          <cell r="G423" t="str">
            <v>DRY WALL</v>
          </cell>
          <cell r="H423">
            <v>100</v>
          </cell>
          <cell r="I423" t="str">
            <v>22000</v>
          </cell>
        </row>
        <row r="424">
          <cell r="A424" t="str">
            <v>CTO. ANTICADO PISO PIEDRA ROYAL DORADO 30*60*15.</v>
          </cell>
          <cell r="B424" t="str">
            <v>M2</v>
          </cell>
          <cell r="C424">
            <v>6612</v>
          </cell>
          <cell r="D424">
            <v>6612</v>
          </cell>
          <cell r="E424">
            <v>0</v>
          </cell>
          <cell r="F424">
            <v>37417</v>
          </cell>
          <cell r="G424" t="str">
            <v>PISOS</v>
          </cell>
          <cell r="H424">
            <v>100</v>
          </cell>
          <cell r="I424">
            <v>0</v>
          </cell>
          <cell r="J424">
            <v>0</v>
          </cell>
          <cell r="L424">
            <v>0</v>
          </cell>
          <cell r="M424">
            <v>0</v>
          </cell>
        </row>
        <row r="425">
          <cell r="A425" t="str">
            <v>CTO. DESTRONQUE PISO PIEDRA ROYAL DORADO 30*60*15.</v>
          </cell>
          <cell r="B425" t="str">
            <v>M2</v>
          </cell>
          <cell r="C425">
            <v>14500</v>
          </cell>
          <cell r="D425">
            <v>14500</v>
          </cell>
          <cell r="E425">
            <v>0</v>
          </cell>
          <cell r="F425">
            <v>37417</v>
          </cell>
          <cell r="G425" t="str">
            <v>PISOS</v>
          </cell>
          <cell r="H425">
            <v>100</v>
          </cell>
          <cell r="I425">
            <v>0</v>
          </cell>
          <cell r="J425">
            <v>0</v>
          </cell>
          <cell r="L425">
            <v>0</v>
          </cell>
          <cell r="M425">
            <v>0</v>
          </cell>
        </row>
        <row r="426">
          <cell r="A426" t="str">
            <v>CTO. ESTUCO PREP. EN PLANTA GRANULITE</v>
          </cell>
          <cell r="B426" t="str">
            <v>M2</v>
          </cell>
          <cell r="C426">
            <v>2880</v>
          </cell>
          <cell r="D426">
            <v>2880</v>
          </cell>
          <cell r="E426">
            <v>0</v>
          </cell>
          <cell r="F426">
            <v>37417</v>
          </cell>
          <cell r="G426" t="str">
            <v>PINTURAS</v>
          </cell>
          <cell r="H426">
            <v>100</v>
          </cell>
          <cell r="I426">
            <v>0</v>
          </cell>
          <cell r="J426" t="str">
            <v>JULIO CESAR RISO</v>
          </cell>
          <cell r="L426">
            <v>0</v>
          </cell>
          <cell r="M426">
            <v>0</v>
          </cell>
        </row>
        <row r="427">
          <cell r="A427" t="str">
            <v>CTO. LINEALES ESTUCO PREP. EN PLANTA GRANULITE</v>
          </cell>
          <cell r="B427" t="str">
            <v>ML</v>
          </cell>
          <cell r="C427">
            <v>748</v>
          </cell>
          <cell r="D427">
            <v>748</v>
          </cell>
          <cell r="E427">
            <v>0</v>
          </cell>
          <cell r="F427">
            <v>37417</v>
          </cell>
          <cell r="G427" t="str">
            <v>PINTURAS</v>
          </cell>
          <cell r="H427">
            <v>100</v>
          </cell>
          <cell r="I427">
            <v>0</v>
          </cell>
          <cell r="J427" t="str">
            <v>JULIO CESAR RISO</v>
          </cell>
          <cell r="L427">
            <v>0</v>
          </cell>
          <cell r="M427">
            <v>0</v>
          </cell>
        </row>
        <row r="428">
          <cell r="A428" t="str">
            <v>CTO. SUM.+ INST.+PUL. CENEFA PIEDRA ROYAL DOR.30*15*15.</v>
          </cell>
          <cell r="B428" t="str">
            <v>ML</v>
          </cell>
          <cell r="C428">
            <v>27840</v>
          </cell>
          <cell r="D428">
            <v>27840</v>
          </cell>
          <cell r="E428">
            <v>0</v>
          </cell>
          <cell r="F428">
            <v>37417</v>
          </cell>
          <cell r="G428" t="str">
            <v>PISOS</v>
          </cell>
          <cell r="H428">
            <v>100</v>
          </cell>
          <cell r="I428">
            <v>0</v>
          </cell>
          <cell r="J428">
            <v>0</v>
          </cell>
          <cell r="L428">
            <v>0</v>
          </cell>
          <cell r="M428">
            <v>0</v>
          </cell>
        </row>
        <row r="429">
          <cell r="A429" t="str">
            <v>CUBIERTA 3* 1 HACEB</v>
          </cell>
          <cell r="B429" t="str">
            <v>UN</v>
          </cell>
          <cell r="C429">
            <v>258129</v>
          </cell>
          <cell r="D429">
            <v>258129</v>
          </cell>
          <cell r="E429">
            <v>0</v>
          </cell>
          <cell r="F429">
            <v>37755</v>
          </cell>
          <cell r="G429" t="str">
            <v>ELECTRODOMESTICOS</v>
          </cell>
          <cell r="H429">
            <v>18</v>
          </cell>
          <cell r="I429">
            <v>0</v>
          </cell>
          <cell r="J429">
            <v>0</v>
          </cell>
          <cell r="L429">
            <v>0</v>
          </cell>
          <cell r="M429">
            <v>0</v>
          </cell>
        </row>
        <row r="430">
          <cell r="A430" t="str">
            <v xml:space="preserve">CUBIERTA X 4 WHIRPOOL  REF:AKM444NB </v>
          </cell>
          <cell r="B430" t="str">
            <v>UN</v>
          </cell>
          <cell r="C430">
            <v>989000</v>
          </cell>
          <cell r="D430">
            <v>989000</v>
          </cell>
          <cell r="E430">
            <v>0</v>
          </cell>
          <cell r="F430">
            <v>38762</v>
          </cell>
          <cell r="G430" t="str">
            <v>ELECTRODOMESTICOS</v>
          </cell>
          <cell r="H430" t="str">
            <v>CASA MAGNA</v>
          </cell>
          <cell r="I430">
            <v>0</v>
          </cell>
          <cell r="J430" t="str">
            <v>CASA MAGNA</v>
          </cell>
          <cell r="L430">
            <v>0</v>
          </cell>
          <cell r="M430">
            <v>0</v>
          </cell>
        </row>
        <row r="431">
          <cell r="A431" t="str">
            <v>CUELGAS METALICAS (SUBCONTRATO)</v>
          </cell>
          <cell r="B431" t="str">
            <v>APTO</v>
          </cell>
          <cell r="C431">
            <v>1850000</v>
          </cell>
          <cell r="D431">
            <v>1850000</v>
          </cell>
          <cell r="E431">
            <v>0</v>
          </cell>
          <cell r="F431">
            <v>38445</v>
          </cell>
          <cell r="G431" t="str">
            <v>PRODISER</v>
          </cell>
        </row>
        <row r="432">
          <cell r="A432" t="str">
            <v>DESAGÜE ACERO INOX.</v>
          </cell>
          <cell r="B432" t="str">
            <v>UN</v>
          </cell>
          <cell r="C432">
            <v>85000</v>
          </cell>
          <cell r="D432">
            <v>85000</v>
          </cell>
          <cell r="E432">
            <v>0</v>
          </cell>
          <cell r="F432">
            <v>38253</v>
          </cell>
          <cell r="G432">
            <v>0</v>
          </cell>
          <cell r="I432">
            <v>0</v>
          </cell>
          <cell r="J432" t="str">
            <v>LIAN</v>
          </cell>
          <cell r="L432">
            <v>0</v>
          </cell>
          <cell r="M432">
            <v>0</v>
          </cell>
        </row>
        <row r="433">
          <cell r="A433" t="str">
            <v>DESAGÜE DE BAÑERA</v>
          </cell>
          <cell r="B433" t="str">
            <v>UN</v>
          </cell>
          <cell r="C433">
            <v>87700</v>
          </cell>
          <cell r="D433">
            <v>87700</v>
          </cell>
          <cell r="E433">
            <v>0</v>
          </cell>
          <cell r="F433">
            <v>38091</v>
          </cell>
          <cell r="G433" t="str">
            <v>HIDROSAN</v>
          </cell>
          <cell r="H433">
            <v>19</v>
          </cell>
          <cell r="I433">
            <v>0</v>
          </cell>
          <cell r="J433" t="str">
            <v>PLANNING</v>
          </cell>
          <cell r="L433">
            <v>0</v>
          </cell>
          <cell r="M433">
            <v>0</v>
          </cell>
        </row>
        <row r="434">
          <cell r="A434" t="str">
            <v>DESCRIPCION</v>
          </cell>
          <cell r="B434" t="str">
            <v>UN</v>
          </cell>
          <cell r="C434" t="str">
            <v>PREC NETO</v>
          </cell>
          <cell r="D434" t="str">
            <v>PREC BRUTO</v>
          </cell>
          <cell r="E434" t="str">
            <v>DCTO</v>
          </cell>
          <cell r="F434" t="str">
            <v>FECHA</v>
          </cell>
          <cell r="G434" t="str">
            <v>FAMILIA</v>
          </cell>
          <cell r="H434" t="str">
            <v>GRP</v>
          </cell>
          <cell r="I434" t="str">
            <v>ANTES</v>
          </cell>
          <cell r="J434" t="str">
            <v>PROVEEDOR</v>
          </cell>
          <cell r="K434" t="str">
            <v>TELEFONO</v>
          </cell>
          <cell r="L434" t="str">
            <v>VENDEDOR</v>
          </cell>
          <cell r="M434" t="str">
            <v>OBSERVACIONES</v>
          </cell>
        </row>
        <row r="435">
          <cell r="A435" t="str">
            <v>DESPENSA</v>
          </cell>
          <cell r="B435" t="str">
            <v>UN</v>
          </cell>
          <cell r="C435">
            <v>1871883</v>
          </cell>
          <cell r="D435">
            <v>1871883</v>
          </cell>
          <cell r="E435">
            <v>0</v>
          </cell>
          <cell r="F435">
            <v>38260</v>
          </cell>
          <cell r="G435" t="str">
            <v>C. MADERA</v>
          </cell>
          <cell r="H435">
            <v>16</v>
          </cell>
          <cell r="I435">
            <v>0</v>
          </cell>
          <cell r="J435" t="str">
            <v>TOLENTINO</v>
          </cell>
          <cell r="L435">
            <v>0</v>
          </cell>
          <cell r="M435">
            <v>0</v>
          </cell>
        </row>
        <row r="436">
          <cell r="A436" t="str">
            <v>DILATACION EN BRONCE</v>
          </cell>
          <cell r="B436" t="str">
            <v>ML</v>
          </cell>
          <cell r="C436">
            <v>3245</v>
          </cell>
          <cell r="D436">
            <v>3245</v>
          </cell>
          <cell r="E436">
            <v>0</v>
          </cell>
          <cell r="F436">
            <v>38749</v>
          </cell>
          <cell r="G436" t="str">
            <v>PISOS</v>
          </cell>
          <cell r="H436">
            <v>6</v>
          </cell>
          <cell r="I436">
            <v>0</v>
          </cell>
          <cell r="J436" t="str">
            <v>ROCA S.A.</v>
          </cell>
          <cell r="L436">
            <v>0</v>
          </cell>
          <cell r="M436">
            <v>0</v>
          </cell>
        </row>
        <row r="437">
          <cell r="A437" t="str">
            <v>DILATACION ICOPOR 100x10x1</v>
          </cell>
          <cell r="B437" t="str">
            <v>UN</v>
          </cell>
          <cell r="C437">
            <v>100</v>
          </cell>
          <cell r="D437">
            <v>100</v>
          </cell>
          <cell r="E437">
            <v>0</v>
          </cell>
          <cell r="F437">
            <v>38727</v>
          </cell>
          <cell r="G437" t="str">
            <v>PISOS</v>
          </cell>
          <cell r="J437" t="str">
            <v>FABRICOPORES</v>
          </cell>
        </row>
        <row r="438">
          <cell r="A438" t="str">
            <v>DILATACION PLASTICA BEIGE 5 MM</v>
          </cell>
          <cell r="B438" t="str">
            <v>ML</v>
          </cell>
          <cell r="C438">
            <v>1728</v>
          </cell>
          <cell r="D438">
            <v>1728</v>
          </cell>
          <cell r="E438">
            <v>0</v>
          </cell>
          <cell r="F438">
            <v>38749</v>
          </cell>
          <cell r="G438" t="str">
            <v>PISOS</v>
          </cell>
          <cell r="J438" t="str">
            <v>ROCA S.A.</v>
          </cell>
        </row>
        <row r="439">
          <cell r="A439" t="str">
            <v>DIOXIDO DE TITANIO</v>
          </cell>
          <cell r="B439" t="str">
            <v>KG</v>
          </cell>
          <cell r="C439">
            <v>4550</v>
          </cell>
          <cell r="D439">
            <v>4550</v>
          </cell>
          <cell r="E439">
            <v>0</v>
          </cell>
          <cell r="F439">
            <v>38749</v>
          </cell>
          <cell r="G439" t="str">
            <v>PETREOS Y CTO.</v>
          </cell>
          <cell r="H439">
            <v>4</v>
          </cell>
          <cell r="I439" t="str">
            <v>2404</v>
          </cell>
          <cell r="J439" t="str">
            <v>FERRETERIA SIGLO XXI</v>
          </cell>
          <cell r="L439">
            <v>0</v>
          </cell>
          <cell r="M439">
            <v>0</v>
          </cell>
        </row>
        <row r="440">
          <cell r="A440" t="str">
            <v>DISOLVENTE</v>
          </cell>
          <cell r="B440" t="str">
            <v>GL</v>
          </cell>
          <cell r="C440">
            <v>7000</v>
          </cell>
          <cell r="D440">
            <v>7000</v>
          </cell>
          <cell r="E440">
            <v>0</v>
          </cell>
          <cell r="F440">
            <v>38091</v>
          </cell>
          <cell r="G440" t="str">
            <v>PINTURAS</v>
          </cell>
          <cell r="I440">
            <v>0</v>
          </cell>
          <cell r="J440" t="str">
            <v>TECNOPINTURAS</v>
          </cell>
          <cell r="L440">
            <v>0</v>
          </cell>
          <cell r="M440">
            <v>0</v>
          </cell>
        </row>
        <row r="441">
          <cell r="A441" t="str">
            <v>DIVISION COMEDOR - SALON APTO 300</v>
          </cell>
          <cell r="B441" t="str">
            <v>UN</v>
          </cell>
          <cell r="C441">
            <v>2080038</v>
          </cell>
          <cell r="D441">
            <v>1890944</v>
          </cell>
          <cell r="E441">
            <v>-0.1</v>
          </cell>
          <cell r="F441">
            <v>38253</v>
          </cell>
          <cell r="G441" t="str">
            <v>C. MADERA</v>
          </cell>
          <cell r="H441">
            <v>100</v>
          </cell>
          <cell r="I441">
            <v>0</v>
          </cell>
          <cell r="J441" t="str">
            <v>ALONSO H</v>
          </cell>
          <cell r="L441">
            <v>0</v>
          </cell>
          <cell r="M441">
            <v>0</v>
          </cell>
        </row>
        <row r="442">
          <cell r="A442" t="str">
            <v>DUCTO DE 40 CMS DE DIÁMETRO FIBRA</v>
          </cell>
          <cell r="B442" t="str">
            <v>ML</v>
          </cell>
          <cell r="C442">
            <v>91176</v>
          </cell>
          <cell r="D442">
            <v>91176</v>
          </cell>
          <cell r="E442">
            <v>0</v>
          </cell>
          <cell r="F442">
            <v>38091</v>
          </cell>
          <cell r="G442" t="str">
            <v>EQ ESPECIAL</v>
          </cell>
          <cell r="H442">
            <v>21</v>
          </cell>
          <cell r="I442" t="str">
            <v>33512</v>
          </cell>
          <cell r="J442" t="str">
            <v>FIBROPLAK</v>
          </cell>
          <cell r="L442">
            <v>0</v>
          </cell>
          <cell r="M442">
            <v>0</v>
          </cell>
        </row>
        <row r="443">
          <cell r="A443" t="str">
            <v>ELASTICA BLANCA</v>
          </cell>
          <cell r="B443" t="str">
            <v>TB</v>
          </cell>
          <cell r="C443">
            <v>9237</v>
          </cell>
          <cell r="D443">
            <v>9237</v>
          </cell>
          <cell r="E443">
            <v>0</v>
          </cell>
          <cell r="F443">
            <v>38749</v>
          </cell>
          <cell r="G443" t="str">
            <v>ADITIVOS</v>
          </cell>
        </row>
        <row r="444">
          <cell r="A444" t="str">
            <v>ENCHAPE FACHADA VILLA DE LEIVA</v>
          </cell>
          <cell r="B444" t="str">
            <v>M2</v>
          </cell>
          <cell r="C444">
            <v>95500</v>
          </cell>
          <cell r="D444">
            <v>95500</v>
          </cell>
          <cell r="E444">
            <v>0</v>
          </cell>
          <cell r="F444">
            <v>38253</v>
          </cell>
          <cell r="G444" t="str">
            <v>APIMAR</v>
          </cell>
          <cell r="I444">
            <v>0</v>
          </cell>
          <cell r="J444" t="str">
            <v>PROMEDIO MARMO Y APIMAR</v>
          </cell>
          <cell r="L444">
            <v>0</v>
          </cell>
          <cell r="M444">
            <v>0</v>
          </cell>
        </row>
        <row r="445">
          <cell r="A445" t="str">
            <v>ENCHAPE FACHADA VILLA DE LEIVA BRUSH 2 CM 30*60</v>
          </cell>
          <cell r="B445" t="str">
            <v>M2</v>
          </cell>
          <cell r="C445">
            <v>156600</v>
          </cell>
          <cell r="D445">
            <v>156600</v>
          </cell>
          <cell r="E445">
            <v>0</v>
          </cell>
          <cell r="F445">
            <v>38460</v>
          </cell>
          <cell r="G445" t="str">
            <v>MARMO</v>
          </cell>
        </row>
        <row r="446">
          <cell r="A446" t="str">
            <v>ENSAYO LABORATORIO ACEROS</v>
          </cell>
          <cell r="B446" t="str">
            <v>UN</v>
          </cell>
          <cell r="D446">
            <v>90480</v>
          </cell>
          <cell r="E446">
            <v>0</v>
          </cell>
          <cell r="F446">
            <v>38749</v>
          </cell>
          <cell r="G446" t="str">
            <v>ENSAYOS</v>
          </cell>
          <cell r="J446" t="str">
            <v>CONTECON URBAR</v>
          </cell>
        </row>
        <row r="447">
          <cell r="A447" t="str">
            <v>ENSAYOS DE LABORATORIO (MUESTRA COMPLETA)</v>
          </cell>
          <cell r="B447" t="str">
            <v>UN</v>
          </cell>
          <cell r="D447">
            <v>36430</v>
          </cell>
          <cell r="E447">
            <v>0</v>
          </cell>
          <cell r="F447">
            <v>38749</v>
          </cell>
          <cell r="G447" t="str">
            <v>ENSAYOS</v>
          </cell>
          <cell r="J447" t="str">
            <v>CONTECON URBAR</v>
          </cell>
        </row>
        <row r="448">
          <cell r="A448" t="str">
            <v>ENTRESUELO (INC TRANSP.)</v>
          </cell>
          <cell r="B448" t="str">
            <v>M3</v>
          </cell>
          <cell r="C448">
            <v>25200</v>
          </cell>
          <cell r="D448">
            <v>25200</v>
          </cell>
          <cell r="F448">
            <v>38460</v>
          </cell>
          <cell r="G448" t="str">
            <v>PETREOS Y CTO.</v>
          </cell>
        </row>
        <row r="449">
          <cell r="A449" t="str">
            <v>EPOXICO ANCLAJES G5x22 oz</v>
          </cell>
          <cell r="B449" t="str">
            <v>UN</v>
          </cell>
          <cell r="C449">
            <v>50000</v>
          </cell>
          <cell r="D449">
            <v>50000</v>
          </cell>
          <cell r="E449">
            <v>0</v>
          </cell>
          <cell r="F449">
            <v>38749</v>
          </cell>
          <cell r="G449" t="str">
            <v>MAMPOSTERIA</v>
          </cell>
        </row>
        <row r="450">
          <cell r="A450" t="str">
            <v>EQUIPO PRESION 100 G.P.M. 45-65 PSI RED INC.</v>
          </cell>
          <cell r="B450" t="str">
            <v>UN</v>
          </cell>
          <cell r="C450">
            <v>4000000</v>
          </cell>
          <cell r="D450">
            <v>4000000</v>
          </cell>
          <cell r="E450">
            <v>0</v>
          </cell>
          <cell r="F450">
            <v>38753</v>
          </cell>
          <cell r="G450" t="str">
            <v>HIDROSAN</v>
          </cell>
          <cell r="H450">
            <v>29</v>
          </cell>
          <cell r="I450">
            <v>0</v>
          </cell>
          <cell r="J450" t="str">
            <v>SALINAS</v>
          </cell>
          <cell r="L450">
            <v>0</v>
          </cell>
          <cell r="M450">
            <v>0</v>
          </cell>
        </row>
        <row r="451">
          <cell r="A451" t="str">
            <v>EQUIPO PRESION 2x20 G.P.M. 20-40 PSI .</v>
          </cell>
          <cell r="B451" t="str">
            <v>UN</v>
          </cell>
          <cell r="C451">
            <v>4900000</v>
          </cell>
          <cell r="D451">
            <v>4900000</v>
          </cell>
          <cell r="E451">
            <v>0</v>
          </cell>
          <cell r="F451">
            <v>38753</v>
          </cell>
          <cell r="G451" t="str">
            <v>HIDROSAN</v>
          </cell>
          <cell r="H451" t="str">
            <v>SALINAS</v>
          </cell>
        </row>
        <row r="452">
          <cell r="A452" t="str">
            <v>EQUIPOS DE SAUNA Y TURCO</v>
          </cell>
          <cell r="B452" t="str">
            <v>UN</v>
          </cell>
          <cell r="C452">
            <v>1500000</v>
          </cell>
          <cell r="D452">
            <v>1500000</v>
          </cell>
          <cell r="E452">
            <v>0</v>
          </cell>
          <cell r="F452">
            <v>37417</v>
          </cell>
          <cell r="G452" t="str">
            <v>EQ ESPECIAL</v>
          </cell>
          <cell r="H452">
            <v>21</v>
          </cell>
          <cell r="I452">
            <v>0</v>
          </cell>
          <cell r="J452">
            <v>0</v>
          </cell>
          <cell r="L452">
            <v>0</v>
          </cell>
          <cell r="M452">
            <v>0</v>
          </cell>
        </row>
        <row r="453">
          <cell r="A453" t="str">
            <v>ESCALERA CLÁSICA</v>
          </cell>
          <cell r="B453" t="str">
            <v>ML</v>
          </cell>
          <cell r="C453">
            <v>9200</v>
          </cell>
          <cell r="D453">
            <v>8000</v>
          </cell>
          <cell r="E453">
            <v>-0.15</v>
          </cell>
          <cell r="F453">
            <v>37417</v>
          </cell>
          <cell r="G453" t="str">
            <v>PISOS</v>
          </cell>
          <cell r="H453">
            <v>100</v>
          </cell>
          <cell r="I453">
            <v>0</v>
          </cell>
          <cell r="J453">
            <v>0</v>
          </cell>
          <cell r="L453">
            <v>0</v>
          </cell>
          <cell r="M453">
            <v>0</v>
          </cell>
        </row>
        <row r="454">
          <cell r="A454" t="str">
            <v>ESCALERA TIPO GATO</v>
          </cell>
          <cell r="B454" t="str">
            <v>UN</v>
          </cell>
          <cell r="C454">
            <v>370000</v>
          </cell>
          <cell r="D454">
            <v>370000</v>
          </cell>
          <cell r="E454">
            <v>0</v>
          </cell>
          <cell r="F454">
            <v>38749</v>
          </cell>
          <cell r="G454" t="str">
            <v>C. METALICA</v>
          </cell>
          <cell r="H454">
            <v>3</v>
          </cell>
          <cell r="I454">
            <v>0</v>
          </cell>
          <cell r="J454" t="str">
            <v>ANTONIO PALACIO</v>
          </cell>
          <cell r="L454">
            <v>0</v>
          </cell>
          <cell r="M454">
            <v>0</v>
          </cell>
        </row>
        <row r="455">
          <cell r="A455" t="str">
            <v xml:space="preserve">ESMALTE DOMESTICO </v>
          </cell>
          <cell r="B455" t="str">
            <v>GL</v>
          </cell>
          <cell r="C455">
            <v>28474</v>
          </cell>
          <cell r="D455">
            <v>28474</v>
          </cell>
          <cell r="E455">
            <v>0</v>
          </cell>
          <cell r="F455">
            <v>38091</v>
          </cell>
          <cell r="G455" t="str">
            <v>PINTURAS</v>
          </cell>
          <cell r="H455">
            <v>11</v>
          </cell>
          <cell r="I455">
            <v>0</v>
          </cell>
          <cell r="J455" t="str">
            <v>TECNOPINTURAS</v>
          </cell>
          <cell r="L455">
            <v>0</v>
          </cell>
          <cell r="M455">
            <v>0</v>
          </cell>
        </row>
        <row r="456">
          <cell r="A456" t="str">
            <v>ESTOPA</v>
          </cell>
          <cell r="B456" t="str">
            <v>KG</v>
          </cell>
          <cell r="C456">
            <v>2414</v>
          </cell>
          <cell r="D456">
            <v>2414</v>
          </cell>
          <cell r="E456">
            <v>0</v>
          </cell>
          <cell r="F456">
            <v>38749</v>
          </cell>
          <cell r="G456" t="str">
            <v>FORMALETA Y CONSUMOS</v>
          </cell>
          <cell r="H456">
            <v>4</v>
          </cell>
          <cell r="I456">
            <v>0</v>
          </cell>
          <cell r="J456" t="str">
            <v>DISTRIBUCIONES ABEL</v>
          </cell>
          <cell r="L456">
            <v>0</v>
          </cell>
          <cell r="M456">
            <v>0</v>
          </cell>
        </row>
        <row r="457">
          <cell r="A457" t="str">
            <v>ESTRUCTURA METALICA FALDON</v>
          </cell>
          <cell r="B457" t="str">
            <v>UN</v>
          </cell>
          <cell r="C457">
            <v>25000</v>
          </cell>
          <cell r="D457">
            <v>25000</v>
          </cell>
          <cell r="G457">
            <v>0</v>
          </cell>
          <cell r="I457">
            <v>0</v>
          </cell>
          <cell r="J457">
            <v>0</v>
          </cell>
          <cell r="L457">
            <v>0</v>
          </cell>
          <cell r="M457">
            <v>0</v>
          </cell>
        </row>
        <row r="458">
          <cell r="A458" t="str">
            <v>ESTUCO PLÁSTICO (5GL)</v>
          </cell>
          <cell r="B458" t="str">
            <v>GL</v>
          </cell>
          <cell r="C458">
            <v>46910</v>
          </cell>
          <cell r="D458">
            <v>46910</v>
          </cell>
          <cell r="E458">
            <v>0</v>
          </cell>
          <cell r="F458">
            <v>38749</v>
          </cell>
          <cell r="G458" t="str">
            <v>PINTURAS</v>
          </cell>
          <cell r="H458">
            <v>21</v>
          </cell>
          <cell r="I458">
            <v>0</v>
          </cell>
          <cell r="J458" t="str">
            <v>TECNOPINTURAS</v>
          </cell>
          <cell r="L458">
            <v>0</v>
          </cell>
          <cell r="M458">
            <v>0</v>
          </cell>
        </row>
        <row r="459">
          <cell r="A459" t="str">
            <v>FALLEBA DE INCRUSTAR CROMO DE 8"</v>
          </cell>
          <cell r="B459" t="str">
            <v>UN</v>
          </cell>
          <cell r="C459">
            <v>15000</v>
          </cell>
          <cell r="D459">
            <v>15000</v>
          </cell>
          <cell r="E459">
            <v>0</v>
          </cell>
          <cell r="F459">
            <v>38091</v>
          </cell>
          <cell r="G459" t="str">
            <v>C. MADERA</v>
          </cell>
          <cell r="H459">
            <v>11</v>
          </cell>
          <cell r="I459">
            <v>0</v>
          </cell>
          <cell r="J459" t="str">
            <v xml:space="preserve">EL ARQUITECTO </v>
          </cell>
          <cell r="L459">
            <v>0</v>
          </cell>
          <cell r="M459">
            <v>0</v>
          </cell>
        </row>
        <row r="460">
          <cell r="A460" t="str">
            <v>FALLEBA PENDULO DE 8"</v>
          </cell>
          <cell r="B460">
            <v>0</v>
          </cell>
          <cell r="G460">
            <v>0</v>
          </cell>
          <cell r="I460">
            <v>0</v>
          </cell>
          <cell r="J460">
            <v>0</v>
          </cell>
          <cell r="L460">
            <v>0</v>
          </cell>
          <cell r="M460">
            <v>0</v>
          </cell>
        </row>
        <row r="461">
          <cell r="A461" t="str">
            <v>FIBRA PARA CERRAMIENTO</v>
          </cell>
          <cell r="B461" t="str">
            <v>M2</v>
          </cell>
          <cell r="C461">
            <v>1800</v>
          </cell>
          <cell r="D461">
            <v>1800</v>
          </cell>
          <cell r="E461">
            <v>0</v>
          </cell>
          <cell r="F461">
            <v>37417</v>
          </cell>
          <cell r="G461" t="str">
            <v>VARIOS</v>
          </cell>
          <cell r="H461">
            <v>1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</row>
        <row r="462">
          <cell r="A462" t="str">
            <v>FILTRO CAMPANA EXTRACTORA</v>
          </cell>
          <cell r="C462">
            <v>50000</v>
          </cell>
          <cell r="D462">
            <v>50000</v>
          </cell>
          <cell r="E462">
            <v>0</v>
          </cell>
          <cell r="F462">
            <v>38762</v>
          </cell>
          <cell r="G462" t="str">
            <v>ELECTRODOMESTICOS</v>
          </cell>
          <cell r="H462" t="str">
            <v>CASA MAGNA</v>
          </cell>
        </row>
        <row r="463">
          <cell r="A463" t="str">
            <v>FORMALETA CONTACTO REBANCO</v>
          </cell>
          <cell r="B463" t="str">
            <v>M2</v>
          </cell>
          <cell r="C463">
            <v>23000</v>
          </cell>
          <cell r="D463">
            <v>20000</v>
          </cell>
          <cell r="E463">
            <v>-0.15</v>
          </cell>
          <cell r="F463">
            <v>37413</v>
          </cell>
          <cell r="G463" t="str">
            <v>FORMALETA Y CONSUMOS</v>
          </cell>
          <cell r="H463">
            <v>20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</row>
        <row r="464">
          <cell r="A464" t="str">
            <v>FORMALETA CONTACTO TOPELLANTA</v>
          </cell>
          <cell r="B464" t="str">
            <v>UN</v>
          </cell>
          <cell r="C464">
            <v>10000</v>
          </cell>
          <cell r="D464">
            <v>10000</v>
          </cell>
          <cell r="E464">
            <v>0</v>
          </cell>
          <cell r="F464">
            <v>38749</v>
          </cell>
          <cell r="G464" t="str">
            <v>FORMALETA Y CONSUMOS</v>
          </cell>
          <cell r="H464">
            <v>20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</row>
        <row r="465">
          <cell r="A465" t="str">
            <v xml:space="preserve">FORMALETA DE CONTACTO </v>
          </cell>
          <cell r="B465" t="str">
            <v>M2</v>
          </cell>
          <cell r="C465">
            <v>35000</v>
          </cell>
          <cell r="D465">
            <v>35000</v>
          </cell>
          <cell r="E465">
            <v>0</v>
          </cell>
          <cell r="F465">
            <v>37413</v>
          </cell>
          <cell r="G465" t="str">
            <v>FORMALETA Y CONSUMOS</v>
          </cell>
          <cell r="H465">
            <v>20</v>
          </cell>
          <cell r="I465">
            <v>0</v>
          </cell>
          <cell r="J465">
            <v>0</v>
          </cell>
          <cell r="L465">
            <v>0</v>
          </cell>
          <cell r="M465">
            <v>0</v>
          </cell>
        </row>
        <row r="466">
          <cell r="A466" t="str">
            <v>FORMALETA DE CONTACTO CÁRCAMO</v>
          </cell>
          <cell r="B466" t="str">
            <v>ML</v>
          </cell>
          <cell r="C466">
            <v>34500</v>
          </cell>
          <cell r="D466">
            <v>30000</v>
          </cell>
          <cell r="E466">
            <v>-0.15</v>
          </cell>
          <cell r="F466">
            <v>37417</v>
          </cell>
          <cell r="G466" t="str">
            <v>FORMALETA Y CONSUMOS</v>
          </cell>
          <cell r="H466">
            <v>20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</row>
        <row r="467">
          <cell r="A467" t="str">
            <v>FORMALETA DE CONTACTO COLUMNAS (ALQUILER)</v>
          </cell>
          <cell r="B467" t="str">
            <v>M2</v>
          </cell>
          <cell r="C467">
            <v>1300</v>
          </cell>
          <cell r="D467">
            <v>1300</v>
          </cell>
          <cell r="E467">
            <v>0</v>
          </cell>
          <cell r="F467">
            <v>38749</v>
          </cell>
          <cell r="G467" t="str">
            <v>FORMALETA Y CONSUMOS</v>
          </cell>
          <cell r="H467">
            <v>20</v>
          </cell>
          <cell r="I467">
            <v>0</v>
          </cell>
          <cell r="J467" t="str">
            <v>ESCO</v>
          </cell>
          <cell r="L467">
            <v>0</v>
          </cell>
          <cell r="M467">
            <v>0</v>
          </cell>
        </row>
        <row r="468">
          <cell r="A468" t="str">
            <v>FORMALETA DE CONTACTO PISO CONCRETO</v>
          </cell>
          <cell r="B468" t="str">
            <v>M2</v>
          </cell>
          <cell r="C468">
            <v>34500</v>
          </cell>
          <cell r="D468">
            <v>30000</v>
          </cell>
          <cell r="E468">
            <v>-0.15</v>
          </cell>
          <cell r="F468">
            <v>37413</v>
          </cell>
          <cell r="G468" t="str">
            <v>FORMALETA Y CONSUMOS</v>
          </cell>
          <cell r="H468">
            <v>20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</row>
        <row r="469">
          <cell r="A469" t="str">
            <v>FORMALETA WESTERN</v>
          </cell>
          <cell r="B469" t="str">
            <v>M2</v>
          </cell>
          <cell r="C469">
            <v>2530</v>
          </cell>
          <cell r="D469">
            <v>2300</v>
          </cell>
          <cell r="E469">
            <v>-0.1</v>
          </cell>
          <cell r="F469">
            <v>37413</v>
          </cell>
          <cell r="G469" t="str">
            <v>FORMALETA Y CONSUMOS</v>
          </cell>
          <cell r="H469">
            <v>20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</row>
        <row r="470">
          <cell r="A470" t="str">
            <v>FORRO MURO ACERO INOXIDABLE</v>
          </cell>
          <cell r="B470" t="str">
            <v>M2</v>
          </cell>
          <cell r="C470">
            <v>350000</v>
          </cell>
          <cell r="D470">
            <v>350000</v>
          </cell>
          <cell r="E470">
            <v>0</v>
          </cell>
          <cell r="F470">
            <v>37761</v>
          </cell>
          <cell r="G470" t="str">
            <v>C. MADERA</v>
          </cell>
          <cell r="H470">
            <v>16</v>
          </cell>
          <cell r="I470">
            <v>0</v>
          </cell>
          <cell r="J470">
            <v>0</v>
          </cell>
          <cell r="L470">
            <v>0</v>
          </cell>
          <cell r="M470">
            <v>0</v>
          </cell>
        </row>
        <row r="471">
          <cell r="A471" t="str">
            <v>FUNDACION Y MURO CERRAMIENTO</v>
          </cell>
          <cell r="B471" t="str">
            <v>ML</v>
          </cell>
          <cell r="C471">
            <v>85000</v>
          </cell>
          <cell r="D471">
            <v>85000</v>
          </cell>
          <cell r="E471">
            <v>0</v>
          </cell>
          <cell r="F471">
            <v>38749</v>
          </cell>
          <cell r="G471" t="str">
            <v>EXTERIORES Y VARIOS</v>
          </cell>
          <cell r="H471">
            <v>100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</row>
        <row r="472">
          <cell r="A472" t="str">
            <v>FUNDACION Y MURO CERRAMIENTO DE 0.40</v>
          </cell>
          <cell r="B472" t="str">
            <v>ML</v>
          </cell>
          <cell r="C472">
            <v>42000</v>
          </cell>
          <cell r="D472">
            <v>42000</v>
          </cell>
          <cell r="E472">
            <v>0</v>
          </cell>
          <cell r="F472">
            <v>38749</v>
          </cell>
          <cell r="G472" t="str">
            <v>EXTERIORES Y VARIOS</v>
          </cell>
          <cell r="H472">
            <v>100</v>
          </cell>
          <cell r="I472">
            <v>0</v>
          </cell>
          <cell r="J472">
            <v>0</v>
          </cell>
          <cell r="L472">
            <v>0</v>
          </cell>
          <cell r="M472">
            <v>0</v>
          </cell>
        </row>
        <row r="473">
          <cell r="A473" t="str">
            <v>GABINETE CONTRA INCENDIO 99X77X24 CAL 20</v>
          </cell>
          <cell r="B473" t="str">
            <v>UN</v>
          </cell>
          <cell r="C473">
            <v>840000</v>
          </cell>
          <cell r="D473">
            <v>840000</v>
          </cell>
          <cell r="E473">
            <v>0</v>
          </cell>
          <cell r="F473">
            <v>38749</v>
          </cell>
          <cell r="G473" t="str">
            <v>HIDROSAN</v>
          </cell>
          <cell r="H473">
            <v>40</v>
          </cell>
          <cell r="I473">
            <v>0</v>
          </cell>
          <cell r="J473" t="str">
            <v>SALINAS</v>
          </cell>
          <cell r="L473">
            <v>0</v>
          </cell>
          <cell r="M473">
            <v>0</v>
          </cell>
        </row>
        <row r="474">
          <cell r="A474" t="str">
            <v>GEOTEXTIL TEGIDO 1600 GR.</v>
          </cell>
          <cell r="B474" t="str">
            <v>M2</v>
          </cell>
          <cell r="C474">
            <v>2135</v>
          </cell>
          <cell r="D474">
            <v>2135</v>
          </cell>
          <cell r="E474">
            <v>0</v>
          </cell>
          <cell r="F474">
            <v>38749</v>
          </cell>
          <cell r="G474" t="str">
            <v>URBANISMO</v>
          </cell>
          <cell r="H474">
            <v>100</v>
          </cell>
          <cell r="I474">
            <v>0</v>
          </cell>
          <cell r="J474" t="str">
            <v>MATERIALES Y HTAS</v>
          </cell>
          <cell r="L474">
            <v>0</v>
          </cell>
          <cell r="M474">
            <v>0</v>
          </cell>
        </row>
        <row r="475">
          <cell r="A475" t="str">
            <v>GRANO CUARZO</v>
          </cell>
          <cell r="B475" t="str">
            <v>SAC</v>
          </cell>
          <cell r="C475">
            <v>15000</v>
          </cell>
          <cell r="D475">
            <v>15000</v>
          </cell>
          <cell r="E475">
            <v>0</v>
          </cell>
          <cell r="F475">
            <v>37417</v>
          </cell>
          <cell r="G475" t="str">
            <v>PISOS</v>
          </cell>
          <cell r="H475">
            <v>6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</row>
        <row r="476">
          <cell r="A476" t="str">
            <v>GRAVILLA</v>
          </cell>
          <cell r="B476" t="str">
            <v>M3</v>
          </cell>
          <cell r="C476">
            <v>17922</v>
          </cell>
          <cell r="D476">
            <v>17922</v>
          </cell>
          <cell r="E476">
            <v>0</v>
          </cell>
          <cell r="F476">
            <v>38091</v>
          </cell>
          <cell r="G476" t="str">
            <v>PETREOS Y CTO.</v>
          </cell>
          <cell r="H476">
            <v>4</v>
          </cell>
          <cell r="I476">
            <v>0</v>
          </cell>
          <cell r="J476">
            <v>0</v>
          </cell>
          <cell r="L476">
            <v>0</v>
          </cell>
          <cell r="M476">
            <v>0</v>
          </cell>
        </row>
        <row r="477">
          <cell r="A477" t="str">
            <v>GRIFERIA LAVAMANOS GALAXIA 1 LLAVE</v>
          </cell>
          <cell r="B477" t="str">
            <v>UN</v>
          </cell>
          <cell r="C477">
            <v>25000</v>
          </cell>
          <cell r="D477">
            <v>25000</v>
          </cell>
          <cell r="E477">
            <v>0</v>
          </cell>
          <cell r="F477">
            <v>37755</v>
          </cell>
          <cell r="G477" t="str">
            <v>CORONA</v>
          </cell>
          <cell r="H477">
            <v>19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</row>
        <row r="478">
          <cell r="A478" t="str">
            <v>GRIFERIA MEZCL. LAVAMANOS GALAXIA 4"</v>
          </cell>
          <cell r="B478" t="str">
            <v>UN</v>
          </cell>
          <cell r="C478">
            <v>51100</v>
          </cell>
          <cell r="D478">
            <v>51100</v>
          </cell>
          <cell r="E478">
            <v>0</v>
          </cell>
          <cell r="F478">
            <v>38091</v>
          </cell>
          <cell r="G478" t="str">
            <v>CORONA</v>
          </cell>
          <cell r="H478">
            <v>19</v>
          </cell>
          <cell r="I478">
            <v>0</v>
          </cell>
          <cell r="J478" t="str">
            <v>BAZAR AMERICANO</v>
          </cell>
          <cell r="L478">
            <v>0</v>
          </cell>
          <cell r="M478">
            <v>0</v>
          </cell>
        </row>
        <row r="479">
          <cell r="A479" t="str">
            <v>HALADERA ACERO</v>
          </cell>
          <cell r="B479" t="str">
            <v>UN</v>
          </cell>
          <cell r="C479">
            <v>10307</v>
          </cell>
          <cell r="D479">
            <v>10307</v>
          </cell>
          <cell r="E479">
            <v>0</v>
          </cell>
          <cell r="F479">
            <v>38749</v>
          </cell>
          <cell r="G479" t="str">
            <v>C. MADERA</v>
          </cell>
          <cell r="H479">
            <v>19</v>
          </cell>
          <cell r="I479">
            <v>0</v>
          </cell>
          <cell r="J479" t="str">
            <v>DISTRICONDOR</v>
          </cell>
          <cell r="L479">
            <v>0</v>
          </cell>
          <cell r="M479">
            <v>0</v>
          </cell>
        </row>
        <row r="480">
          <cell r="A480" t="str">
            <v>HALADERA BOTON</v>
          </cell>
          <cell r="D480">
            <v>3700</v>
          </cell>
          <cell r="E480">
            <v>0</v>
          </cell>
          <cell r="F480">
            <v>38749</v>
          </cell>
          <cell r="G480" t="str">
            <v>C. MADERA</v>
          </cell>
          <cell r="H480">
            <v>19</v>
          </cell>
          <cell r="I480">
            <v>0</v>
          </cell>
          <cell r="J480" t="str">
            <v>DISTRICONDOR</v>
          </cell>
        </row>
        <row r="481">
          <cell r="A481" t="str">
            <v>HALADERA CAZUELA OVALADA DE 9 CMS</v>
          </cell>
          <cell r="B481" t="str">
            <v>UN</v>
          </cell>
          <cell r="C481">
            <v>16240</v>
          </cell>
          <cell r="D481">
            <v>16240</v>
          </cell>
          <cell r="E481">
            <v>0</v>
          </cell>
          <cell r="F481">
            <v>38749</v>
          </cell>
          <cell r="G481" t="str">
            <v>C. MADERA</v>
          </cell>
          <cell r="J481" t="str">
            <v xml:space="preserve">PLANINING AND BUILDING </v>
          </cell>
        </row>
        <row r="482">
          <cell r="A482" t="str">
            <v>HALADERA PARA CABINA CROMO</v>
          </cell>
          <cell r="B482" t="str">
            <v>UN</v>
          </cell>
          <cell r="C482">
            <v>65000</v>
          </cell>
          <cell r="D482">
            <v>65000</v>
          </cell>
          <cell r="E482">
            <v>0</v>
          </cell>
          <cell r="F482">
            <v>38253</v>
          </cell>
          <cell r="G482">
            <v>0</v>
          </cell>
          <cell r="H482">
            <v>19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</row>
        <row r="483">
          <cell r="A483" t="str">
            <v>HERRAMIENTA MENOR</v>
          </cell>
          <cell r="B483" t="str">
            <v>%</v>
          </cell>
          <cell r="C483">
            <v>0</v>
          </cell>
          <cell r="D483">
            <v>0</v>
          </cell>
          <cell r="E483">
            <v>0</v>
          </cell>
          <cell r="F483">
            <v>37417</v>
          </cell>
          <cell r="G483" t="str">
            <v>HERRAMIENTA</v>
          </cell>
          <cell r="H483">
            <v>15</v>
          </cell>
          <cell r="I483">
            <v>0</v>
          </cell>
          <cell r="J483">
            <v>0</v>
          </cell>
          <cell r="L483">
            <v>0</v>
          </cell>
          <cell r="M483">
            <v>0</v>
          </cell>
        </row>
        <row r="484">
          <cell r="A484" t="str">
            <v>HERRAMIENTA MENOR</v>
          </cell>
          <cell r="B484">
            <v>0</v>
          </cell>
          <cell r="C484">
            <v>0</v>
          </cell>
          <cell r="G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</row>
        <row r="485">
          <cell r="A485" t="str">
            <v>HIDROFLOT</v>
          </cell>
          <cell r="B485" t="str">
            <v>UN</v>
          </cell>
          <cell r="C485">
            <v>3000000</v>
          </cell>
          <cell r="D485">
            <v>3000000</v>
          </cell>
          <cell r="E485">
            <v>0</v>
          </cell>
          <cell r="G485" t="str">
            <v>HIDROSAN</v>
          </cell>
          <cell r="H485">
            <v>29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</row>
        <row r="486">
          <cell r="A486" t="str">
            <v>HORNO WHIRPOOL AKP135IX  H60</v>
          </cell>
          <cell r="B486" t="str">
            <v>UN</v>
          </cell>
          <cell r="C486">
            <v>1120100</v>
          </cell>
          <cell r="D486">
            <v>1120100</v>
          </cell>
          <cell r="E486">
            <v>0</v>
          </cell>
          <cell r="F486">
            <v>38762</v>
          </cell>
          <cell r="G486" t="str">
            <v>ELECTRODOMESTICOS</v>
          </cell>
          <cell r="H486" t="str">
            <v>CASA MAGNA</v>
          </cell>
          <cell r="I486">
            <v>0</v>
          </cell>
          <cell r="J486" t="str">
            <v>CASA MAGNA</v>
          </cell>
          <cell r="L486">
            <v>0</v>
          </cell>
          <cell r="M486">
            <v>0</v>
          </cell>
        </row>
        <row r="487">
          <cell r="A487" t="str">
            <v>IGOL DENSO</v>
          </cell>
          <cell r="B487" t="str">
            <v>KG</v>
          </cell>
          <cell r="C487">
            <v>6032</v>
          </cell>
          <cell r="D487">
            <v>6032</v>
          </cell>
          <cell r="E487">
            <v>0</v>
          </cell>
          <cell r="F487">
            <v>37755</v>
          </cell>
          <cell r="G487" t="str">
            <v>ADITIVOS</v>
          </cell>
          <cell r="H487">
            <v>12</v>
          </cell>
          <cell r="I487" t="str">
            <v>2789</v>
          </cell>
          <cell r="J487">
            <v>0</v>
          </cell>
          <cell r="L487">
            <v>0</v>
          </cell>
          <cell r="M487">
            <v>0</v>
          </cell>
        </row>
        <row r="488">
          <cell r="A488" t="str">
            <v>IGOL IMPRIMANTE</v>
          </cell>
          <cell r="B488" t="str">
            <v>KG</v>
          </cell>
          <cell r="C488">
            <v>6500</v>
          </cell>
          <cell r="D488">
            <v>6500</v>
          </cell>
          <cell r="E488">
            <v>0</v>
          </cell>
          <cell r="F488">
            <v>37755</v>
          </cell>
          <cell r="G488" t="str">
            <v>ADITIVOS</v>
          </cell>
          <cell r="H488">
            <v>12</v>
          </cell>
          <cell r="I488" t="str">
            <v xml:space="preserve"> </v>
          </cell>
          <cell r="J488">
            <v>0</v>
          </cell>
          <cell r="L488">
            <v>0</v>
          </cell>
          <cell r="M488">
            <v>0</v>
          </cell>
        </row>
        <row r="489">
          <cell r="A489" t="str">
            <v>INCRUSTACIONES ALLEGRO BLANCAS (5 PIEZAS)</v>
          </cell>
          <cell r="B489" t="str">
            <v>UN</v>
          </cell>
          <cell r="C489">
            <v>26500</v>
          </cell>
          <cell r="D489">
            <v>26500</v>
          </cell>
          <cell r="E489">
            <v>0</v>
          </cell>
          <cell r="F489">
            <v>38091</v>
          </cell>
          <cell r="G489" t="str">
            <v>CORONA</v>
          </cell>
          <cell r="H489">
            <v>9</v>
          </cell>
          <cell r="I489">
            <v>0</v>
          </cell>
          <cell r="J489" t="str">
            <v>BAZAR AMERICANO</v>
          </cell>
          <cell r="L489">
            <v>0</v>
          </cell>
          <cell r="M489" t="str">
            <v>NO SE COLOCO DESCUENTO</v>
          </cell>
        </row>
        <row r="490">
          <cell r="A490" t="str">
            <v>INCRUSTACIONES CROMADAS IMPORTADAS 4 UND</v>
          </cell>
          <cell r="B490" t="str">
            <v>UN</v>
          </cell>
          <cell r="C490">
            <v>50400</v>
          </cell>
          <cell r="D490">
            <v>48000</v>
          </cell>
          <cell r="E490">
            <v>-0.05</v>
          </cell>
          <cell r="F490">
            <v>38758</v>
          </cell>
          <cell r="G490" t="str">
            <v>LCM</v>
          </cell>
          <cell r="H490">
            <v>9</v>
          </cell>
          <cell r="I490">
            <v>0</v>
          </cell>
          <cell r="J490" t="str">
            <v>PLANNING AND  BUILDING</v>
          </cell>
          <cell r="L490">
            <v>0</v>
          </cell>
          <cell r="M490">
            <v>0</v>
          </cell>
        </row>
        <row r="491">
          <cell r="A491" t="str">
            <v>INCRUSTACIONES CROMADAS IMPORTADAS 5 UND</v>
          </cell>
          <cell r="B491" t="str">
            <v>UN</v>
          </cell>
          <cell r="C491">
            <v>132405</v>
          </cell>
          <cell r="D491">
            <v>126100</v>
          </cell>
          <cell r="E491">
            <v>-0.05</v>
          </cell>
          <cell r="F491">
            <v>38758</v>
          </cell>
          <cell r="G491" t="str">
            <v>LCM</v>
          </cell>
          <cell r="H491">
            <v>9</v>
          </cell>
          <cell r="I491">
            <v>0</v>
          </cell>
          <cell r="J491" t="str">
            <v>PLANNING AND  BUILDING</v>
          </cell>
          <cell r="L491">
            <v>0</v>
          </cell>
          <cell r="M491">
            <v>0</v>
          </cell>
        </row>
        <row r="492">
          <cell r="A492" t="str">
            <v>INCRUSTACIONES IMPORTADA 2 PIEZAS LCM</v>
          </cell>
          <cell r="B492" t="str">
            <v>UN</v>
          </cell>
          <cell r="C492">
            <v>65795</v>
          </cell>
          <cell r="D492">
            <v>62662</v>
          </cell>
          <cell r="E492">
            <v>-0.05</v>
          </cell>
          <cell r="F492">
            <v>38758</v>
          </cell>
          <cell r="G492" t="str">
            <v>LCM</v>
          </cell>
          <cell r="H492">
            <v>9</v>
          </cell>
          <cell r="I492">
            <v>0</v>
          </cell>
          <cell r="J492" t="str">
            <v>PLANNING AND  BUILDING</v>
          </cell>
          <cell r="L492">
            <v>0</v>
          </cell>
          <cell r="M492">
            <v>0</v>
          </cell>
        </row>
        <row r="493">
          <cell r="A493" t="str">
            <v>INCRUSTACIONES NOVA COLOR</v>
          </cell>
          <cell r="B493" t="str">
            <v>UN</v>
          </cell>
          <cell r="C493">
            <v>42920</v>
          </cell>
          <cell r="D493">
            <v>42920</v>
          </cell>
          <cell r="E493">
            <v>0</v>
          </cell>
          <cell r="F493">
            <v>37408</v>
          </cell>
          <cell r="G493" t="str">
            <v>CORONA</v>
          </cell>
          <cell r="H493">
            <v>9</v>
          </cell>
          <cell r="I493">
            <v>0</v>
          </cell>
          <cell r="J493">
            <v>0</v>
          </cell>
          <cell r="L493">
            <v>0</v>
          </cell>
          <cell r="M493">
            <v>0</v>
          </cell>
        </row>
        <row r="494">
          <cell r="A494" t="str">
            <v>INSONORIZACIÓN MAQUINAS</v>
          </cell>
          <cell r="B494" t="str">
            <v>GL</v>
          </cell>
          <cell r="C494">
            <v>1600000</v>
          </cell>
          <cell r="D494">
            <v>1600000</v>
          </cell>
          <cell r="E494">
            <v>0</v>
          </cell>
          <cell r="F494">
            <v>37417</v>
          </cell>
          <cell r="G494" t="str">
            <v>EQ ESPECIAL</v>
          </cell>
          <cell r="H494">
            <v>100</v>
          </cell>
          <cell r="I494">
            <v>0</v>
          </cell>
          <cell r="J494">
            <v>0</v>
          </cell>
          <cell r="L494">
            <v>0</v>
          </cell>
          <cell r="M494">
            <v>0</v>
          </cell>
        </row>
        <row r="495">
          <cell r="A495" t="str">
            <v>INSONORIZACIÓN TUBERIAS</v>
          </cell>
          <cell r="B495" t="str">
            <v>GL</v>
          </cell>
          <cell r="C495">
            <v>250000</v>
          </cell>
          <cell r="D495">
            <v>250000</v>
          </cell>
          <cell r="E495">
            <v>0</v>
          </cell>
          <cell r="F495">
            <v>38758</v>
          </cell>
          <cell r="G495" t="str">
            <v>EQ ESPECIAL</v>
          </cell>
          <cell r="J495" t="str">
            <v>A Y B S.A.</v>
          </cell>
        </row>
        <row r="496">
          <cell r="A496" t="str">
            <v>INSTALACIONES ELECTRICAS PROVISIONALES</v>
          </cell>
          <cell r="B496" t="str">
            <v>PTO</v>
          </cell>
          <cell r="C496">
            <v>18000</v>
          </cell>
          <cell r="D496">
            <v>18000</v>
          </cell>
          <cell r="E496">
            <v>0</v>
          </cell>
          <cell r="F496">
            <v>37417</v>
          </cell>
          <cell r="G496" t="str">
            <v>INSTAL ELECTRICA</v>
          </cell>
          <cell r="H496">
            <v>88</v>
          </cell>
          <cell r="I496">
            <v>0</v>
          </cell>
          <cell r="J496">
            <v>0</v>
          </cell>
          <cell r="L496">
            <v>0</v>
          </cell>
          <cell r="M496">
            <v>0</v>
          </cell>
        </row>
        <row r="497">
          <cell r="A497" t="str">
            <v>INSTALACIONES TELEFONICAS PROVISIONALES</v>
          </cell>
          <cell r="B497" t="str">
            <v>PTO</v>
          </cell>
          <cell r="C497">
            <v>15000</v>
          </cell>
          <cell r="D497">
            <v>15000</v>
          </cell>
          <cell r="E497">
            <v>0</v>
          </cell>
          <cell r="F497">
            <v>37417</v>
          </cell>
          <cell r="G497" t="str">
            <v>INSTAL ELECTRICA</v>
          </cell>
          <cell r="H497">
            <v>88</v>
          </cell>
          <cell r="I497">
            <v>0</v>
          </cell>
          <cell r="J497">
            <v>0</v>
          </cell>
          <cell r="L497">
            <v>0</v>
          </cell>
          <cell r="M497">
            <v>0</v>
          </cell>
        </row>
        <row r="498">
          <cell r="A498" t="str">
            <v>INTRAPLAST Z</v>
          </cell>
          <cell r="B498" t="str">
            <v>KG</v>
          </cell>
          <cell r="C498">
            <v>1578</v>
          </cell>
          <cell r="D498">
            <v>1578</v>
          </cell>
          <cell r="E498">
            <v>0</v>
          </cell>
          <cell r="F498">
            <v>37755</v>
          </cell>
          <cell r="G498" t="str">
            <v>ADITIVOS</v>
          </cell>
          <cell r="H498">
            <v>12</v>
          </cell>
          <cell r="I498">
            <v>0</v>
          </cell>
          <cell r="J498">
            <v>0</v>
          </cell>
          <cell r="L498">
            <v>0</v>
          </cell>
          <cell r="M498">
            <v>0</v>
          </cell>
        </row>
        <row r="499">
          <cell r="A499" t="str">
            <v>JABON INDUSTRIAL</v>
          </cell>
          <cell r="B499" t="str">
            <v>KG</v>
          </cell>
          <cell r="C499">
            <v>3000</v>
          </cell>
          <cell r="D499">
            <v>3000</v>
          </cell>
          <cell r="E499">
            <v>0</v>
          </cell>
          <cell r="F499">
            <v>38758</v>
          </cell>
          <cell r="G499" t="str">
            <v>VARIOS</v>
          </cell>
        </row>
        <row r="500">
          <cell r="A500" t="str">
            <v xml:space="preserve">JABONERO CROMADAS DEKO </v>
          </cell>
          <cell r="B500" t="str">
            <v>UN</v>
          </cell>
          <cell r="C500">
            <v>39600</v>
          </cell>
          <cell r="D500">
            <v>39600</v>
          </cell>
          <cell r="E500">
            <v>0</v>
          </cell>
          <cell r="F500">
            <v>38091</v>
          </cell>
          <cell r="G500" t="str">
            <v>CORONA</v>
          </cell>
          <cell r="H500">
            <v>9</v>
          </cell>
          <cell r="I500">
            <v>0</v>
          </cell>
          <cell r="J500" t="str">
            <v>BAZAR AMERICANO</v>
          </cell>
          <cell r="L500">
            <v>0</v>
          </cell>
          <cell r="M500">
            <v>0</v>
          </cell>
        </row>
        <row r="501">
          <cell r="A501" t="str">
            <v>KIT MEZCLADOR LAVAPLATOS AMARETTO</v>
          </cell>
          <cell r="B501" t="str">
            <v>UN</v>
          </cell>
          <cell r="C501">
            <v>60636</v>
          </cell>
          <cell r="D501">
            <v>60636</v>
          </cell>
          <cell r="E501">
            <v>0</v>
          </cell>
          <cell r="F501">
            <v>37769</v>
          </cell>
          <cell r="G501" t="str">
            <v>CORONA</v>
          </cell>
          <cell r="H501">
            <v>19</v>
          </cell>
          <cell r="I501">
            <v>0</v>
          </cell>
          <cell r="J501">
            <v>0</v>
          </cell>
          <cell r="L501">
            <v>0</v>
          </cell>
          <cell r="M501">
            <v>0</v>
          </cell>
        </row>
        <row r="502">
          <cell r="A502" t="str">
            <v>KIT MEZCLADOR LAVAPLATOS PRISMA</v>
          </cell>
          <cell r="B502" t="str">
            <v>UN</v>
          </cell>
          <cell r="C502">
            <v>60636</v>
          </cell>
          <cell r="D502">
            <v>60636</v>
          </cell>
          <cell r="E502">
            <v>0</v>
          </cell>
          <cell r="F502">
            <v>37769</v>
          </cell>
          <cell r="G502" t="str">
            <v>CORONA</v>
          </cell>
          <cell r="H502">
            <v>19</v>
          </cell>
          <cell r="I502">
            <v>0</v>
          </cell>
          <cell r="J502">
            <v>0</v>
          </cell>
          <cell r="L502">
            <v>0</v>
          </cell>
          <cell r="M502">
            <v>0</v>
          </cell>
        </row>
        <row r="503">
          <cell r="A503" t="str">
            <v>LADRILLO PERF. VERT. 33*23*11.5 SANTAFE</v>
          </cell>
          <cell r="B503" t="str">
            <v>UN</v>
          </cell>
          <cell r="C503">
            <v>664</v>
          </cell>
          <cell r="D503">
            <v>664</v>
          </cell>
          <cell r="E503">
            <v>0</v>
          </cell>
          <cell r="F503">
            <v>37417</v>
          </cell>
          <cell r="G503" t="str">
            <v>MAMPOSTERIA</v>
          </cell>
          <cell r="H503">
            <v>7</v>
          </cell>
          <cell r="I503">
            <v>0</v>
          </cell>
          <cell r="J503">
            <v>0</v>
          </cell>
          <cell r="L503">
            <v>0</v>
          </cell>
          <cell r="M503">
            <v>0</v>
          </cell>
        </row>
        <row r="504">
          <cell r="A504" t="str">
            <v>LADRILLO PERF. VERT. 39*19*12 SANTAFE</v>
          </cell>
          <cell r="B504" t="str">
            <v>UN</v>
          </cell>
          <cell r="C504">
            <v>757</v>
          </cell>
          <cell r="D504">
            <v>757</v>
          </cell>
          <cell r="E504">
            <v>0</v>
          </cell>
          <cell r="F504">
            <v>37417</v>
          </cell>
          <cell r="G504" t="str">
            <v>MAMPOSTERIA</v>
          </cell>
          <cell r="H504">
            <v>7</v>
          </cell>
          <cell r="I504">
            <v>0</v>
          </cell>
          <cell r="J504">
            <v>0</v>
          </cell>
          <cell r="L504">
            <v>0</v>
          </cell>
          <cell r="M504">
            <v>0</v>
          </cell>
        </row>
        <row r="505">
          <cell r="A505" t="str">
            <v>LADRILLO PERF. VERT. 39*19*14 SANTAFE</v>
          </cell>
          <cell r="B505" t="str">
            <v>UN</v>
          </cell>
          <cell r="C505">
            <v>823</v>
          </cell>
          <cell r="D505">
            <v>823</v>
          </cell>
          <cell r="E505">
            <v>0</v>
          </cell>
          <cell r="F505">
            <v>37417</v>
          </cell>
          <cell r="G505" t="str">
            <v>MAMPOSTERIA</v>
          </cell>
          <cell r="H505">
            <v>7</v>
          </cell>
          <cell r="I505">
            <v>0</v>
          </cell>
          <cell r="J505">
            <v>0</v>
          </cell>
          <cell r="L505">
            <v>0</v>
          </cell>
          <cell r="M505">
            <v>0</v>
          </cell>
        </row>
        <row r="506">
          <cell r="A506" t="str">
            <v>LAMPARA 70 W ZONAS COMUNES</v>
          </cell>
          <cell r="B506" t="str">
            <v>UN</v>
          </cell>
          <cell r="C506">
            <v>43132</v>
          </cell>
          <cell r="D506">
            <v>40691</v>
          </cell>
          <cell r="E506">
            <v>-0.06</v>
          </cell>
          <cell r="F506">
            <v>38752</v>
          </cell>
          <cell r="G506" t="str">
            <v>INSTAL ELECTRICA</v>
          </cell>
          <cell r="H506">
            <v>24</v>
          </cell>
          <cell r="I506">
            <v>0</v>
          </cell>
          <cell r="J506" t="str">
            <v>PROPYMEX</v>
          </cell>
        </row>
        <row r="507">
          <cell r="A507" t="str">
            <v>LAMPARA FLUORESCENTE 2x32</v>
          </cell>
          <cell r="B507" t="str">
            <v>UN</v>
          </cell>
          <cell r="C507">
            <v>79801</v>
          </cell>
          <cell r="D507">
            <v>75284</v>
          </cell>
          <cell r="E507">
            <v>-0.06</v>
          </cell>
          <cell r="F507">
            <v>38752</v>
          </cell>
          <cell r="G507" t="str">
            <v>INSTAL ELECTRICA</v>
          </cell>
          <cell r="H507">
            <v>24</v>
          </cell>
          <cell r="I507">
            <v>0</v>
          </cell>
          <cell r="J507" t="str">
            <v>PROPYMEX</v>
          </cell>
        </row>
        <row r="508">
          <cell r="A508" t="str">
            <v>LAMPARA OJO DE BUEY HALOGENO</v>
          </cell>
          <cell r="B508" t="str">
            <v>UN</v>
          </cell>
          <cell r="C508">
            <v>29580</v>
          </cell>
          <cell r="D508">
            <v>29580</v>
          </cell>
          <cell r="E508">
            <v>0</v>
          </cell>
          <cell r="F508">
            <v>38275</v>
          </cell>
          <cell r="G508" t="str">
            <v>INSTAL ELECTRICA</v>
          </cell>
          <cell r="I508">
            <v>0</v>
          </cell>
          <cell r="J508" t="str">
            <v>HIGH LIGHT</v>
          </cell>
          <cell r="L508">
            <v>0</v>
          </cell>
          <cell r="M508">
            <v>0</v>
          </cell>
        </row>
        <row r="509">
          <cell r="A509" t="str">
            <v>LAMPARA OJO DE BUEY HALOGENO</v>
          </cell>
          <cell r="B509" t="str">
            <v>UN</v>
          </cell>
          <cell r="C509">
            <v>15169</v>
          </cell>
          <cell r="D509">
            <v>14310</v>
          </cell>
          <cell r="E509">
            <v>-0.06</v>
          </cell>
          <cell r="F509">
            <v>38752</v>
          </cell>
          <cell r="G509" t="str">
            <v>INSTAL ELECTRICA</v>
          </cell>
          <cell r="H509">
            <v>24</v>
          </cell>
          <cell r="I509">
            <v>0</v>
          </cell>
          <cell r="J509" t="str">
            <v>PROPYMEX</v>
          </cell>
        </row>
        <row r="510">
          <cell r="A510" t="str">
            <v>LÁMPARA OJO DE BUEY INCANDESCENTE</v>
          </cell>
          <cell r="B510" t="str">
            <v>UN</v>
          </cell>
          <cell r="C510">
            <v>7763</v>
          </cell>
          <cell r="D510">
            <v>7324</v>
          </cell>
          <cell r="E510">
            <v>-0.06</v>
          </cell>
          <cell r="F510">
            <v>38752</v>
          </cell>
          <cell r="G510" t="str">
            <v>INSTAL ELECTRICA</v>
          </cell>
          <cell r="H510">
            <v>24</v>
          </cell>
          <cell r="I510">
            <v>0</v>
          </cell>
          <cell r="J510" t="str">
            <v>PROPYMEX</v>
          </cell>
          <cell r="L510">
            <v>0</v>
          </cell>
          <cell r="M510">
            <v>0</v>
          </cell>
        </row>
        <row r="511">
          <cell r="A511" t="str">
            <v>LÁMPARA ORNAMENTAL</v>
          </cell>
          <cell r="B511" t="str">
            <v>UN</v>
          </cell>
          <cell r="C511">
            <v>530000</v>
          </cell>
          <cell r="D511">
            <v>530000</v>
          </cell>
          <cell r="E511">
            <v>0</v>
          </cell>
          <cell r="F511">
            <v>38091</v>
          </cell>
          <cell r="G511" t="str">
            <v>INSTAL ELECTRICA</v>
          </cell>
          <cell r="H511">
            <v>24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</row>
        <row r="512">
          <cell r="A512" t="str">
            <v>LARGUERO DE MADERA</v>
          </cell>
          <cell r="B512" t="str">
            <v>UN</v>
          </cell>
          <cell r="C512">
            <v>3200</v>
          </cell>
          <cell r="D512">
            <v>3200</v>
          </cell>
          <cell r="E512">
            <v>0</v>
          </cell>
          <cell r="F512">
            <v>38752</v>
          </cell>
          <cell r="G512" t="str">
            <v>MADERA</v>
          </cell>
          <cell r="H512">
            <v>22</v>
          </cell>
          <cell r="I512" t="str">
            <v>1540</v>
          </cell>
          <cell r="J512" t="str">
            <v>DEPOSITO JMG</v>
          </cell>
          <cell r="L512">
            <v>0</v>
          </cell>
          <cell r="M512">
            <v>0</v>
          </cell>
        </row>
        <row r="513">
          <cell r="A513" t="str">
            <v>LARGUERO DE MADERA LAUREL</v>
          </cell>
          <cell r="B513" t="str">
            <v>UN</v>
          </cell>
          <cell r="C513">
            <v>3200</v>
          </cell>
          <cell r="D513">
            <v>22500</v>
          </cell>
          <cell r="E513">
            <v>0</v>
          </cell>
          <cell r="F513">
            <v>38752</v>
          </cell>
          <cell r="G513" t="str">
            <v>MADERA</v>
          </cell>
          <cell r="H513">
            <v>0</v>
          </cell>
          <cell r="J513" t="str">
            <v>DEPOSITO JMG</v>
          </cell>
          <cell r="K513">
            <v>0</v>
          </cell>
        </row>
        <row r="514">
          <cell r="A514" t="str">
            <v>LAVADERO GRANITO 0.70 INCL POCETA LVESCOBA BCO</v>
          </cell>
          <cell r="B514" t="str">
            <v>UN</v>
          </cell>
          <cell r="C514">
            <v>123540</v>
          </cell>
          <cell r="D514">
            <v>123540</v>
          </cell>
          <cell r="E514">
            <v>0</v>
          </cell>
          <cell r="F514">
            <v>38091</v>
          </cell>
          <cell r="G514" t="str">
            <v>APA SANIT.</v>
          </cell>
          <cell r="H514">
            <v>34</v>
          </cell>
          <cell r="I514">
            <v>0</v>
          </cell>
          <cell r="J514" t="str">
            <v>CIMBRADOS S.A.</v>
          </cell>
          <cell r="L514">
            <v>0</v>
          </cell>
          <cell r="M514">
            <v>0</v>
          </cell>
        </row>
        <row r="515">
          <cell r="A515" t="str">
            <v>LAVADERO GRANITO 0.80 INCL POCETA LVESCOBA BCO</v>
          </cell>
          <cell r="B515" t="str">
            <v>UN</v>
          </cell>
          <cell r="C515">
            <v>299860</v>
          </cell>
          <cell r="D515">
            <v>299860</v>
          </cell>
          <cell r="E515">
            <v>0</v>
          </cell>
          <cell r="F515">
            <v>38752</v>
          </cell>
          <cell r="G515" t="str">
            <v>APA SANIT.</v>
          </cell>
          <cell r="H515">
            <v>34</v>
          </cell>
          <cell r="I515">
            <v>0</v>
          </cell>
          <cell r="J515" t="str">
            <v>E-CANO</v>
          </cell>
          <cell r="L515">
            <v>0</v>
          </cell>
          <cell r="M515">
            <v>0</v>
          </cell>
        </row>
        <row r="516">
          <cell r="A516" t="str">
            <v>LAVAESCOBAS EN GRANITO BCO</v>
          </cell>
          <cell r="B516" t="str">
            <v>UN</v>
          </cell>
          <cell r="C516">
            <v>57420</v>
          </cell>
          <cell r="D516">
            <v>57420</v>
          </cell>
          <cell r="E516">
            <v>0</v>
          </cell>
          <cell r="F516">
            <v>38752</v>
          </cell>
          <cell r="G516" t="str">
            <v>APA SANIT.</v>
          </cell>
          <cell r="H516">
            <v>34</v>
          </cell>
          <cell r="I516">
            <v>0</v>
          </cell>
          <cell r="J516" t="str">
            <v>E-CANO</v>
          </cell>
          <cell r="L516">
            <v>0</v>
          </cell>
          <cell r="M516">
            <v>0</v>
          </cell>
        </row>
        <row r="517">
          <cell r="A517" t="str">
            <v>LAVAMANOS ELITE BONE</v>
          </cell>
          <cell r="B517" t="str">
            <v>UN</v>
          </cell>
          <cell r="C517">
            <v>177352</v>
          </cell>
          <cell r="D517">
            <v>177352</v>
          </cell>
          <cell r="E517">
            <v>0</v>
          </cell>
          <cell r="F517">
            <v>38749</v>
          </cell>
          <cell r="G517" t="str">
            <v>APA SANIT.</v>
          </cell>
          <cell r="H517">
            <v>9</v>
          </cell>
          <cell r="I517">
            <v>0</v>
          </cell>
          <cell r="J517" t="str">
            <v>BAZAR AMERICANO</v>
          </cell>
        </row>
        <row r="518">
          <cell r="A518" t="str">
            <v xml:space="preserve">LAVAMANOS EN VIDRIO REF:  </v>
          </cell>
          <cell r="B518" t="str">
            <v>UN</v>
          </cell>
          <cell r="C518">
            <v>275000</v>
          </cell>
          <cell r="D518">
            <v>275000</v>
          </cell>
          <cell r="E518">
            <v>0</v>
          </cell>
          <cell r="F518">
            <v>38237</v>
          </cell>
          <cell r="G518" t="str">
            <v>APA SANIT.</v>
          </cell>
          <cell r="H518">
            <v>9</v>
          </cell>
          <cell r="I518">
            <v>0</v>
          </cell>
          <cell r="J518" t="str">
            <v>ATMOSFERAS</v>
          </cell>
          <cell r="L518">
            <v>0</v>
          </cell>
          <cell r="M518">
            <v>0</v>
          </cell>
        </row>
        <row r="519">
          <cell r="A519" t="str">
            <v>LAVAMANOS INCRUSTAR BLANCO</v>
          </cell>
          <cell r="B519" t="str">
            <v>UN</v>
          </cell>
          <cell r="C519">
            <v>81999</v>
          </cell>
          <cell r="D519">
            <v>81999</v>
          </cell>
          <cell r="E519">
            <v>0</v>
          </cell>
          <cell r="F519">
            <v>37755</v>
          </cell>
          <cell r="G519" t="str">
            <v>APA SANIT.</v>
          </cell>
          <cell r="H519">
            <v>9</v>
          </cell>
          <cell r="I519">
            <v>0</v>
          </cell>
          <cell r="J519">
            <v>0</v>
          </cell>
          <cell r="L519">
            <v>0</v>
          </cell>
          <cell r="M519">
            <v>0</v>
          </cell>
        </row>
        <row r="520">
          <cell r="A520" t="str">
            <v>LAVAMANOS MANANTIAL INCRUSTAR BONE</v>
          </cell>
          <cell r="B520" t="str">
            <v>UN</v>
          </cell>
          <cell r="C520">
            <v>123050</v>
          </cell>
          <cell r="D520">
            <v>123050</v>
          </cell>
          <cell r="E520">
            <v>0</v>
          </cell>
          <cell r="F520">
            <v>38091</v>
          </cell>
          <cell r="G520" t="str">
            <v>APA SANIT.</v>
          </cell>
          <cell r="H520">
            <v>9</v>
          </cell>
          <cell r="I520">
            <v>0</v>
          </cell>
          <cell r="J520" t="str">
            <v>BAZAR AMERICANO</v>
          </cell>
          <cell r="L520">
            <v>0</v>
          </cell>
          <cell r="M520">
            <v>0</v>
          </cell>
        </row>
        <row r="521">
          <cell r="A521" t="str">
            <v>LAVAMANOS MILANO BLANCO</v>
          </cell>
          <cell r="B521" t="str">
            <v>UN</v>
          </cell>
          <cell r="C521">
            <v>40500</v>
          </cell>
          <cell r="D521">
            <v>40500</v>
          </cell>
          <cell r="E521">
            <v>0</v>
          </cell>
          <cell r="F521">
            <v>38749</v>
          </cell>
          <cell r="G521" t="str">
            <v>APA SANIT.</v>
          </cell>
          <cell r="H521">
            <v>9</v>
          </cell>
          <cell r="I521">
            <v>0</v>
          </cell>
          <cell r="J521" t="str">
            <v>BAZAR AMERICANO</v>
          </cell>
          <cell r="L521">
            <v>0</v>
          </cell>
          <cell r="M521" t="str">
            <v>NO SE COLOCO DESCUENTO</v>
          </cell>
        </row>
        <row r="522">
          <cell r="A522" t="str">
            <v>LAVAMANOS MILANO DE COLGAR BLANCO</v>
          </cell>
          <cell r="B522" t="str">
            <v>UN</v>
          </cell>
          <cell r="C522">
            <v>45400</v>
          </cell>
          <cell r="D522">
            <v>45400</v>
          </cell>
          <cell r="E522">
            <v>0</v>
          </cell>
          <cell r="F522">
            <v>38749</v>
          </cell>
          <cell r="G522" t="str">
            <v>APA SANIT.</v>
          </cell>
          <cell r="H522">
            <v>9</v>
          </cell>
          <cell r="I522">
            <v>0</v>
          </cell>
          <cell r="J522" t="str">
            <v>BAZAR AMERICANO</v>
          </cell>
          <cell r="L522">
            <v>0</v>
          </cell>
          <cell r="M522" t="str">
            <v>NO SE COLOCO DESCUENTO</v>
          </cell>
        </row>
        <row r="523">
          <cell r="A523" t="str">
            <v>LAVAMANOS NOVA + GRIFERÍA</v>
          </cell>
          <cell r="B523" t="str">
            <v>UN</v>
          </cell>
          <cell r="C523">
            <v>110000</v>
          </cell>
          <cell r="D523">
            <v>110000</v>
          </cell>
          <cell r="E523">
            <v>0</v>
          </cell>
          <cell r="F523">
            <v>37417</v>
          </cell>
          <cell r="G523" t="str">
            <v>APA SANIT.</v>
          </cell>
          <cell r="H523">
            <v>9</v>
          </cell>
          <cell r="I523">
            <v>0</v>
          </cell>
          <cell r="J523">
            <v>0</v>
          </cell>
          <cell r="L523">
            <v>0</v>
          </cell>
          <cell r="M523">
            <v>0</v>
          </cell>
        </row>
        <row r="524">
          <cell r="A524" t="str">
            <v>LAVAMANOS SAN LORENZO INCRUSTAR BONE</v>
          </cell>
          <cell r="B524" t="str">
            <v>UN</v>
          </cell>
          <cell r="C524">
            <v>105001</v>
          </cell>
          <cell r="D524">
            <v>105001</v>
          </cell>
          <cell r="E524">
            <v>0</v>
          </cell>
          <cell r="F524">
            <v>38749</v>
          </cell>
          <cell r="G524" t="str">
            <v>APA SANIT.</v>
          </cell>
          <cell r="H524">
            <v>9</v>
          </cell>
          <cell r="I524">
            <v>0</v>
          </cell>
          <cell r="J524" t="str">
            <v>BAZAR AMERICANO</v>
          </cell>
          <cell r="L524">
            <v>0</v>
          </cell>
          <cell r="M524" t="str">
            <v>NO SE COLOCO DESCUENTO</v>
          </cell>
        </row>
        <row r="525">
          <cell r="A525" t="str">
            <v>LAVAMANOS SAN LORENZO PETTITE</v>
          </cell>
          <cell r="B525" t="str">
            <v>UN</v>
          </cell>
          <cell r="C525">
            <v>98000</v>
          </cell>
          <cell r="D525">
            <v>98000</v>
          </cell>
          <cell r="E525">
            <v>0</v>
          </cell>
          <cell r="F525">
            <v>38749</v>
          </cell>
          <cell r="G525" t="str">
            <v>APA SANIT.</v>
          </cell>
          <cell r="H525">
            <v>9</v>
          </cell>
          <cell r="I525">
            <v>0</v>
          </cell>
          <cell r="J525" t="str">
            <v>BAZAR AMERICANO</v>
          </cell>
          <cell r="L525">
            <v>0</v>
          </cell>
          <cell r="M525" t="str">
            <v>NO SE COLOCO DESCUENTO</v>
          </cell>
        </row>
        <row r="526">
          <cell r="A526" t="str">
            <v>LIJA No. 180</v>
          </cell>
          <cell r="B526" t="str">
            <v>UN</v>
          </cell>
          <cell r="C526">
            <v>1044</v>
          </cell>
          <cell r="D526">
            <v>1044</v>
          </cell>
          <cell r="E526">
            <v>0</v>
          </cell>
          <cell r="F526">
            <v>38718</v>
          </cell>
          <cell r="G526" t="str">
            <v>PINTURAS</v>
          </cell>
          <cell r="J526" t="str">
            <v>TECNOPINTURAS</v>
          </cell>
        </row>
        <row r="527">
          <cell r="A527" t="str">
            <v>LINEAL GRANITO GRIS GUYANA DE 10 CM</v>
          </cell>
          <cell r="B527" t="str">
            <v>ML</v>
          </cell>
          <cell r="C527">
            <v>54000</v>
          </cell>
          <cell r="D527">
            <v>54000</v>
          </cell>
          <cell r="E527">
            <v>0</v>
          </cell>
          <cell r="F527">
            <v>38700</v>
          </cell>
          <cell r="G527" t="str">
            <v>MESONES</v>
          </cell>
          <cell r="H527">
            <v>13</v>
          </cell>
          <cell r="I527">
            <v>0</v>
          </cell>
          <cell r="J527">
            <v>0</v>
          </cell>
          <cell r="L527">
            <v>0</v>
          </cell>
          <cell r="M527">
            <v>0</v>
          </cell>
        </row>
        <row r="528">
          <cell r="A528" t="str">
            <v>LIRAS PARA CLOSET</v>
          </cell>
          <cell r="B528" t="str">
            <v>ML</v>
          </cell>
          <cell r="C528">
            <v>2000</v>
          </cell>
          <cell r="D528">
            <v>2000</v>
          </cell>
          <cell r="E528">
            <v>0</v>
          </cell>
          <cell r="F528">
            <v>37417</v>
          </cell>
          <cell r="G528" t="str">
            <v>C. MADERA</v>
          </cell>
          <cell r="H528">
            <v>28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</row>
        <row r="529">
          <cell r="A529" t="str">
            <v>LLAVE DE REGULACION CROMADA</v>
          </cell>
          <cell r="B529" t="str">
            <v>UN</v>
          </cell>
          <cell r="C529">
            <v>21051</v>
          </cell>
          <cell r="D529">
            <v>21051</v>
          </cell>
          <cell r="E529">
            <v>0</v>
          </cell>
          <cell r="F529">
            <v>38749</v>
          </cell>
          <cell r="G529" t="str">
            <v>HIDROSAN</v>
          </cell>
        </row>
        <row r="530">
          <cell r="A530" t="str">
            <v>LLAVE JARDÍN CROMADA CON ROSCA</v>
          </cell>
          <cell r="B530" t="str">
            <v>UN</v>
          </cell>
          <cell r="C530">
            <v>17850</v>
          </cell>
          <cell r="D530">
            <v>17850</v>
          </cell>
          <cell r="E530">
            <v>0</v>
          </cell>
          <cell r="F530">
            <v>38091</v>
          </cell>
          <cell r="G530" t="str">
            <v>HIDROSAN</v>
          </cell>
          <cell r="H530">
            <v>9</v>
          </cell>
          <cell r="I530">
            <v>0</v>
          </cell>
          <cell r="L530">
            <v>0</v>
          </cell>
          <cell r="M530">
            <v>0</v>
          </cell>
        </row>
        <row r="531">
          <cell r="A531" t="str">
            <v>LLAVE JARDÍN SATINADA CON ROSCA</v>
          </cell>
          <cell r="B531" t="str">
            <v>UN</v>
          </cell>
          <cell r="C531">
            <v>13100</v>
          </cell>
          <cell r="D531">
            <v>13100</v>
          </cell>
          <cell r="E531">
            <v>0</v>
          </cell>
          <cell r="F531">
            <v>38091</v>
          </cell>
          <cell r="G531" t="str">
            <v>HIDROSAN</v>
          </cell>
          <cell r="H531">
            <v>9</v>
          </cell>
          <cell r="I531">
            <v>0</v>
          </cell>
          <cell r="L531">
            <v>0</v>
          </cell>
          <cell r="M531">
            <v>0</v>
          </cell>
        </row>
        <row r="532">
          <cell r="A532" t="str">
            <v>LLAVE LAVADORA BOCAMANGUERA VERTICAL</v>
          </cell>
          <cell r="B532" t="str">
            <v>UN</v>
          </cell>
          <cell r="C532">
            <v>27200</v>
          </cell>
          <cell r="D532">
            <v>27200</v>
          </cell>
          <cell r="E532">
            <v>0</v>
          </cell>
          <cell r="F532">
            <v>38749</v>
          </cell>
          <cell r="G532" t="str">
            <v>HIDROSAN</v>
          </cell>
          <cell r="H532">
            <v>9</v>
          </cell>
          <cell r="I532">
            <v>0</v>
          </cell>
          <cell r="L532">
            <v>0</v>
          </cell>
          <cell r="M532">
            <v>0</v>
          </cell>
        </row>
        <row r="533">
          <cell r="A533" t="str">
            <v>LLENO MECANICO CON CHENCHA</v>
          </cell>
          <cell r="B533" t="str">
            <v>M3</v>
          </cell>
          <cell r="C533">
            <v>8000</v>
          </cell>
          <cell r="D533">
            <v>8000</v>
          </cell>
          <cell r="E533">
            <v>0</v>
          </cell>
          <cell r="F533">
            <v>38091</v>
          </cell>
          <cell r="G533" t="str">
            <v>MOV TIERRA</v>
          </cell>
          <cell r="H533">
            <v>100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</row>
        <row r="534">
          <cell r="A534" t="str">
            <v>LUMINARIAS EXTERIORES</v>
          </cell>
          <cell r="B534" t="str">
            <v>UN</v>
          </cell>
          <cell r="C534">
            <v>10920000</v>
          </cell>
          <cell r="D534">
            <v>10920000</v>
          </cell>
          <cell r="E534">
            <v>0</v>
          </cell>
          <cell r="F534">
            <v>38091</v>
          </cell>
          <cell r="G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</row>
        <row r="535">
          <cell r="A535" t="str">
            <v>M DE O  IMPRIMACIÓN COLUMNAS</v>
          </cell>
          <cell r="B535" t="str">
            <v>M2</v>
          </cell>
          <cell r="C535">
            <v>1578</v>
          </cell>
          <cell r="D535">
            <v>1489</v>
          </cell>
          <cell r="E535">
            <v>-0.06</v>
          </cell>
          <cell r="F535">
            <v>38749</v>
          </cell>
          <cell r="G535" t="str">
            <v>REVOQUE</v>
          </cell>
          <cell r="H535" t="str">
            <v>BERNARDO RESTREPO</v>
          </cell>
          <cell r="J535" t="str">
            <v>BERNARDO RESTREPO</v>
          </cell>
        </row>
        <row r="536">
          <cell r="A536" t="str">
            <v>M DE O ADOQUIN TIZON SOBRE LOSA</v>
          </cell>
          <cell r="B536" t="str">
            <v>ML</v>
          </cell>
          <cell r="C536">
            <v>5194</v>
          </cell>
          <cell r="D536">
            <v>4900</v>
          </cell>
          <cell r="E536">
            <v>-0.06</v>
          </cell>
          <cell r="F536">
            <v>38749</v>
          </cell>
          <cell r="G536" t="str">
            <v>PISOS</v>
          </cell>
          <cell r="J536" t="str">
            <v>MARCO GIL</v>
          </cell>
        </row>
        <row r="537">
          <cell r="A537" t="str">
            <v>M DE O ANCLAJE, COLOC ACERO DOVELAS/SILLARES/CUELGAS</v>
          </cell>
          <cell r="B537" t="str">
            <v>DIA</v>
          </cell>
          <cell r="C537">
            <v>3250</v>
          </cell>
          <cell r="D537">
            <v>3250</v>
          </cell>
          <cell r="E537">
            <v>0</v>
          </cell>
          <cell r="F537">
            <v>38395</v>
          </cell>
          <cell r="G537" t="str">
            <v>MAMPOSTERIA</v>
          </cell>
        </row>
        <row r="538">
          <cell r="A538" t="str">
            <v>M DE O ANDEN INCLUIDO BORDE CONCRETO</v>
          </cell>
          <cell r="B538" t="str">
            <v>M2</v>
          </cell>
          <cell r="C538">
            <v>6411</v>
          </cell>
          <cell r="D538">
            <v>6048</v>
          </cell>
          <cell r="E538">
            <v>-0.06</v>
          </cell>
          <cell r="F538">
            <v>38749</v>
          </cell>
          <cell r="G538" t="str">
            <v>PISOS</v>
          </cell>
          <cell r="J538" t="str">
            <v>MARCO GIL</v>
          </cell>
        </row>
        <row r="539">
          <cell r="A539" t="str">
            <v>M DE O APLICACIÓN MASILLA RANURAS,ZOCALO,MARCOS</v>
          </cell>
          <cell r="B539" t="str">
            <v>ML</v>
          </cell>
          <cell r="C539">
            <v>848</v>
          </cell>
          <cell r="D539">
            <v>800</v>
          </cell>
          <cell r="E539">
            <v>-0.06</v>
          </cell>
          <cell r="F539">
            <v>38749</v>
          </cell>
          <cell r="G539" t="str">
            <v>REVOQUE</v>
          </cell>
          <cell r="H539" t="str">
            <v>BERNARDO RESTREPO</v>
          </cell>
          <cell r="J539" t="str">
            <v>BERNARDO RESTREPO</v>
          </cell>
        </row>
        <row r="540">
          <cell r="A540" t="str">
            <v>M DE O ARMADO Y VACIADO TALON</v>
          </cell>
          <cell r="B540" t="str">
            <v>M2</v>
          </cell>
          <cell r="C540">
            <v>4023</v>
          </cell>
          <cell r="D540">
            <v>2500</v>
          </cell>
          <cell r="E540">
            <v>-0.05</v>
          </cell>
          <cell r="F540">
            <v>38749</v>
          </cell>
          <cell r="G540" t="str">
            <v>ESTRUCTURA</v>
          </cell>
          <cell r="H540" t="str">
            <v>MIGUEL DUARTE</v>
          </cell>
        </row>
        <row r="541">
          <cell r="A541" t="str">
            <v>M DE O ARMAZON RAMPAS DE ACCESO</v>
          </cell>
          <cell r="B541" t="str">
            <v>M2</v>
          </cell>
          <cell r="C541">
            <v>4023</v>
          </cell>
          <cell r="D541">
            <v>3831</v>
          </cell>
          <cell r="E541">
            <v>-0.05</v>
          </cell>
          <cell r="F541">
            <v>38749</v>
          </cell>
          <cell r="G541" t="str">
            <v>ESTRUCTURA</v>
          </cell>
          <cell r="J541" t="str">
            <v>MIGUEL DUARTE</v>
          </cell>
        </row>
        <row r="542">
          <cell r="A542" t="str">
            <v>M DE O ARREGLOS MAMP. CATALAN</v>
          </cell>
          <cell r="B542" t="str">
            <v>UN</v>
          </cell>
          <cell r="C542">
            <v>23625</v>
          </cell>
          <cell r="D542">
            <v>22500</v>
          </cell>
          <cell r="E542">
            <v>-0.05</v>
          </cell>
          <cell r="F542">
            <v>38749</v>
          </cell>
          <cell r="G542" t="str">
            <v>MAMPOSTERIA</v>
          </cell>
          <cell r="J542" t="str">
            <v>JOSE SIERRA Y GUZMÁN</v>
          </cell>
        </row>
        <row r="543">
          <cell r="A543" t="str">
            <v>M DE O ASEO PISOS TABLETA</v>
          </cell>
          <cell r="B543" t="str">
            <v>M2</v>
          </cell>
          <cell r="C543">
            <v>1210</v>
          </cell>
          <cell r="D543">
            <v>1210</v>
          </cell>
          <cell r="E543">
            <v>0</v>
          </cell>
          <cell r="F543">
            <v>37766</v>
          </cell>
          <cell r="G543" t="str">
            <v>PISOS</v>
          </cell>
          <cell r="H543">
            <v>99</v>
          </cell>
          <cell r="I543">
            <v>0</v>
          </cell>
          <cell r="J543">
            <v>0</v>
          </cell>
          <cell r="L543">
            <v>0</v>
          </cell>
          <cell r="M543">
            <v>0</v>
          </cell>
        </row>
        <row r="544">
          <cell r="A544" t="str">
            <v>M DE O BASADA MUROS</v>
          </cell>
          <cell r="B544" t="str">
            <v>ML</v>
          </cell>
          <cell r="C544">
            <v>2048</v>
          </cell>
          <cell r="D544">
            <v>1950</v>
          </cell>
          <cell r="E544">
            <v>-0.05</v>
          </cell>
          <cell r="F544">
            <v>38749</v>
          </cell>
          <cell r="G544" t="str">
            <v>MAMPOSTERIA</v>
          </cell>
        </row>
        <row r="545">
          <cell r="A545" t="str">
            <v>M DE O BOMBEO</v>
          </cell>
          <cell r="B545" t="str">
            <v>UN</v>
          </cell>
          <cell r="C545">
            <v>10500</v>
          </cell>
          <cell r="D545">
            <v>10000</v>
          </cell>
          <cell r="E545">
            <v>-0.05</v>
          </cell>
          <cell r="F545">
            <v>38749</v>
          </cell>
          <cell r="G545" t="str">
            <v>VARIOS</v>
          </cell>
        </row>
        <row r="546">
          <cell r="A546" t="str">
            <v>M DE O CAJIADA TUBERIA ELEC</v>
          </cell>
          <cell r="B546" t="str">
            <v>ML</v>
          </cell>
          <cell r="C546">
            <v>426</v>
          </cell>
          <cell r="D546">
            <v>426</v>
          </cell>
          <cell r="E546">
            <v>0</v>
          </cell>
          <cell r="F546">
            <v>38398</v>
          </cell>
          <cell r="G546" t="str">
            <v>MAMPOSTERIA</v>
          </cell>
        </row>
        <row r="547">
          <cell r="A547" t="str">
            <v>M DE O CANCHADA REDES DE GAS</v>
          </cell>
          <cell r="B547" t="str">
            <v>ML</v>
          </cell>
          <cell r="D547">
            <v>1613</v>
          </cell>
          <cell r="E547">
            <v>-0.06</v>
          </cell>
        </row>
        <row r="548">
          <cell r="A548" t="str">
            <v>M DE O CARCAMO EN CERAMICA</v>
          </cell>
          <cell r="B548" t="str">
            <v>ML</v>
          </cell>
          <cell r="C548">
            <v>14818</v>
          </cell>
          <cell r="D548">
            <v>14112</v>
          </cell>
          <cell r="E548">
            <v>-0.05</v>
          </cell>
          <cell r="F548">
            <v>38749</v>
          </cell>
          <cell r="G548" t="str">
            <v>ENCHAPES</v>
          </cell>
          <cell r="J548" t="str">
            <v>MARCO GIL</v>
          </cell>
        </row>
        <row r="549">
          <cell r="A549" t="str">
            <v>M DE O COLOCACION CAJAS ELECTRICAS</v>
          </cell>
          <cell r="B549" t="str">
            <v>UN</v>
          </cell>
          <cell r="C549">
            <v>532</v>
          </cell>
          <cell r="D549">
            <v>532</v>
          </cell>
          <cell r="E549">
            <v>0</v>
          </cell>
          <cell r="F549">
            <v>38398</v>
          </cell>
          <cell r="G549" t="str">
            <v>MAMPOSTERIA</v>
          </cell>
        </row>
        <row r="550">
          <cell r="A550" t="str">
            <v>M DE O COLUMNETAS</v>
          </cell>
          <cell r="B550" t="str">
            <v>ML</v>
          </cell>
          <cell r="C550">
            <v>3908</v>
          </cell>
          <cell r="D550">
            <v>3722</v>
          </cell>
          <cell r="E550">
            <v>-0.05</v>
          </cell>
          <cell r="F550">
            <v>38749</v>
          </cell>
          <cell r="G550" t="str">
            <v>MAMPOSTERIA</v>
          </cell>
        </row>
        <row r="551">
          <cell r="A551" t="str">
            <v>M DE O DOVELAS MURO INT.</v>
          </cell>
          <cell r="B551" t="str">
            <v>ML</v>
          </cell>
          <cell r="C551">
            <v>3127</v>
          </cell>
          <cell r="D551">
            <v>2978</v>
          </cell>
          <cell r="E551">
            <v>-0.05</v>
          </cell>
          <cell r="F551">
            <v>38444</v>
          </cell>
          <cell r="G551" t="str">
            <v>MAMPOSTERIA</v>
          </cell>
        </row>
        <row r="552">
          <cell r="A552" t="str">
            <v>M DE O EMBOQUILLADA</v>
          </cell>
          <cell r="B552" t="str">
            <v>M2</v>
          </cell>
          <cell r="C552">
            <v>4251</v>
          </cell>
          <cell r="D552">
            <v>4049</v>
          </cell>
          <cell r="E552">
            <v>-0.05</v>
          </cell>
          <cell r="F552">
            <v>38398</v>
          </cell>
          <cell r="G552" t="str">
            <v>MAMPOSTERIA</v>
          </cell>
        </row>
        <row r="553">
          <cell r="A553" t="str">
            <v>M DE O EMBURRADO LOSA</v>
          </cell>
          <cell r="C553">
            <v>4283</v>
          </cell>
          <cell r="D553">
            <v>4041</v>
          </cell>
          <cell r="E553">
            <v>-0.06</v>
          </cell>
          <cell r="F553">
            <v>38749</v>
          </cell>
        </row>
        <row r="554">
          <cell r="A554" t="str">
            <v>M DE O EXCAVACION DADOS</v>
          </cell>
          <cell r="B554" t="str">
            <v>M3</v>
          </cell>
          <cell r="C554">
            <v>5746</v>
          </cell>
          <cell r="D554">
            <v>5746</v>
          </cell>
          <cell r="E554">
            <v>0</v>
          </cell>
          <cell r="F554">
            <v>38092</v>
          </cell>
        </row>
        <row r="555">
          <cell r="A555" t="str">
            <v>M DE O IMPRIMACION COLUMNAS</v>
          </cell>
          <cell r="B555" t="str">
            <v>M2</v>
          </cell>
          <cell r="C555">
            <v>1489</v>
          </cell>
          <cell r="D555">
            <v>1489</v>
          </cell>
          <cell r="E555">
            <v>0</v>
          </cell>
          <cell r="F555">
            <v>38457</v>
          </cell>
        </row>
        <row r="556">
          <cell r="A556" t="str">
            <v>M DE O INST. ELECTRODOMESTICOS</v>
          </cell>
          <cell r="B556" t="str">
            <v>UN</v>
          </cell>
          <cell r="C556">
            <v>30000</v>
          </cell>
          <cell r="D556">
            <v>30000</v>
          </cell>
          <cell r="E556">
            <v>0</v>
          </cell>
          <cell r="F556">
            <v>38762</v>
          </cell>
          <cell r="G556" t="str">
            <v>ELECTRODOMESTICOS</v>
          </cell>
          <cell r="H556">
            <v>99</v>
          </cell>
          <cell r="I556">
            <v>0</v>
          </cell>
          <cell r="J556" t="str">
            <v>PABON</v>
          </cell>
          <cell r="L556">
            <v>0</v>
          </cell>
          <cell r="M556">
            <v>0</v>
          </cell>
        </row>
        <row r="557">
          <cell r="A557" t="str">
            <v>M DE O INSTALACION COMPUERTA INCLUYE LLENO MORTERO</v>
          </cell>
          <cell r="B557" t="str">
            <v>UN</v>
          </cell>
          <cell r="C557">
            <v>30000</v>
          </cell>
          <cell r="D557">
            <v>30000</v>
          </cell>
          <cell r="E557">
            <v>0</v>
          </cell>
          <cell r="F557">
            <v>38749</v>
          </cell>
          <cell r="G557" t="str">
            <v>EQ ESPECIAL</v>
          </cell>
          <cell r="J557" t="str">
            <v>PABON</v>
          </cell>
        </row>
        <row r="558">
          <cell r="A558" t="str">
            <v>M DE O INSTALACION POZUELO</v>
          </cell>
          <cell r="C558">
            <v>25000</v>
          </cell>
          <cell r="D558">
            <v>25000</v>
          </cell>
          <cell r="E558">
            <v>0</v>
          </cell>
          <cell r="F558">
            <v>38749</v>
          </cell>
          <cell r="G558" t="str">
            <v>APA SANIT.</v>
          </cell>
        </row>
        <row r="559">
          <cell r="A559" t="str">
            <v>M DE O JUNTAS EN SISMOFLEX</v>
          </cell>
          <cell r="B559" t="str">
            <v>ML</v>
          </cell>
          <cell r="C559">
            <v>1588</v>
          </cell>
          <cell r="D559">
            <v>1512</v>
          </cell>
          <cell r="E559">
            <v>-0.05</v>
          </cell>
          <cell r="F559">
            <v>38749</v>
          </cell>
          <cell r="G559" t="str">
            <v>REVOQUE</v>
          </cell>
          <cell r="J559" t="str">
            <v>BERNARDO RESTREPO</v>
          </cell>
        </row>
        <row r="560">
          <cell r="A560" t="str">
            <v>M DE O LINEAL ARENA LAVADA</v>
          </cell>
          <cell r="B560" t="str">
            <v>ML</v>
          </cell>
          <cell r="C560">
            <v>6350</v>
          </cell>
          <cell r="D560">
            <v>6048</v>
          </cell>
          <cell r="E560">
            <v>-0.05</v>
          </cell>
          <cell r="F560">
            <v>38749</v>
          </cell>
        </row>
        <row r="561">
          <cell r="A561" t="str">
            <v>M DE O LLENADO JUNTAS SISMOFLEX</v>
          </cell>
          <cell r="B561" t="str">
            <v>ML</v>
          </cell>
          <cell r="C561">
            <v>1588</v>
          </cell>
          <cell r="D561">
            <v>1512</v>
          </cell>
          <cell r="E561">
            <v>-0.05</v>
          </cell>
          <cell r="F561">
            <v>38749</v>
          </cell>
          <cell r="G561" t="str">
            <v>MAMPOSTERIA</v>
          </cell>
          <cell r="J561" t="str">
            <v>BERNARDO RESTREPO</v>
          </cell>
        </row>
        <row r="562">
          <cell r="A562" t="str">
            <v>M DE O MAMPOSTERIA CATALAN VERTICAL</v>
          </cell>
          <cell r="B562" t="str">
            <v>M2</v>
          </cell>
          <cell r="C562">
            <v>9213</v>
          </cell>
          <cell r="D562">
            <v>8774</v>
          </cell>
          <cell r="E562">
            <v>-0.05</v>
          </cell>
          <cell r="F562">
            <v>38426</v>
          </cell>
          <cell r="G562" t="str">
            <v>MAMPOSTERIA</v>
          </cell>
        </row>
        <row r="563">
          <cell r="A563" t="str">
            <v>M DE O MARCO A LA VISTA</v>
          </cell>
          <cell r="B563" t="str">
            <v>UN</v>
          </cell>
          <cell r="C563">
            <v>387713</v>
          </cell>
          <cell r="D563">
            <v>369250</v>
          </cell>
          <cell r="E563">
            <v>-0.05</v>
          </cell>
          <cell r="F563">
            <v>38444</v>
          </cell>
          <cell r="G563" t="str">
            <v>MAMPOSTERIA</v>
          </cell>
        </row>
        <row r="564">
          <cell r="A564" t="str">
            <v>M DE O MORTERO ARENA LAVADA</v>
          </cell>
          <cell r="B564" t="str">
            <v>ML</v>
          </cell>
          <cell r="C564">
            <v>12701</v>
          </cell>
          <cell r="D564">
            <v>12096</v>
          </cell>
          <cell r="E564">
            <v>-0.05</v>
          </cell>
          <cell r="F564">
            <v>38749</v>
          </cell>
        </row>
        <row r="565">
          <cell r="A565" t="str">
            <v>M DE O PLOMERIA</v>
          </cell>
          <cell r="B565" t="str">
            <v>PTO.</v>
          </cell>
          <cell r="C565">
            <v>6200</v>
          </cell>
          <cell r="D565">
            <v>6200</v>
          </cell>
          <cell r="E565">
            <v>0</v>
          </cell>
          <cell r="F565">
            <v>37417</v>
          </cell>
          <cell r="G565" t="str">
            <v>HIDROSAN</v>
          </cell>
          <cell r="H565">
            <v>99</v>
          </cell>
          <cell r="I565">
            <v>0</v>
          </cell>
          <cell r="J565">
            <v>0</v>
          </cell>
          <cell r="L565">
            <v>0</v>
          </cell>
          <cell r="M565">
            <v>0</v>
          </cell>
        </row>
        <row r="566">
          <cell r="A566" t="str">
            <v>M DE O PREPARACION CONCRETO</v>
          </cell>
          <cell r="B566" t="str">
            <v>M3</v>
          </cell>
          <cell r="C566">
            <v>7385</v>
          </cell>
          <cell r="D566">
            <v>7385</v>
          </cell>
          <cell r="E566">
            <v>0</v>
          </cell>
          <cell r="F566">
            <v>38414</v>
          </cell>
          <cell r="G566" t="str">
            <v>CONCRETOS</v>
          </cell>
        </row>
        <row r="567">
          <cell r="A567" t="str">
            <v>M DE O PREPARACION MURO ZOCALO TRAGADO</v>
          </cell>
          <cell r="B567" t="str">
            <v>ML</v>
          </cell>
          <cell r="C567">
            <v>1908</v>
          </cell>
          <cell r="D567">
            <v>1800</v>
          </cell>
          <cell r="E567">
            <v>-0.06</v>
          </cell>
          <cell r="F567">
            <v>38749</v>
          </cell>
          <cell r="G567" t="str">
            <v>PISOS</v>
          </cell>
          <cell r="H567" t="str">
            <v>MARCO GIL</v>
          </cell>
        </row>
        <row r="568">
          <cell r="A568" t="str">
            <v>M DE O PROTECCION DE PISOS</v>
          </cell>
          <cell r="B568" t="str">
            <v>M2</v>
          </cell>
          <cell r="C568">
            <v>1600</v>
          </cell>
          <cell r="D568">
            <v>1600</v>
          </cell>
          <cell r="E568">
            <v>0</v>
          </cell>
          <cell r="F568">
            <v>38749</v>
          </cell>
          <cell r="G568" t="str">
            <v>PISOS</v>
          </cell>
          <cell r="H568">
            <v>98</v>
          </cell>
          <cell r="I568">
            <v>0</v>
          </cell>
          <cell r="J568" t="str">
            <v>BERNARDO RESTREPO</v>
          </cell>
        </row>
        <row r="569">
          <cell r="A569" t="str">
            <v>M DE O PROTECCIÓNES</v>
          </cell>
          <cell r="B569" t="str">
            <v>M2</v>
          </cell>
          <cell r="C569">
            <v>1155</v>
          </cell>
          <cell r="D569">
            <v>1100</v>
          </cell>
          <cell r="E569">
            <v>-0.05</v>
          </cell>
          <cell r="F569">
            <v>38091</v>
          </cell>
          <cell r="G569" t="str">
            <v>MAMPOSTERIA</v>
          </cell>
          <cell r="H569">
            <v>7</v>
          </cell>
          <cell r="I569">
            <v>0</v>
          </cell>
          <cell r="J569">
            <v>0</v>
          </cell>
          <cell r="L569">
            <v>0</v>
          </cell>
          <cell r="M569">
            <v>0</v>
          </cell>
        </row>
        <row r="570">
          <cell r="A570" t="str">
            <v>M DE O RANURA SILLARES</v>
          </cell>
          <cell r="B570" t="str">
            <v>ML</v>
          </cell>
          <cell r="C570">
            <v>1710</v>
          </cell>
          <cell r="D570">
            <v>1613</v>
          </cell>
          <cell r="E570">
            <v>-0.06</v>
          </cell>
          <cell r="F570">
            <v>38749</v>
          </cell>
          <cell r="G570" t="str">
            <v>REVOQUE</v>
          </cell>
          <cell r="H570" t="str">
            <v>BERNARDO RESTREPO</v>
          </cell>
          <cell r="J570" t="str">
            <v>BERNARDO RESTREPO</v>
          </cell>
        </row>
        <row r="571">
          <cell r="A571" t="str">
            <v>M DE O RANURAS DE SILLARES</v>
          </cell>
          <cell r="B571" t="str">
            <v>ML</v>
          </cell>
          <cell r="C571">
            <v>1696</v>
          </cell>
          <cell r="D571">
            <v>1600</v>
          </cell>
          <cell r="E571">
            <v>-0.06</v>
          </cell>
          <cell r="F571">
            <v>38749</v>
          </cell>
          <cell r="G571" t="str">
            <v>REVOQUE</v>
          </cell>
          <cell r="J571" t="str">
            <v>BERNARDO RESTREPO</v>
          </cell>
        </row>
        <row r="572">
          <cell r="A572" t="str">
            <v>M DE O REMOJADA LADRILLO</v>
          </cell>
          <cell r="B572" t="str">
            <v>HR</v>
          </cell>
          <cell r="C572">
            <v>2907</v>
          </cell>
          <cell r="D572">
            <v>2769</v>
          </cell>
          <cell r="E572">
            <v>-0.05</v>
          </cell>
          <cell r="F572">
            <v>38397</v>
          </cell>
          <cell r="G572" t="str">
            <v>MAMPOSTERIA</v>
          </cell>
        </row>
        <row r="573">
          <cell r="A573" t="str">
            <v>M DE O REPARACION TELERAS</v>
          </cell>
          <cell r="B573" t="str">
            <v>UN</v>
          </cell>
          <cell r="C573">
            <v>1200</v>
          </cell>
          <cell r="D573">
            <v>1200</v>
          </cell>
          <cell r="E573">
            <v>0</v>
          </cell>
          <cell r="F573">
            <v>38389</v>
          </cell>
          <cell r="G573" t="str">
            <v>CONCRETOS</v>
          </cell>
        </row>
        <row r="574">
          <cell r="A574" t="str">
            <v>M DE O RETIRO DERRUMBE ANILLO</v>
          </cell>
          <cell r="B574" t="str">
            <v>ML</v>
          </cell>
          <cell r="C574">
            <v>16662</v>
          </cell>
          <cell r="D574">
            <v>15869</v>
          </cell>
          <cell r="E574">
            <v>-0.05</v>
          </cell>
          <cell r="F574">
            <v>38749</v>
          </cell>
          <cell r="G574" t="str">
            <v>CIMENTAC</v>
          </cell>
          <cell r="J574" t="str">
            <v>MIGUEL DUARTE</v>
          </cell>
        </row>
        <row r="575">
          <cell r="A575" t="str">
            <v xml:space="preserve">M DE O RETIRO DERRUMBE </v>
          </cell>
          <cell r="B575" t="str">
            <v>HR</v>
          </cell>
          <cell r="C575">
            <v>2907</v>
          </cell>
          <cell r="D575">
            <v>2769</v>
          </cell>
          <cell r="E575">
            <v>-0.05</v>
          </cell>
          <cell r="F575">
            <v>38749</v>
          </cell>
          <cell r="G575" t="str">
            <v>CIMENTAC</v>
          </cell>
          <cell r="H575" t="str">
            <v>MIGUEL DUARTE</v>
          </cell>
          <cell r="J575" t="str">
            <v>MIGUEL DUARTE</v>
          </cell>
        </row>
        <row r="576">
          <cell r="A576" t="str">
            <v>M DE O RETIRO MANUAL DE PIEDRAS</v>
          </cell>
          <cell r="B576" t="str">
            <v>GL</v>
          </cell>
          <cell r="C576">
            <v>11078</v>
          </cell>
          <cell r="D576">
            <v>10550</v>
          </cell>
          <cell r="E576">
            <v>-0.05</v>
          </cell>
          <cell r="F576">
            <v>38749</v>
          </cell>
          <cell r="G576" t="str">
            <v>CIMENTAC</v>
          </cell>
          <cell r="J576" t="str">
            <v>MIGUEL DUARTE</v>
          </cell>
        </row>
        <row r="577">
          <cell r="A577" t="str">
            <v>M DE O REVOQUE ARENA LAVADA</v>
          </cell>
          <cell r="B577" t="str">
            <v>M2</v>
          </cell>
          <cell r="C577">
            <v>12822</v>
          </cell>
          <cell r="D577">
            <v>12096</v>
          </cell>
          <cell r="E577">
            <v>-0.06</v>
          </cell>
          <cell r="F577">
            <v>38749</v>
          </cell>
          <cell r="G577" t="str">
            <v>REVOQUE</v>
          </cell>
          <cell r="H577" t="str">
            <v>BERNARDO RESTREPO</v>
          </cell>
          <cell r="J577" t="str">
            <v>BERNARDO RESTREPO</v>
          </cell>
        </row>
        <row r="578">
          <cell r="A578" t="str">
            <v>M DE O REVOQUE LINEALES ARENA LAVADA</v>
          </cell>
          <cell r="B578" t="str">
            <v>ML</v>
          </cell>
          <cell r="C578">
            <v>6411</v>
          </cell>
          <cell r="D578">
            <v>6048</v>
          </cell>
          <cell r="E578">
            <v>-0.06</v>
          </cell>
          <cell r="F578">
            <v>38749</v>
          </cell>
          <cell r="G578" t="str">
            <v>REVOQUE</v>
          </cell>
          <cell r="H578" t="str">
            <v>BERNARDO RESTREPO</v>
          </cell>
          <cell r="J578" t="str">
            <v>BERNARDO RESTREPO</v>
          </cell>
        </row>
        <row r="579">
          <cell r="A579" t="str">
            <v>M DE O TRANSPORTE DE MATERIALES</v>
          </cell>
          <cell r="B579" t="str">
            <v>UN</v>
          </cell>
          <cell r="C579">
            <v>53</v>
          </cell>
          <cell r="D579">
            <v>50</v>
          </cell>
          <cell r="E579">
            <v>-0.05</v>
          </cell>
          <cell r="F579">
            <v>38749</v>
          </cell>
          <cell r="G579" t="str">
            <v>MAMPOSTERIA</v>
          </cell>
        </row>
        <row r="580">
          <cell r="A580" t="str">
            <v>M DE O VENTANA PROVISIONAL PLASTICO</v>
          </cell>
          <cell r="B580" t="str">
            <v>M2</v>
          </cell>
          <cell r="C580">
            <v>3710</v>
          </cell>
          <cell r="D580">
            <v>3500</v>
          </cell>
          <cell r="E580">
            <v>-0.06</v>
          </cell>
          <cell r="F580">
            <v>38749</v>
          </cell>
          <cell r="G580" t="str">
            <v>PROVISIONALES</v>
          </cell>
          <cell r="H580" t="str">
            <v>BERNARDO RESTREPO</v>
          </cell>
          <cell r="J580" t="str">
            <v>BERNARDO RESTREPO</v>
          </cell>
        </row>
        <row r="581">
          <cell r="A581" t="str">
            <v>M DE O.  MAMP. 10*20*40 SUCIO</v>
          </cell>
          <cell r="B581" t="str">
            <v>M2</v>
          </cell>
          <cell r="C581">
            <v>4253</v>
          </cell>
          <cell r="D581">
            <v>4050</v>
          </cell>
          <cell r="E581">
            <v>-0.05</v>
          </cell>
          <cell r="F581">
            <v>38749</v>
          </cell>
          <cell r="G581" t="str">
            <v>MAMPOSTERIA</v>
          </cell>
          <cell r="H581">
            <v>97</v>
          </cell>
          <cell r="I581">
            <v>0</v>
          </cell>
          <cell r="J581" t="str">
            <v>JOSE SIERRA Y GUZMÁN</v>
          </cell>
          <cell r="K581">
            <v>3119095</v>
          </cell>
          <cell r="L581" t="str">
            <v>JOSE SIERRA</v>
          </cell>
          <cell r="M581">
            <v>0</v>
          </cell>
        </row>
        <row r="582">
          <cell r="A582" t="str">
            <v>M DE O.  MAMP. BOCADILLO 1 CARA</v>
          </cell>
          <cell r="B582" t="str">
            <v>M2</v>
          </cell>
          <cell r="C582">
            <v>12382</v>
          </cell>
          <cell r="D582">
            <v>11792</v>
          </cell>
          <cell r="E582">
            <v>-0.05</v>
          </cell>
          <cell r="F582">
            <v>38091</v>
          </cell>
          <cell r="G582" t="str">
            <v>MAMPOSTERIA</v>
          </cell>
          <cell r="H582">
            <v>97</v>
          </cell>
          <cell r="I582">
            <v>0</v>
          </cell>
          <cell r="J582" t="str">
            <v>JOSE SIERRA Y GUZMÁN</v>
          </cell>
          <cell r="K582">
            <v>3119095</v>
          </cell>
          <cell r="L582" t="str">
            <v>JOSE SIERRA</v>
          </cell>
          <cell r="M582">
            <v>0</v>
          </cell>
        </row>
        <row r="583">
          <cell r="A583" t="str">
            <v>M DE O.  MAMP. BOCADILLO VERTICAL</v>
          </cell>
          <cell r="B583" t="str">
            <v>ML</v>
          </cell>
          <cell r="C583">
            <v>9576</v>
          </cell>
          <cell r="D583">
            <v>9120</v>
          </cell>
          <cell r="E583">
            <v>-0.05</v>
          </cell>
          <cell r="F583">
            <v>38091</v>
          </cell>
          <cell r="G583" t="str">
            <v>MAMPOSTERIA</v>
          </cell>
          <cell r="H583">
            <v>97</v>
          </cell>
          <cell r="I583">
            <v>0</v>
          </cell>
          <cell r="J583" t="str">
            <v>JOSE SIERRA Y GUZMÁN</v>
          </cell>
          <cell r="K583">
            <v>3119095</v>
          </cell>
          <cell r="L583" t="str">
            <v>JOSE SIERRA</v>
          </cell>
          <cell r="M583">
            <v>0</v>
          </cell>
        </row>
        <row r="584">
          <cell r="A584" t="str">
            <v>M DE O.  MAMP. CATALAN 1 CARA</v>
          </cell>
          <cell r="B584" t="str">
            <v>M2</v>
          </cell>
          <cell r="C584">
            <v>10633</v>
          </cell>
          <cell r="D584">
            <v>10528</v>
          </cell>
          <cell r="E584">
            <v>-0.01</v>
          </cell>
          <cell r="F584">
            <v>38749</v>
          </cell>
          <cell r="G584" t="str">
            <v>MAMPOSTERIA</v>
          </cell>
          <cell r="H584">
            <v>97</v>
          </cell>
          <cell r="I584">
            <v>0</v>
          </cell>
          <cell r="J584" t="str">
            <v>JOSE SIERRA Y GUZMÁN</v>
          </cell>
          <cell r="K584">
            <v>3119095</v>
          </cell>
          <cell r="L584" t="str">
            <v>JOSE SIERRA</v>
          </cell>
          <cell r="M584">
            <v>0</v>
          </cell>
        </row>
        <row r="585">
          <cell r="A585" t="str">
            <v>M DE O.  MAMP. CATALAN VERTICAL 1 CARA</v>
          </cell>
          <cell r="B585" t="str">
            <v>ML</v>
          </cell>
          <cell r="C585">
            <v>8223</v>
          </cell>
          <cell r="D585">
            <v>8142</v>
          </cell>
          <cell r="E585">
            <v>-0.01</v>
          </cell>
          <cell r="F585">
            <v>38749</v>
          </cell>
          <cell r="G585" t="str">
            <v>MAMPOSTERIA</v>
          </cell>
          <cell r="H585">
            <v>97</v>
          </cell>
          <cell r="I585">
            <v>0</v>
          </cell>
          <cell r="J585" t="str">
            <v>JOSE SIERRA Y GUZMÁN</v>
          </cell>
          <cell r="K585">
            <v>3119095</v>
          </cell>
          <cell r="L585" t="str">
            <v>JOSE SIERRA</v>
          </cell>
          <cell r="M585">
            <v>0</v>
          </cell>
        </row>
        <row r="586">
          <cell r="A586" t="str">
            <v>M DE O.  MAMP. MAMP. 15*20*40 SUCIO E=20</v>
          </cell>
          <cell r="B586" t="str">
            <v>M2</v>
          </cell>
          <cell r="C586">
            <v>6614</v>
          </cell>
          <cell r="D586">
            <v>6549</v>
          </cell>
          <cell r="E586">
            <v>-0.01</v>
          </cell>
          <cell r="F586">
            <v>38749</v>
          </cell>
          <cell r="G586" t="str">
            <v>MAMPOSTERIA</v>
          </cell>
          <cell r="H586">
            <v>97</v>
          </cell>
          <cell r="I586">
            <v>0</v>
          </cell>
          <cell r="J586" t="str">
            <v>JOSE SIERRA Y GUZMÁN</v>
          </cell>
          <cell r="K586">
            <v>3119095</v>
          </cell>
          <cell r="L586" t="str">
            <v>JOSE SIERRA</v>
          </cell>
          <cell r="M586">
            <v>0</v>
          </cell>
        </row>
        <row r="587">
          <cell r="A587" t="str">
            <v>M DE O.  MAMPOSTERIA 15*20*40 SUCIO</v>
          </cell>
          <cell r="B587" t="str">
            <v>M2</v>
          </cell>
          <cell r="C587">
            <v>6014</v>
          </cell>
          <cell r="D587">
            <v>5954</v>
          </cell>
          <cell r="E587">
            <v>-0.01</v>
          </cell>
          <cell r="F587">
            <v>38749</v>
          </cell>
          <cell r="G587" t="str">
            <v>MAMPOSTERIA</v>
          </cell>
          <cell r="H587">
            <v>97</v>
          </cell>
          <cell r="I587">
            <v>0</v>
          </cell>
          <cell r="J587" t="str">
            <v>JOSE SIERRA Y GUZMÁN</v>
          </cell>
          <cell r="K587">
            <v>3119095</v>
          </cell>
          <cell r="L587" t="str">
            <v>JOSE SIERRA</v>
          </cell>
          <cell r="M587">
            <v>0</v>
          </cell>
        </row>
        <row r="588">
          <cell r="A588" t="str">
            <v>M DE O. ADOQUINADO</v>
          </cell>
          <cell r="B588" t="str">
            <v>M2</v>
          </cell>
          <cell r="C588">
            <v>4950</v>
          </cell>
          <cell r="D588">
            <v>4950</v>
          </cell>
          <cell r="E588">
            <v>0</v>
          </cell>
          <cell r="F588">
            <v>37413</v>
          </cell>
          <cell r="G588" t="str">
            <v>URBANISMO</v>
          </cell>
          <cell r="H588">
            <v>99</v>
          </cell>
          <cell r="I588">
            <v>0</v>
          </cell>
          <cell r="J588">
            <v>0</v>
          </cell>
          <cell r="L588">
            <v>0</v>
          </cell>
          <cell r="M588">
            <v>0</v>
          </cell>
        </row>
        <row r="589">
          <cell r="A589" t="str">
            <v>M DE O. ALIGERADO MORTERO</v>
          </cell>
          <cell r="B589" t="str">
            <v>M2</v>
          </cell>
          <cell r="C589">
            <v>4316</v>
          </cell>
          <cell r="D589">
            <v>3528</v>
          </cell>
          <cell r="E589">
            <v>-0.06</v>
          </cell>
          <cell r="F589">
            <v>38749</v>
          </cell>
          <cell r="G589" t="str">
            <v>PISOS</v>
          </cell>
          <cell r="H589" t="str">
            <v>MARCO GIL</v>
          </cell>
          <cell r="J589" t="str">
            <v>BERNARDO RESTREPO</v>
          </cell>
          <cell r="K589">
            <v>0</v>
          </cell>
        </row>
        <row r="590">
          <cell r="A590" t="str">
            <v>M DE O. APLICACIÓN ELASTICA</v>
          </cell>
          <cell r="B590" t="str">
            <v>ML</v>
          </cell>
          <cell r="C590">
            <v>800</v>
          </cell>
          <cell r="D590">
            <v>800</v>
          </cell>
          <cell r="E590">
            <v>0</v>
          </cell>
          <cell r="F590">
            <v>38749</v>
          </cell>
          <cell r="G590" t="str">
            <v>ADITIVOS</v>
          </cell>
          <cell r="H590">
            <v>99</v>
          </cell>
          <cell r="I590">
            <v>0</v>
          </cell>
          <cell r="J590">
            <v>0</v>
          </cell>
          <cell r="L590">
            <v>0</v>
          </cell>
          <cell r="M590">
            <v>0</v>
          </cell>
        </row>
        <row r="591">
          <cell r="A591" t="str">
            <v>M DE O. APLICACIÓN ESTUCO</v>
          </cell>
          <cell r="B591" t="str">
            <v>M2</v>
          </cell>
          <cell r="C591">
            <v>2500</v>
          </cell>
          <cell r="D591">
            <v>2500</v>
          </cell>
          <cell r="E591">
            <v>0</v>
          </cell>
          <cell r="F591">
            <v>37417</v>
          </cell>
          <cell r="G591" t="str">
            <v>PINTURAS</v>
          </cell>
          <cell r="H591">
            <v>99</v>
          </cell>
          <cell r="I591">
            <v>0</v>
          </cell>
          <cell r="J591">
            <v>0</v>
          </cell>
          <cell r="L591">
            <v>0</v>
          </cell>
          <cell r="M591">
            <v>0</v>
          </cell>
        </row>
        <row r="592">
          <cell r="A592" t="str">
            <v>M DE O. APLICACIÓN IGOL</v>
          </cell>
          <cell r="B592" t="str">
            <v>M2</v>
          </cell>
          <cell r="C592">
            <v>1350</v>
          </cell>
          <cell r="D592">
            <v>1350</v>
          </cell>
          <cell r="E592">
            <v>0</v>
          </cell>
          <cell r="F592">
            <v>38091</v>
          </cell>
          <cell r="G592" t="str">
            <v>PINTURAS</v>
          </cell>
          <cell r="H592">
            <v>99</v>
          </cell>
          <cell r="I592">
            <v>0</v>
          </cell>
          <cell r="J592">
            <v>0</v>
          </cell>
          <cell r="L592">
            <v>0</v>
          </cell>
          <cell r="M592">
            <v>0</v>
          </cell>
        </row>
        <row r="593">
          <cell r="A593" t="str">
            <v>M DE O. APLICACIÓN PINTURA CON SUMINISTRO</v>
          </cell>
          <cell r="B593" t="str">
            <v>M2</v>
          </cell>
          <cell r="C593">
            <v>5000</v>
          </cell>
          <cell r="D593">
            <v>5000</v>
          </cell>
          <cell r="E593">
            <v>0</v>
          </cell>
          <cell r="F593">
            <v>38091</v>
          </cell>
          <cell r="G593" t="str">
            <v>PINTURAS</v>
          </cell>
          <cell r="H593">
            <v>99</v>
          </cell>
          <cell r="I593">
            <v>0</v>
          </cell>
          <cell r="J593" t="str">
            <v>JULIO CESAR RISO</v>
          </cell>
          <cell r="L593">
            <v>0</v>
          </cell>
          <cell r="M593">
            <v>0</v>
          </cell>
        </row>
        <row r="594">
          <cell r="A594" t="str">
            <v>M DE O. APLICACIÓN SILICONA</v>
          </cell>
          <cell r="B594" t="str">
            <v>ML</v>
          </cell>
          <cell r="C594">
            <v>1200</v>
          </cell>
          <cell r="D594">
            <v>1200</v>
          </cell>
          <cell r="E594">
            <v>0</v>
          </cell>
          <cell r="F594">
            <v>38749</v>
          </cell>
          <cell r="G594" t="str">
            <v>ADITIVOS</v>
          </cell>
          <cell r="H594">
            <v>99</v>
          </cell>
          <cell r="I594">
            <v>0</v>
          </cell>
          <cell r="J594">
            <v>0</v>
          </cell>
          <cell r="L594">
            <v>0</v>
          </cell>
          <cell r="M594">
            <v>0</v>
          </cell>
        </row>
        <row r="595">
          <cell r="A595" t="str">
            <v>M DE O. APLICACIÓN SISMOFLEX</v>
          </cell>
          <cell r="B595" t="str">
            <v>ML</v>
          </cell>
          <cell r="C595">
            <v>1603</v>
          </cell>
          <cell r="D595">
            <v>1512</v>
          </cell>
          <cell r="E595">
            <v>-0.06</v>
          </cell>
          <cell r="F595">
            <v>38749</v>
          </cell>
          <cell r="G595" t="str">
            <v>REVOQUE</v>
          </cell>
          <cell r="H595">
            <v>99</v>
          </cell>
          <cell r="I595">
            <v>0</v>
          </cell>
          <cell r="J595" t="str">
            <v>BERNARDO RESTREPO</v>
          </cell>
          <cell r="K595">
            <v>4614572</v>
          </cell>
          <cell r="L595">
            <v>0</v>
          </cell>
          <cell r="M595">
            <v>0</v>
          </cell>
        </row>
        <row r="596">
          <cell r="A596" t="str">
            <v>M DE O. ARMADA ANDAMIO</v>
          </cell>
          <cell r="B596" t="str">
            <v>UN</v>
          </cell>
          <cell r="C596">
            <v>16551</v>
          </cell>
          <cell r="D596">
            <v>15614</v>
          </cell>
          <cell r="E596">
            <v>-0.06</v>
          </cell>
          <cell r="F596">
            <v>38749</v>
          </cell>
          <cell r="G596" t="str">
            <v>FORMALETA Y CONSUMOS</v>
          </cell>
          <cell r="H596">
            <v>99</v>
          </cell>
          <cell r="I596">
            <v>0</v>
          </cell>
          <cell r="J596">
            <v>0</v>
          </cell>
          <cell r="L596">
            <v>0</v>
          </cell>
          <cell r="M596">
            <v>0</v>
          </cell>
        </row>
        <row r="597">
          <cell r="A597" t="str">
            <v>M DE O. ARMADA ANDAMIOS</v>
          </cell>
          <cell r="B597" t="str">
            <v>UN</v>
          </cell>
          <cell r="C597">
            <v>16683</v>
          </cell>
          <cell r="D597">
            <v>15739</v>
          </cell>
          <cell r="E597">
            <v>-0.06</v>
          </cell>
          <cell r="F597">
            <v>38749</v>
          </cell>
          <cell r="G597" t="str">
            <v>MAMPOSTERIA</v>
          </cell>
          <cell r="H597">
            <v>97</v>
          </cell>
          <cell r="I597">
            <v>0</v>
          </cell>
          <cell r="J597" t="str">
            <v>JOSE SIERRA Y GUZMÁN</v>
          </cell>
          <cell r="K597">
            <v>3119095</v>
          </cell>
          <cell r="L597" t="str">
            <v>JOSE SIERRA</v>
          </cell>
          <cell r="M597">
            <v>0</v>
          </cell>
        </row>
        <row r="598">
          <cell r="A598" t="str">
            <v>M DE O. ASEO APARTAMENTOS</v>
          </cell>
          <cell r="B598" t="str">
            <v>UN</v>
          </cell>
          <cell r="C598">
            <v>315000</v>
          </cell>
          <cell r="D598">
            <v>300000</v>
          </cell>
          <cell r="E598">
            <v>-0.05</v>
          </cell>
          <cell r="F598">
            <v>38749</v>
          </cell>
          <cell r="G598" t="str">
            <v>VARIOS</v>
          </cell>
          <cell r="H598">
            <v>99</v>
          </cell>
          <cell r="I598" t="str">
            <v>66000</v>
          </cell>
          <cell r="J598">
            <v>0</v>
          </cell>
          <cell r="L598">
            <v>0</v>
          </cell>
          <cell r="M598">
            <v>0</v>
          </cell>
        </row>
        <row r="599">
          <cell r="A599" t="str">
            <v>M DE O. ASEO PARQUEADEROS</v>
          </cell>
          <cell r="B599" t="str">
            <v>M2</v>
          </cell>
          <cell r="C599">
            <v>3360</v>
          </cell>
          <cell r="D599">
            <v>3200</v>
          </cell>
          <cell r="E599">
            <v>-0.05</v>
          </cell>
          <cell r="F599">
            <v>38749</v>
          </cell>
          <cell r="G599" t="str">
            <v>VARIOS</v>
          </cell>
          <cell r="H599">
            <v>99</v>
          </cell>
          <cell r="I599" t="str">
            <v>264</v>
          </cell>
          <cell r="J599">
            <v>0</v>
          </cell>
          <cell r="L599">
            <v>0</v>
          </cell>
          <cell r="M599">
            <v>0</v>
          </cell>
        </row>
        <row r="600">
          <cell r="A600" t="str">
            <v>M DE O. ASEO PUNTO FIJO</v>
          </cell>
          <cell r="B600" t="str">
            <v>APTO</v>
          </cell>
          <cell r="C600">
            <v>210000</v>
          </cell>
          <cell r="D600">
            <v>200000</v>
          </cell>
          <cell r="E600">
            <v>-0.05</v>
          </cell>
          <cell r="F600">
            <v>38749</v>
          </cell>
          <cell r="G600" t="str">
            <v>VARIOS</v>
          </cell>
          <cell r="H600">
            <v>99</v>
          </cell>
          <cell r="I600" t="str">
            <v xml:space="preserve"> </v>
          </cell>
          <cell r="J600">
            <v>0</v>
          </cell>
          <cell r="L600">
            <v>0</v>
          </cell>
          <cell r="M600">
            <v>0</v>
          </cell>
        </row>
        <row r="601">
          <cell r="A601" t="str">
            <v>M DE O. ASEO VENTANAS</v>
          </cell>
          <cell r="B601" t="str">
            <v>M2</v>
          </cell>
          <cell r="C601">
            <v>3360</v>
          </cell>
          <cell r="D601">
            <v>3200</v>
          </cell>
          <cell r="E601">
            <v>-0.05</v>
          </cell>
          <cell r="F601">
            <v>38749</v>
          </cell>
          <cell r="G601" t="str">
            <v>VARIOS</v>
          </cell>
          <cell r="H601">
            <v>99</v>
          </cell>
          <cell r="I601" t="str">
            <v xml:space="preserve">  </v>
          </cell>
          <cell r="J601">
            <v>0</v>
          </cell>
          <cell r="L601">
            <v>0</v>
          </cell>
          <cell r="M601">
            <v>0</v>
          </cell>
        </row>
        <row r="602">
          <cell r="A602" t="str">
            <v>M DE O. AYUDANTE</v>
          </cell>
          <cell r="B602" t="str">
            <v>HR</v>
          </cell>
          <cell r="C602">
            <v>2963</v>
          </cell>
          <cell r="D602">
            <v>2769</v>
          </cell>
          <cell r="E602">
            <v>-7.0000000000000007E-2</v>
          </cell>
          <cell r="F602">
            <v>38749</v>
          </cell>
          <cell r="G602" t="str">
            <v>MAMPOSTERIA</v>
          </cell>
        </row>
        <row r="603">
          <cell r="A603" t="str">
            <v>M DE O. CALADOS</v>
          </cell>
          <cell r="B603" t="str">
            <v>ML</v>
          </cell>
          <cell r="C603">
            <v>8223</v>
          </cell>
          <cell r="D603">
            <v>8142</v>
          </cell>
          <cell r="E603">
            <v>-0.01</v>
          </cell>
          <cell r="F603">
            <v>38749</v>
          </cell>
          <cell r="G603" t="str">
            <v>MAMPOSTERIA</v>
          </cell>
          <cell r="H603">
            <v>99</v>
          </cell>
          <cell r="I603">
            <v>0</v>
          </cell>
          <cell r="J603" t="str">
            <v>JOSE SIERRA Y GUZMÁN</v>
          </cell>
          <cell r="L603">
            <v>0</v>
          </cell>
          <cell r="M603">
            <v>0</v>
          </cell>
        </row>
        <row r="604">
          <cell r="A604" t="str">
            <v>M DE O. CAMBIO DE CHAPAS</v>
          </cell>
          <cell r="B604" t="str">
            <v>UN</v>
          </cell>
          <cell r="C604">
            <v>10500</v>
          </cell>
          <cell r="D604">
            <v>10000</v>
          </cell>
          <cell r="E604">
            <v>-0.05</v>
          </cell>
          <cell r="F604">
            <v>37413</v>
          </cell>
          <cell r="G604" t="str">
            <v>C. MADERA</v>
          </cell>
          <cell r="H604">
            <v>99</v>
          </cell>
          <cell r="I604">
            <v>0</v>
          </cell>
          <cell r="J604">
            <v>0</v>
          </cell>
          <cell r="L604">
            <v>0</v>
          </cell>
          <cell r="M604">
            <v>0</v>
          </cell>
        </row>
        <row r="605">
          <cell r="A605" t="str">
            <v>M DE O. CANCHADAPARA REDES</v>
          </cell>
          <cell r="B605" t="str">
            <v>ML</v>
          </cell>
          <cell r="C605">
            <v>1890</v>
          </cell>
          <cell r="D605">
            <v>1800</v>
          </cell>
          <cell r="E605">
            <v>-0.05</v>
          </cell>
          <cell r="F605">
            <v>38749</v>
          </cell>
          <cell r="G605" t="str">
            <v>MAMPOSTERIA</v>
          </cell>
          <cell r="H605">
            <v>99</v>
          </cell>
          <cell r="I605">
            <v>0</v>
          </cell>
          <cell r="J605">
            <v>0</v>
          </cell>
          <cell r="L605">
            <v>0</v>
          </cell>
          <cell r="M605">
            <v>0</v>
          </cell>
        </row>
        <row r="606">
          <cell r="A606" t="str">
            <v>M DE O. CANCHADAS REDES DE GAS</v>
          </cell>
          <cell r="B606" t="str">
            <v>ML</v>
          </cell>
          <cell r="C606">
            <v>1603</v>
          </cell>
          <cell r="D606">
            <v>1613</v>
          </cell>
          <cell r="E606">
            <v>-0.06</v>
          </cell>
          <cell r="F606">
            <v>38749</v>
          </cell>
          <cell r="G606" t="str">
            <v>REVOQUE</v>
          </cell>
          <cell r="H606" t="str">
            <v>BERNARDO RESTREPO</v>
          </cell>
          <cell r="I606">
            <v>4614572</v>
          </cell>
          <cell r="J606" t="str">
            <v>BERNARDO RESTREPO</v>
          </cell>
          <cell r="K606">
            <v>0</v>
          </cell>
        </row>
        <row r="607">
          <cell r="A607" t="str">
            <v>M DE O. CAÑUELA CONCRETO</v>
          </cell>
          <cell r="B607" t="str">
            <v>ML</v>
          </cell>
          <cell r="C607">
            <v>3675</v>
          </cell>
          <cell r="D607">
            <v>3500</v>
          </cell>
          <cell r="E607">
            <v>-0.05</v>
          </cell>
          <cell r="F607">
            <v>38749</v>
          </cell>
          <cell r="G607" t="str">
            <v>URBANISMO</v>
          </cell>
          <cell r="H607">
            <v>99</v>
          </cell>
          <cell r="I607">
            <v>0</v>
          </cell>
          <cell r="J607" t="str">
            <v>MIGUEL DUARTE</v>
          </cell>
          <cell r="L607">
            <v>0</v>
          </cell>
          <cell r="M607">
            <v>0</v>
          </cell>
        </row>
        <row r="608">
          <cell r="A608" t="str">
            <v>M DE O. CARGUE Y BOTADA</v>
          </cell>
          <cell r="B608" t="str">
            <v>M3</v>
          </cell>
          <cell r="C608">
            <v>13125</v>
          </cell>
          <cell r="D608">
            <v>12500</v>
          </cell>
          <cell r="E608">
            <v>-0.05</v>
          </cell>
          <cell r="F608">
            <v>38091</v>
          </cell>
          <cell r="G608" t="str">
            <v>MOV TIERRA</v>
          </cell>
          <cell r="H608">
            <v>99</v>
          </cell>
          <cell r="I608">
            <v>0</v>
          </cell>
          <cell r="J608">
            <v>0</v>
          </cell>
          <cell r="L608">
            <v>0</v>
          </cell>
          <cell r="M608">
            <v>0</v>
          </cell>
        </row>
        <row r="609">
          <cell r="A609" t="str">
            <v>M DE O. COLILLAS</v>
          </cell>
          <cell r="B609" t="str">
            <v>ML</v>
          </cell>
          <cell r="C609">
            <v>945</v>
          </cell>
          <cell r="D609">
            <v>900</v>
          </cell>
          <cell r="E609">
            <v>-0.05</v>
          </cell>
          <cell r="F609">
            <v>38749</v>
          </cell>
          <cell r="G609" t="str">
            <v>ENCHAPES</v>
          </cell>
          <cell r="H609">
            <v>99</v>
          </cell>
          <cell r="I609">
            <v>0</v>
          </cell>
          <cell r="J609" t="str">
            <v>MARCO GIL</v>
          </cell>
          <cell r="K609" t="str">
            <v>CASOS ESPECIALES SOLAMENTE COMO BANCAS</v>
          </cell>
        </row>
        <row r="610">
          <cell r="A610" t="str">
            <v>M DE O. COLOCACIÓN ACERO</v>
          </cell>
          <cell r="B610" t="str">
            <v>KG</v>
          </cell>
          <cell r="C610">
            <v>134</v>
          </cell>
          <cell r="D610">
            <v>128</v>
          </cell>
          <cell r="E610">
            <v>-0.05</v>
          </cell>
          <cell r="F610">
            <v>38749</v>
          </cell>
          <cell r="G610" t="str">
            <v>ACERO</v>
          </cell>
          <cell r="H610">
            <v>96</v>
          </cell>
          <cell r="I610">
            <v>0</v>
          </cell>
          <cell r="J610" t="str">
            <v>MIGUEL DUARTE</v>
          </cell>
          <cell r="L610" t="str">
            <v>150</v>
          </cell>
          <cell r="M610">
            <v>0</v>
          </cell>
        </row>
        <row r="611">
          <cell r="A611" t="str">
            <v>M DE O. COLOCACION CAJAS PARA LLAVES</v>
          </cell>
          <cell r="B611" t="str">
            <v>UN</v>
          </cell>
          <cell r="C611">
            <v>5292</v>
          </cell>
          <cell r="D611">
            <v>5040</v>
          </cell>
          <cell r="E611">
            <v>-0.05</v>
          </cell>
          <cell r="F611">
            <v>38749</v>
          </cell>
          <cell r="G611" t="str">
            <v>ENCHAPES</v>
          </cell>
          <cell r="H611">
            <v>99</v>
          </cell>
          <cell r="I611">
            <v>0</v>
          </cell>
          <cell r="J611" t="str">
            <v>MARCO GIL</v>
          </cell>
        </row>
        <row r="612">
          <cell r="A612" t="str">
            <v>M DE O. COLOCACIÓN CERÁMICA</v>
          </cell>
          <cell r="B612" t="str">
            <v>M2</v>
          </cell>
          <cell r="C612">
            <v>9150</v>
          </cell>
          <cell r="D612">
            <v>8714</v>
          </cell>
          <cell r="E612">
            <v>-0.05</v>
          </cell>
          <cell r="F612">
            <v>38749</v>
          </cell>
          <cell r="G612" t="str">
            <v>ENCHAPES</v>
          </cell>
          <cell r="H612">
            <v>99</v>
          </cell>
          <cell r="I612">
            <v>0</v>
          </cell>
          <cell r="J612" t="str">
            <v>MARCO GIL</v>
          </cell>
          <cell r="K612" t="str">
            <v>INCLUYE FILOS Y FAJAS SE DESCUENTAN VENTANAS</v>
          </cell>
          <cell r="L612">
            <v>0</v>
          </cell>
          <cell r="M612">
            <v>0</v>
          </cell>
        </row>
        <row r="613">
          <cell r="A613" t="str">
            <v>M DE O. COLOCACION CHAZOS</v>
          </cell>
          <cell r="B613" t="str">
            <v>UN</v>
          </cell>
          <cell r="C613">
            <v>1603</v>
          </cell>
          <cell r="D613">
            <v>639</v>
          </cell>
          <cell r="E613">
            <v>-0.06</v>
          </cell>
          <cell r="F613">
            <v>38749</v>
          </cell>
          <cell r="G613" t="str">
            <v>REVOQUE</v>
          </cell>
          <cell r="H613" t="str">
            <v>BERNARDO RESTREPO</v>
          </cell>
          <cell r="I613">
            <v>4614572</v>
          </cell>
          <cell r="J613" t="str">
            <v>BERNARDO RESTREPO</v>
          </cell>
          <cell r="K613">
            <v>0</v>
          </cell>
        </row>
        <row r="614">
          <cell r="A614" t="str">
            <v>M DE O. COLOCACION CORDON PREFABRICADO</v>
          </cell>
          <cell r="B614" t="str">
            <v>ML</v>
          </cell>
          <cell r="C614">
            <v>2100</v>
          </cell>
          <cell r="D614">
            <v>2000</v>
          </cell>
          <cell r="E614">
            <v>-0.05</v>
          </cell>
          <cell r="F614">
            <v>38092</v>
          </cell>
          <cell r="G614" t="str">
            <v>ESTRUCTURA</v>
          </cell>
          <cell r="H614">
            <v>96</v>
          </cell>
          <cell r="I614">
            <v>0</v>
          </cell>
          <cell r="J614" t="str">
            <v>MIGUEL DUARTE</v>
          </cell>
          <cell r="L614">
            <v>0</v>
          </cell>
          <cell r="M614">
            <v>0</v>
          </cell>
        </row>
        <row r="615">
          <cell r="A615" t="str">
            <v>M DE O. COLOCACIÓN CUBIERTA METALICA</v>
          </cell>
          <cell r="B615" t="str">
            <v>M2</v>
          </cell>
          <cell r="C615">
            <v>3800</v>
          </cell>
          <cell r="D615">
            <v>3800</v>
          </cell>
          <cell r="E615">
            <v>0</v>
          </cell>
          <cell r="F615">
            <v>38091</v>
          </cell>
          <cell r="G615">
            <v>0</v>
          </cell>
          <cell r="I615">
            <v>0</v>
          </cell>
          <cell r="J615">
            <v>0</v>
          </cell>
          <cell r="L615">
            <v>0</v>
          </cell>
          <cell r="M615">
            <v>0</v>
          </cell>
        </row>
        <row r="616">
          <cell r="A616" t="str">
            <v>M DE O. COLOCACIÓN ENTRESUELO</v>
          </cell>
          <cell r="B616" t="str">
            <v>M2</v>
          </cell>
          <cell r="C616">
            <v>1800</v>
          </cell>
          <cell r="D616">
            <v>1800</v>
          </cell>
          <cell r="E616">
            <v>0</v>
          </cell>
          <cell r="F616">
            <v>38091</v>
          </cell>
          <cell r="G616" t="str">
            <v>URBANISMO</v>
          </cell>
          <cell r="H616">
            <v>99</v>
          </cell>
          <cell r="I616">
            <v>0</v>
          </cell>
          <cell r="J616">
            <v>0</v>
          </cell>
          <cell r="L616">
            <v>0</v>
          </cell>
          <cell r="M616">
            <v>0</v>
          </cell>
        </row>
        <row r="617">
          <cell r="A617" t="str">
            <v>M DE O. COLOCACIÓN LETRAS EDIFICIO</v>
          </cell>
          <cell r="B617" t="str">
            <v>GL</v>
          </cell>
          <cell r="C617">
            <v>19800</v>
          </cell>
          <cell r="D617">
            <v>15000</v>
          </cell>
          <cell r="E617">
            <v>-0.32</v>
          </cell>
          <cell r="F617">
            <v>37417</v>
          </cell>
          <cell r="G617" t="str">
            <v>EQ ESPECIAL</v>
          </cell>
          <cell r="H617">
            <v>99</v>
          </cell>
          <cell r="I617">
            <v>0</v>
          </cell>
          <cell r="J617">
            <v>0</v>
          </cell>
          <cell r="L617">
            <v>0</v>
          </cell>
          <cell r="M617">
            <v>0</v>
          </cell>
        </row>
        <row r="618">
          <cell r="A618" t="str">
            <v>M DE O. COLOCACIÓN MALLA</v>
          </cell>
          <cell r="B618" t="str">
            <v>M2</v>
          </cell>
          <cell r="C618">
            <v>144</v>
          </cell>
          <cell r="D618">
            <v>137</v>
          </cell>
          <cell r="E618">
            <v>-0.05</v>
          </cell>
          <cell r="F618">
            <v>38749</v>
          </cell>
          <cell r="G618" t="str">
            <v>ACERO</v>
          </cell>
          <cell r="H618">
            <v>96</v>
          </cell>
          <cell r="I618">
            <v>0</v>
          </cell>
          <cell r="J618" t="str">
            <v>MIGUEL DUARTE</v>
          </cell>
          <cell r="L618">
            <v>0</v>
          </cell>
          <cell r="M618">
            <v>0</v>
          </cell>
        </row>
        <row r="619">
          <cell r="A619" t="str">
            <v>M DE O. COLOCACIÓN PLAQUETA</v>
          </cell>
          <cell r="B619" t="str">
            <v>M2</v>
          </cell>
          <cell r="C619">
            <v>5000</v>
          </cell>
          <cell r="D619">
            <v>5000</v>
          </cell>
          <cell r="E619">
            <v>0</v>
          </cell>
          <cell r="F619">
            <v>37755</v>
          </cell>
          <cell r="G619" t="str">
            <v>ENCHAPES</v>
          </cell>
          <cell r="H619">
            <v>99</v>
          </cell>
          <cell r="I619">
            <v>0</v>
          </cell>
          <cell r="J619">
            <v>0</v>
          </cell>
          <cell r="L619">
            <v>0</v>
          </cell>
          <cell r="M619">
            <v>0</v>
          </cell>
        </row>
        <row r="620">
          <cell r="A620" t="str">
            <v>M DE O. COLOCACIÓN PREFABRICADOS</v>
          </cell>
          <cell r="B620" t="str">
            <v>ML</v>
          </cell>
          <cell r="C620">
            <v>2000</v>
          </cell>
          <cell r="D620">
            <v>2000</v>
          </cell>
          <cell r="E620">
            <v>0</v>
          </cell>
          <cell r="F620">
            <v>37417</v>
          </cell>
          <cell r="G620" t="str">
            <v>PISOS</v>
          </cell>
          <cell r="H620">
            <v>99</v>
          </cell>
          <cell r="I620">
            <v>0</v>
          </cell>
          <cell r="J620">
            <v>0</v>
          </cell>
          <cell r="L620">
            <v>0</v>
          </cell>
          <cell r="M620">
            <v>0</v>
          </cell>
        </row>
        <row r="621">
          <cell r="A621" t="str">
            <v>M DE O. COLOCACIÓN TABLETA COLONIAL 25X25</v>
          </cell>
          <cell r="B621" t="str">
            <v>M2</v>
          </cell>
          <cell r="C621">
            <v>7850</v>
          </cell>
          <cell r="D621">
            <v>7850</v>
          </cell>
          <cell r="E621">
            <v>0</v>
          </cell>
          <cell r="F621">
            <v>37417</v>
          </cell>
          <cell r="G621" t="str">
            <v>PISOS</v>
          </cell>
          <cell r="H621">
            <v>99</v>
          </cell>
          <cell r="I621">
            <v>0</v>
          </cell>
          <cell r="J621">
            <v>0</v>
          </cell>
          <cell r="L621">
            <v>0</v>
          </cell>
          <cell r="M621">
            <v>0</v>
          </cell>
        </row>
        <row r="622">
          <cell r="A622" t="str">
            <v>M DE O. COLUMNAS &lt; 0.50 M3/ML</v>
          </cell>
          <cell r="B622" t="str">
            <v>ML</v>
          </cell>
          <cell r="C622">
            <v>11340</v>
          </cell>
          <cell r="D622">
            <v>10800</v>
          </cell>
          <cell r="E622">
            <v>-0.05</v>
          </cell>
          <cell r="F622">
            <v>38749</v>
          </cell>
          <cell r="G622" t="str">
            <v>ESTRUCTURA</v>
          </cell>
          <cell r="H622">
            <v>96</v>
          </cell>
          <cell r="I622">
            <v>0</v>
          </cell>
          <cell r="J622" t="str">
            <v>MIGUEL DUARTE</v>
          </cell>
          <cell r="L622">
            <v>0</v>
          </cell>
          <cell r="M622">
            <v>0</v>
          </cell>
        </row>
        <row r="623">
          <cell r="A623" t="str">
            <v>M DE O. COLUMNAS &gt; .80*2.00</v>
          </cell>
          <cell r="B623" t="str">
            <v>M3</v>
          </cell>
          <cell r="C623">
            <v>0</v>
          </cell>
          <cell r="G623">
            <v>0</v>
          </cell>
          <cell r="I623">
            <v>0</v>
          </cell>
          <cell r="J623">
            <v>0</v>
          </cell>
          <cell r="L623" t="str">
            <v>16160</v>
          </cell>
          <cell r="M623">
            <v>0</v>
          </cell>
        </row>
        <row r="624">
          <cell r="A624" t="str">
            <v>M DE O. COLUMNAS &gt; 1M3/ML</v>
          </cell>
          <cell r="B624" t="str">
            <v>ML</v>
          </cell>
          <cell r="C624">
            <v>24566</v>
          </cell>
          <cell r="D624">
            <v>23396</v>
          </cell>
          <cell r="E624">
            <v>-0.05</v>
          </cell>
          <cell r="F624">
            <v>38749</v>
          </cell>
          <cell r="G624" t="str">
            <v>ESTRUCTURA</v>
          </cell>
          <cell r="H624">
            <v>96</v>
          </cell>
          <cell r="I624">
            <v>0</v>
          </cell>
          <cell r="J624" t="str">
            <v>MIGUEL DUARTE</v>
          </cell>
          <cell r="L624">
            <v>0</v>
          </cell>
          <cell r="M624">
            <v>0</v>
          </cell>
        </row>
        <row r="625">
          <cell r="A625" t="str">
            <v>M DE O. COLUMNAS 0.6X1.60</v>
          </cell>
          <cell r="B625" t="str">
            <v>ML</v>
          </cell>
          <cell r="C625">
            <v>24566</v>
          </cell>
          <cell r="D625">
            <v>23396</v>
          </cell>
          <cell r="E625">
            <v>-0.05</v>
          </cell>
          <cell r="F625">
            <v>38749</v>
          </cell>
          <cell r="G625" t="str">
            <v>ESTRUCTURA</v>
          </cell>
          <cell r="H625">
            <v>96</v>
          </cell>
          <cell r="I625">
            <v>0</v>
          </cell>
          <cell r="J625" t="str">
            <v>MIGUEL DUARTE</v>
          </cell>
          <cell r="L625" t="str">
            <v>12928</v>
          </cell>
          <cell r="M625">
            <v>0</v>
          </cell>
        </row>
        <row r="626">
          <cell r="A626" t="str">
            <v>M DE O. COLUMNAS CIRCULARES 1.00</v>
          </cell>
          <cell r="B626" t="str">
            <v>ML</v>
          </cell>
          <cell r="C626">
            <v>18309</v>
          </cell>
          <cell r="D626">
            <v>17437</v>
          </cell>
          <cell r="E626">
            <v>-0.05</v>
          </cell>
          <cell r="F626">
            <v>38749</v>
          </cell>
          <cell r="G626" t="str">
            <v>ESTRUCTURA</v>
          </cell>
          <cell r="H626">
            <v>96</v>
          </cell>
          <cell r="I626">
            <v>0</v>
          </cell>
          <cell r="J626" t="str">
            <v>MIGUEL DUARTE</v>
          </cell>
          <cell r="L626">
            <v>0</v>
          </cell>
          <cell r="M626">
            <v>0</v>
          </cell>
        </row>
        <row r="627">
          <cell r="A627" t="str">
            <v>M DE O. COLUMNAS DESDE 0.60 HASTA 1.20</v>
          </cell>
          <cell r="B627" t="str">
            <v>ML</v>
          </cell>
          <cell r="C627">
            <v>0</v>
          </cell>
          <cell r="G627">
            <v>0</v>
          </cell>
          <cell r="I627">
            <v>0</v>
          </cell>
          <cell r="J627">
            <v>0</v>
          </cell>
          <cell r="L627" t="str">
            <v>15172</v>
          </cell>
          <cell r="M627">
            <v>0</v>
          </cell>
        </row>
        <row r="628">
          <cell r="A628" t="str">
            <v>M DE O. COLUMNAS HASTA .60</v>
          </cell>
          <cell r="B628" t="str">
            <v>ML</v>
          </cell>
          <cell r="C628">
            <v>13376</v>
          </cell>
          <cell r="D628">
            <v>12739</v>
          </cell>
          <cell r="E628">
            <v>-0.05</v>
          </cell>
          <cell r="F628">
            <v>38749</v>
          </cell>
          <cell r="G628" t="str">
            <v>ESTRUCTURA</v>
          </cell>
          <cell r="H628">
            <v>96</v>
          </cell>
          <cell r="I628">
            <v>0</v>
          </cell>
          <cell r="J628" t="str">
            <v>MIGUEL DUARTE</v>
          </cell>
          <cell r="L628">
            <v>0</v>
          </cell>
          <cell r="M628">
            <v>0</v>
          </cell>
        </row>
        <row r="629">
          <cell r="A629" t="str">
            <v>M DE O. COLUMNAS PEQUEÑAS</v>
          </cell>
          <cell r="B629" t="str">
            <v>ML</v>
          </cell>
          <cell r="C629">
            <v>0</v>
          </cell>
          <cell r="D629">
            <v>0</v>
          </cell>
          <cell r="E629">
            <v>-0.05</v>
          </cell>
          <cell r="F629">
            <v>38749</v>
          </cell>
          <cell r="G629" t="str">
            <v>ESTRUCTURA</v>
          </cell>
          <cell r="H629">
            <v>96</v>
          </cell>
          <cell r="I629">
            <v>0</v>
          </cell>
          <cell r="J629" t="str">
            <v>MIGUEL DUARTE</v>
          </cell>
          <cell r="L629">
            <v>0</v>
          </cell>
          <cell r="M629">
            <v>0</v>
          </cell>
        </row>
        <row r="630">
          <cell r="A630" t="str">
            <v>M DE O. CORDÓN CERÁMICA</v>
          </cell>
          <cell r="B630" t="str">
            <v>UN</v>
          </cell>
          <cell r="C630">
            <v>14818</v>
          </cell>
          <cell r="D630">
            <v>14112</v>
          </cell>
          <cell r="E630">
            <v>-0.05</v>
          </cell>
          <cell r="F630">
            <v>37413</v>
          </cell>
          <cell r="G630" t="str">
            <v>PISOS</v>
          </cell>
          <cell r="H630">
            <v>99</v>
          </cell>
          <cell r="I630">
            <v>0</v>
          </cell>
          <cell r="J630" t="str">
            <v>MARCO GIL</v>
          </cell>
          <cell r="L630">
            <v>0</v>
          </cell>
          <cell r="M630">
            <v>0</v>
          </cell>
        </row>
        <row r="631">
          <cell r="A631" t="str">
            <v xml:space="preserve">M DE O. CORTADOR </v>
          </cell>
          <cell r="B631" t="str">
            <v>HR</v>
          </cell>
          <cell r="C631">
            <v>3738</v>
          </cell>
          <cell r="D631">
            <v>3701</v>
          </cell>
          <cell r="E631">
            <v>-0.01</v>
          </cell>
          <cell r="F631">
            <v>38749</v>
          </cell>
          <cell r="G631" t="str">
            <v>MAMPOSTERIA</v>
          </cell>
          <cell r="H631">
            <v>97</v>
          </cell>
          <cell r="I631">
            <v>0</v>
          </cell>
          <cell r="J631" t="str">
            <v>JOSE SIERRA Y GUZMÁN</v>
          </cell>
          <cell r="K631">
            <v>3119095</v>
          </cell>
          <cell r="L631" t="str">
            <v>JOSE SIERRA</v>
          </cell>
          <cell r="M631">
            <v>0</v>
          </cell>
        </row>
        <row r="632">
          <cell r="A632" t="str">
            <v>M DE O. CORTE DE PIEZAS</v>
          </cell>
          <cell r="B632" t="str">
            <v>HR</v>
          </cell>
          <cell r="C632">
            <v>3738</v>
          </cell>
          <cell r="D632">
            <v>3701</v>
          </cell>
          <cell r="E632">
            <v>-0.01</v>
          </cell>
          <cell r="F632">
            <v>38749</v>
          </cell>
          <cell r="G632" t="str">
            <v>MAMPOSTERIA</v>
          </cell>
          <cell r="H632">
            <v>97</v>
          </cell>
          <cell r="I632">
            <v>0</v>
          </cell>
          <cell r="J632">
            <v>0</v>
          </cell>
          <cell r="L632">
            <v>0</v>
          </cell>
          <cell r="M632">
            <v>0</v>
          </cell>
        </row>
        <row r="633">
          <cell r="A633" t="str">
            <v>M DE O. CORTE E INST. JUNTA PARA PISO</v>
          </cell>
          <cell r="B633" t="str">
            <v>ML</v>
          </cell>
          <cell r="C633">
            <v>3000</v>
          </cell>
          <cell r="D633">
            <v>3000</v>
          </cell>
          <cell r="E633">
            <v>0</v>
          </cell>
          <cell r="F633">
            <v>38452</v>
          </cell>
          <cell r="G633" t="str">
            <v>PISOS</v>
          </cell>
          <cell r="H633">
            <v>99</v>
          </cell>
          <cell r="I633">
            <v>0</v>
          </cell>
          <cell r="J633" t="str">
            <v>MARCO GIL</v>
          </cell>
          <cell r="L633">
            <v>0</v>
          </cell>
          <cell r="M633">
            <v>0</v>
          </cell>
        </row>
        <row r="634">
          <cell r="A634" t="str">
            <v>M DE O. CORTE MESON LAVAPLATOS</v>
          </cell>
          <cell r="B634" t="str">
            <v>HR</v>
          </cell>
          <cell r="C634">
            <v>37100</v>
          </cell>
          <cell r="D634">
            <v>35000</v>
          </cell>
          <cell r="E634">
            <v>-0.06</v>
          </cell>
          <cell r="F634">
            <v>38749</v>
          </cell>
          <cell r="G634" t="str">
            <v>MAMPOSTERIA</v>
          </cell>
          <cell r="H634">
            <v>97</v>
          </cell>
          <cell r="I634">
            <v>0</v>
          </cell>
          <cell r="J634">
            <v>0</v>
          </cell>
          <cell r="L634">
            <v>0</v>
          </cell>
          <cell r="M634">
            <v>0</v>
          </cell>
        </row>
        <row r="635">
          <cell r="A635" t="str">
            <v>M DE O. CURADO DE CONCRETO</v>
          </cell>
          <cell r="B635" t="str">
            <v>M2</v>
          </cell>
          <cell r="C635">
            <v>473</v>
          </cell>
          <cell r="D635">
            <v>450</v>
          </cell>
          <cell r="E635">
            <v>-0.05</v>
          </cell>
          <cell r="F635">
            <v>38749</v>
          </cell>
          <cell r="G635" t="str">
            <v>ESTRUCTURA</v>
          </cell>
          <cell r="H635">
            <v>96</v>
          </cell>
          <cell r="I635">
            <v>0</v>
          </cell>
          <cell r="J635" t="str">
            <v>MIGUEL DUARTE</v>
          </cell>
          <cell r="L635">
            <v>0</v>
          </cell>
          <cell r="M635">
            <v>0</v>
          </cell>
        </row>
        <row r="636">
          <cell r="A636" t="str">
            <v>M DE O. DEMOLICIÓN ANILLOS</v>
          </cell>
          <cell r="B636" t="str">
            <v>ML</v>
          </cell>
          <cell r="C636">
            <v>7886</v>
          </cell>
          <cell r="D636">
            <v>7510</v>
          </cell>
          <cell r="E636">
            <v>-0.05</v>
          </cell>
          <cell r="F636">
            <v>38749</v>
          </cell>
          <cell r="G636" t="str">
            <v>CIMENTAC</v>
          </cell>
          <cell r="H636">
            <v>99</v>
          </cell>
          <cell r="I636" t="str">
            <v>2640</v>
          </cell>
          <cell r="J636" t="str">
            <v>MIGUEL DUARTE</v>
          </cell>
          <cell r="L636">
            <v>0</v>
          </cell>
          <cell r="M636">
            <v>0</v>
          </cell>
        </row>
        <row r="637">
          <cell r="A637" t="str">
            <v>M DE O. DEMOLICIÓN PIEZAS</v>
          </cell>
          <cell r="B637" t="str">
            <v>ML</v>
          </cell>
          <cell r="C637">
            <v>5408</v>
          </cell>
          <cell r="D637">
            <v>5150</v>
          </cell>
          <cell r="E637">
            <v>-0.05</v>
          </cell>
          <cell r="F637">
            <v>38749</v>
          </cell>
          <cell r="G637" t="str">
            <v>MAMPOSTERIA</v>
          </cell>
          <cell r="H637">
            <v>97</v>
          </cell>
          <cell r="I637">
            <v>0</v>
          </cell>
          <cell r="J637" t="str">
            <v>JOSE SIERRA Y GUZMÁN</v>
          </cell>
          <cell r="K637">
            <v>3119095</v>
          </cell>
          <cell r="L637" t="str">
            <v>JOSE SIERRA</v>
          </cell>
          <cell r="M637">
            <v>0</v>
          </cell>
        </row>
        <row r="638">
          <cell r="A638" t="str">
            <v>M DE O. DESARME ANDAMIOS</v>
          </cell>
          <cell r="B638" t="str">
            <v>UN</v>
          </cell>
          <cell r="C638">
            <v>8264</v>
          </cell>
          <cell r="D638">
            <v>7870</v>
          </cell>
          <cell r="E638">
            <v>-0.05</v>
          </cell>
          <cell r="F638">
            <v>38749</v>
          </cell>
          <cell r="G638" t="str">
            <v>MAMPOSTERIA</v>
          </cell>
          <cell r="H638">
            <v>97</v>
          </cell>
          <cell r="I638">
            <v>0</v>
          </cell>
          <cell r="J638" t="str">
            <v>JOSE SIERRA Y GUZMÁN</v>
          </cell>
          <cell r="K638">
            <v>3119095</v>
          </cell>
          <cell r="L638" t="str">
            <v>JOSE SIERRA</v>
          </cell>
          <cell r="M638">
            <v>0</v>
          </cell>
        </row>
        <row r="639">
          <cell r="A639" t="str">
            <v>M DE O. DESARME CORTADORA</v>
          </cell>
          <cell r="B639" t="str">
            <v>UN</v>
          </cell>
          <cell r="C639">
            <v>29042</v>
          </cell>
          <cell r="D639">
            <v>27659</v>
          </cell>
          <cell r="E639">
            <v>-0.05</v>
          </cell>
          <cell r="F639">
            <v>38749</v>
          </cell>
          <cell r="G639" t="str">
            <v>MAMPOSTERIA</v>
          </cell>
          <cell r="H639">
            <v>97</v>
          </cell>
          <cell r="I639">
            <v>0</v>
          </cell>
          <cell r="J639" t="str">
            <v>JOSE SIERRA Y GUZMÁN</v>
          </cell>
          <cell r="K639">
            <v>3119095</v>
          </cell>
          <cell r="L639" t="str">
            <v>JOSE SIERRA</v>
          </cell>
          <cell r="M639">
            <v>0</v>
          </cell>
        </row>
        <row r="640">
          <cell r="A640" t="str">
            <v>M DE O. DESCANSO</v>
          </cell>
          <cell r="B640" t="str">
            <v>M2</v>
          </cell>
          <cell r="C640">
            <v>12822</v>
          </cell>
          <cell r="D640">
            <v>12096</v>
          </cell>
          <cell r="E640">
            <v>-0.06</v>
          </cell>
          <cell r="F640">
            <v>38749</v>
          </cell>
          <cell r="G640" t="str">
            <v>PISOS</v>
          </cell>
          <cell r="H640">
            <v>99</v>
          </cell>
          <cell r="I640">
            <v>0</v>
          </cell>
          <cell r="J640" t="str">
            <v>MARCO GIL</v>
          </cell>
        </row>
        <row r="641">
          <cell r="A641" t="str">
            <v>M DE O. DESEMBOMBE Y ACHIQUE</v>
          </cell>
          <cell r="B641" t="str">
            <v>PG</v>
          </cell>
          <cell r="C641">
            <v>176</v>
          </cell>
          <cell r="D641">
            <v>168</v>
          </cell>
          <cell r="E641">
            <v>-0.05</v>
          </cell>
          <cell r="F641">
            <v>38749</v>
          </cell>
          <cell r="G641" t="str">
            <v>CIMENTAC</v>
          </cell>
          <cell r="H641">
            <v>99</v>
          </cell>
          <cell r="I641">
            <v>0</v>
          </cell>
          <cell r="J641" t="str">
            <v>MIGUEL DUARTE</v>
          </cell>
          <cell r="L641">
            <v>0</v>
          </cell>
          <cell r="M641">
            <v>0</v>
          </cell>
        </row>
        <row r="642">
          <cell r="A642" t="str">
            <v>M DE O. DINTEL ADOBE BOCAPUERTA 0.10</v>
          </cell>
          <cell r="B642" t="str">
            <v>ML</v>
          </cell>
          <cell r="C642">
            <v>6702</v>
          </cell>
          <cell r="D642">
            <v>6636</v>
          </cell>
          <cell r="E642">
            <v>-0.01</v>
          </cell>
          <cell r="F642">
            <v>38749</v>
          </cell>
          <cell r="G642" t="str">
            <v>MAMPOSTERIA</v>
          </cell>
          <cell r="H642">
            <v>97</v>
          </cell>
          <cell r="I642">
            <v>0</v>
          </cell>
          <cell r="J642" t="str">
            <v>JOSE SIERRA Y GUZMÁN</v>
          </cell>
          <cell r="K642">
            <v>3119095</v>
          </cell>
          <cell r="L642" t="str">
            <v>JOSE SIERRA</v>
          </cell>
          <cell r="M642">
            <v>0</v>
          </cell>
        </row>
        <row r="643">
          <cell r="A643" t="str">
            <v>M DE O. DINTEL ADOBE BOCAPUERTA 0.15</v>
          </cell>
          <cell r="B643" t="str">
            <v>ML</v>
          </cell>
          <cell r="C643">
            <v>8098</v>
          </cell>
          <cell r="D643">
            <v>8018</v>
          </cell>
          <cell r="E643">
            <v>-0.01</v>
          </cell>
          <cell r="F643">
            <v>38749</v>
          </cell>
          <cell r="G643" t="str">
            <v>MAMPOSTERIA</v>
          </cell>
          <cell r="H643">
            <v>97</v>
          </cell>
          <cell r="I643">
            <v>0</v>
          </cell>
          <cell r="J643" t="str">
            <v>JOSE SIERRA Y GUZMÁN</v>
          </cell>
          <cell r="K643">
            <v>3119095</v>
          </cell>
          <cell r="L643" t="str">
            <v>JOSE SIERRA</v>
          </cell>
          <cell r="M643">
            <v>0</v>
          </cell>
        </row>
        <row r="644">
          <cell r="A644" t="str">
            <v>M DE O. DINTEL ASCENSOR</v>
          </cell>
          <cell r="B644" t="str">
            <v>UN</v>
          </cell>
          <cell r="C644">
            <v>50500</v>
          </cell>
          <cell r="D644">
            <v>50000</v>
          </cell>
          <cell r="E644">
            <v>-0.01</v>
          </cell>
          <cell r="F644">
            <v>38749</v>
          </cell>
          <cell r="G644" t="str">
            <v>MAMPOSTERIA</v>
          </cell>
        </row>
        <row r="645">
          <cell r="A645" t="str">
            <v xml:space="preserve">M DE O. DINTEL CONCRETO A LA VISTA </v>
          </cell>
          <cell r="B645" t="str">
            <v>ML</v>
          </cell>
          <cell r="C645">
            <v>9407</v>
          </cell>
          <cell r="D645">
            <v>9314</v>
          </cell>
          <cell r="E645">
            <v>-0.01</v>
          </cell>
          <cell r="F645">
            <v>38749</v>
          </cell>
          <cell r="G645" t="str">
            <v>MAMPOSTERIA</v>
          </cell>
          <cell r="H645">
            <v>97</v>
          </cell>
          <cell r="I645">
            <v>0</v>
          </cell>
          <cell r="J645" t="str">
            <v>JOSE SIERRA Y GUZMÁN</v>
          </cell>
          <cell r="K645">
            <v>3119095</v>
          </cell>
          <cell r="L645" t="str">
            <v>JOSE SIERRA</v>
          </cell>
          <cell r="M645">
            <v>0</v>
          </cell>
        </row>
        <row r="646">
          <cell r="A646" t="str">
            <v>M DE O. DINTEL CONCRETO PARA ENCHAPAR</v>
          </cell>
          <cell r="B646" t="str">
            <v>ML</v>
          </cell>
          <cell r="C646">
            <v>7025</v>
          </cell>
          <cell r="D646">
            <v>6955</v>
          </cell>
          <cell r="E646">
            <v>-0.01</v>
          </cell>
          <cell r="F646">
            <v>38749</v>
          </cell>
          <cell r="G646" t="str">
            <v>MAMPOSTERIA</v>
          </cell>
          <cell r="H646">
            <v>97</v>
          </cell>
          <cell r="I646">
            <v>0</v>
          </cell>
          <cell r="J646" t="str">
            <v>JOSE SIERRA Y GUZMÁN</v>
          </cell>
          <cell r="K646">
            <v>3119095</v>
          </cell>
          <cell r="L646" t="str">
            <v>JOSE SIERRA</v>
          </cell>
          <cell r="M646">
            <v>0</v>
          </cell>
        </row>
        <row r="647">
          <cell r="A647" t="str">
            <v>M DE O. DINTEL CONCRETO PARA ENCHAPAR</v>
          </cell>
          <cell r="B647" t="str">
            <v>M3</v>
          </cell>
          <cell r="C647">
            <v>121200</v>
          </cell>
          <cell r="D647">
            <v>120000</v>
          </cell>
          <cell r="E647">
            <v>-0.01</v>
          </cell>
          <cell r="F647">
            <v>38749</v>
          </cell>
          <cell r="G647" t="str">
            <v>MAMPOSTERIA</v>
          </cell>
          <cell r="H647">
            <v>96</v>
          </cell>
          <cell r="I647">
            <v>0</v>
          </cell>
          <cell r="J647">
            <v>0</v>
          </cell>
          <cell r="L647">
            <v>0</v>
          </cell>
          <cell r="M647">
            <v>0</v>
          </cell>
        </row>
        <row r="648">
          <cell r="A648" t="str">
            <v>M DE O. DINTEL EN CONCRETO</v>
          </cell>
          <cell r="B648" t="str">
            <v>ML</v>
          </cell>
          <cell r="C648">
            <v>9407</v>
          </cell>
          <cell r="D648">
            <v>9314</v>
          </cell>
          <cell r="E648">
            <v>-0.01</v>
          </cell>
          <cell r="F648">
            <v>38749</v>
          </cell>
          <cell r="G648" t="str">
            <v>MAMPOSTERIA</v>
          </cell>
          <cell r="H648">
            <v>96</v>
          </cell>
          <cell r="I648">
            <v>0</v>
          </cell>
          <cell r="J648">
            <v>0</v>
          </cell>
          <cell r="L648">
            <v>0</v>
          </cell>
          <cell r="M648">
            <v>0</v>
          </cell>
        </row>
        <row r="649">
          <cell r="A649" t="str">
            <v>M DE O. EMBOQUILLADA POR 1 CARA</v>
          </cell>
          <cell r="B649" t="str">
            <v>ML</v>
          </cell>
          <cell r="C649">
            <v>4253</v>
          </cell>
          <cell r="D649">
            <v>4050</v>
          </cell>
          <cell r="E649">
            <v>-0.05</v>
          </cell>
          <cell r="F649">
            <v>38749</v>
          </cell>
          <cell r="G649" t="str">
            <v>MAMPOSTERIA</v>
          </cell>
          <cell r="H649">
            <v>97</v>
          </cell>
          <cell r="I649">
            <v>0</v>
          </cell>
          <cell r="J649" t="str">
            <v>JOSE SIERRA Y GUZMÁN</v>
          </cell>
          <cell r="K649">
            <v>3119095</v>
          </cell>
          <cell r="L649" t="str">
            <v>JOSE SIERRA</v>
          </cell>
          <cell r="M649">
            <v>0</v>
          </cell>
        </row>
        <row r="650">
          <cell r="A650" t="str">
            <v>M DE O. ENCHAPE DE PANTALLAS</v>
          </cell>
          <cell r="B650" t="str">
            <v>M2</v>
          </cell>
          <cell r="C650">
            <v>15119</v>
          </cell>
          <cell r="D650">
            <v>14969</v>
          </cell>
          <cell r="E650">
            <v>-0.01</v>
          </cell>
          <cell r="F650">
            <v>38749</v>
          </cell>
          <cell r="G650" t="str">
            <v>MAMPOSTERIA</v>
          </cell>
          <cell r="H650">
            <v>97</v>
          </cell>
          <cell r="I650">
            <v>0</v>
          </cell>
          <cell r="J650" t="str">
            <v>JOSE SIERRA Y GUZMÁN</v>
          </cell>
          <cell r="K650">
            <v>3119095</v>
          </cell>
          <cell r="L650" t="str">
            <v>JOSE SIERRA</v>
          </cell>
          <cell r="M650">
            <v>0</v>
          </cell>
        </row>
        <row r="651">
          <cell r="A651" t="str">
            <v>M DE O. ENCHAPE EN TABLETA</v>
          </cell>
          <cell r="B651" t="str">
            <v>ML</v>
          </cell>
          <cell r="C651">
            <v>10388</v>
          </cell>
          <cell r="D651">
            <v>9800</v>
          </cell>
          <cell r="E651">
            <v>-0.06</v>
          </cell>
          <cell r="F651">
            <v>38749</v>
          </cell>
          <cell r="G651" t="str">
            <v>ENCHAPES</v>
          </cell>
          <cell r="H651">
            <v>99</v>
          </cell>
          <cell r="I651">
            <v>0</v>
          </cell>
          <cell r="J651" t="str">
            <v>MARCO GIL</v>
          </cell>
          <cell r="L651">
            <v>0</v>
          </cell>
          <cell r="M651">
            <v>0</v>
          </cell>
        </row>
        <row r="652">
          <cell r="A652" t="str">
            <v>M DE O. ENCHAPE MAMP. 10*20*40 SUCIO</v>
          </cell>
          <cell r="B652" t="str">
            <v>M2</v>
          </cell>
          <cell r="C652">
            <v>6379</v>
          </cell>
          <cell r="D652">
            <v>6075</v>
          </cell>
          <cell r="E652">
            <v>-0.05</v>
          </cell>
          <cell r="F652">
            <v>38397</v>
          </cell>
          <cell r="G652" t="str">
            <v>MAMPOSTERIA</v>
          </cell>
          <cell r="H652">
            <v>97</v>
          </cell>
          <cell r="I652">
            <v>0</v>
          </cell>
          <cell r="J652" t="str">
            <v>JOSE SIERRA Y GUZMÁN</v>
          </cell>
          <cell r="K652">
            <v>3119095</v>
          </cell>
          <cell r="L652" t="str">
            <v>JOSE SIERRA</v>
          </cell>
          <cell r="M652">
            <v>0</v>
          </cell>
        </row>
        <row r="653">
          <cell r="A653" t="str">
            <v>M DE O. ENCHARQUE EN CERAMICA</v>
          </cell>
          <cell r="B653" t="str">
            <v>ML</v>
          </cell>
        </row>
        <row r="654">
          <cell r="A654" t="str">
            <v>M DE O. ENTIBADOS</v>
          </cell>
          <cell r="B654" t="str">
            <v>M2</v>
          </cell>
          <cell r="C654">
            <v>2793</v>
          </cell>
          <cell r="D654">
            <v>2660</v>
          </cell>
          <cell r="E654">
            <v>-0.05</v>
          </cell>
          <cell r="F654">
            <v>38749</v>
          </cell>
          <cell r="G654" t="str">
            <v>ESTRUCTURA</v>
          </cell>
          <cell r="H654">
            <v>96</v>
          </cell>
          <cell r="I654">
            <v>0</v>
          </cell>
          <cell r="J654" t="str">
            <v>MIGUEL DUARTE</v>
          </cell>
          <cell r="L654">
            <v>0</v>
          </cell>
          <cell r="M654">
            <v>0</v>
          </cell>
        </row>
        <row r="655">
          <cell r="A655" t="str">
            <v>M DE O. ENTRESUELO BASE GRAN</v>
          </cell>
          <cell r="B655" t="str">
            <v>M2</v>
          </cell>
          <cell r="C655">
            <v>1814</v>
          </cell>
          <cell r="D655">
            <v>1814</v>
          </cell>
          <cell r="E655">
            <v>0</v>
          </cell>
          <cell r="F655">
            <v>37417</v>
          </cell>
          <cell r="G655" t="str">
            <v>PISOS</v>
          </cell>
          <cell r="H655">
            <v>99</v>
          </cell>
        </row>
        <row r="656">
          <cell r="A656" t="str">
            <v>M DE O. ESCALERAS</v>
          </cell>
          <cell r="B656" t="str">
            <v>TR</v>
          </cell>
          <cell r="C656">
            <v>257943</v>
          </cell>
          <cell r="D656">
            <v>245660</v>
          </cell>
          <cell r="E656">
            <v>-0.05</v>
          </cell>
          <cell r="F656">
            <v>38749</v>
          </cell>
          <cell r="G656" t="str">
            <v>ESTRUCTURA</v>
          </cell>
          <cell r="H656">
            <v>96</v>
          </cell>
          <cell r="I656">
            <v>0</v>
          </cell>
          <cell r="J656" t="str">
            <v>MIGUEL DUARTE</v>
          </cell>
          <cell r="L656">
            <v>0</v>
          </cell>
          <cell r="M656">
            <v>0</v>
          </cell>
        </row>
        <row r="657">
          <cell r="A657" t="str">
            <v>M DE O. ESCALERAS DE 1.5 H</v>
          </cell>
          <cell r="B657" t="str">
            <v>TR</v>
          </cell>
          <cell r="C657">
            <v>280350</v>
          </cell>
          <cell r="D657">
            <v>267000</v>
          </cell>
          <cell r="E657">
            <v>-0.05</v>
          </cell>
          <cell r="F657">
            <v>38749</v>
          </cell>
          <cell r="G657" t="str">
            <v>ESTRUCTURA</v>
          </cell>
          <cell r="J657" t="str">
            <v>MIGUEL DUARTE</v>
          </cell>
        </row>
        <row r="658">
          <cell r="A658" t="str">
            <v xml:space="preserve">M DE O. EXCAVACIÓN </v>
          </cell>
          <cell r="B658" t="str">
            <v>ML</v>
          </cell>
          <cell r="C658">
            <v>6426</v>
          </cell>
          <cell r="D658">
            <v>6062</v>
          </cell>
          <cell r="E658">
            <v>-0.06</v>
          </cell>
          <cell r="F658">
            <v>38749</v>
          </cell>
          <cell r="G658" t="str">
            <v>MOV TIERRA</v>
          </cell>
          <cell r="H658">
            <v>99</v>
          </cell>
          <cell r="I658" t="str">
            <v>5700</v>
          </cell>
          <cell r="J658">
            <v>0</v>
          </cell>
        </row>
        <row r="659">
          <cell r="A659" t="str">
            <v>M DE O. EXCAVACIÓN 0-2 MTS</v>
          </cell>
          <cell r="B659" t="str">
            <v>ML</v>
          </cell>
          <cell r="C659">
            <v>6780</v>
          </cell>
          <cell r="D659">
            <v>6780</v>
          </cell>
          <cell r="E659">
            <v>0</v>
          </cell>
          <cell r="F659">
            <v>38091</v>
          </cell>
          <cell r="G659" t="str">
            <v>MOV TIERRA</v>
          </cell>
          <cell r="H659">
            <v>99</v>
          </cell>
          <cell r="I659" t="str">
            <v>5700</v>
          </cell>
          <cell r="J659">
            <v>0</v>
          </cell>
          <cell r="L659">
            <v>0</v>
          </cell>
          <cell r="M659">
            <v>0</v>
          </cell>
        </row>
        <row r="660">
          <cell r="A660" t="str">
            <v>M DE O. EXCAVACIÓN 2-4 MTS</v>
          </cell>
          <cell r="B660" t="str">
            <v>ML</v>
          </cell>
          <cell r="C660">
            <v>10000</v>
          </cell>
          <cell r="D660">
            <v>10000</v>
          </cell>
          <cell r="E660">
            <v>0</v>
          </cell>
          <cell r="F660">
            <v>38091</v>
          </cell>
          <cell r="G660" t="str">
            <v>MOV TIERRA</v>
          </cell>
          <cell r="H660">
            <v>99</v>
          </cell>
          <cell r="I660">
            <v>0</v>
          </cell>
          <cell r="J660">
            <v>0</v>
          </cell>
          <cell r="L660">
            <v>0</v>
          </cell>
          <cell r="M660">
            <v>0</v>
          </cell>
        </row>
        <row r="661">
          <cell r="A661" t="str">
            <v>M DE O. EXCAVACIÓN CAMPANA MÁS DE 12</v>
          </cell>
          <cell r="B661" t="str">
            <v>ML</v>
          </cell>
          <cell r="C661">
            <v>58657</v>
          </cell>
          <cell r="D661">
            <v>58657</v>
          </cell>
          <cell r="E661">
            <v>0</v>
          </cell>
          <cell r="F661">
            <v>38091</v>
          </cell>
          <cell r="G661" t="str">
            <v>MOV TIERRA</v>
          </cell>
          <cell r="H661">
            <v>99</v>
          </cell>
          <cell r="I661">
            <v>0</v>
          </cell>
          <cell r="J661">
            <v>0</v>
          </cell>
          <cell r="L661">
            <v>0</v>
          </cell>
          <cell r="M661">
            <v>0</v>
          </cell>
        </row>
        <row r="662">
          <cell r="A662" t="str">
            <v>M DE O. EXCAVACIÓN CAMPANA MENOS DE 9</v>
          </cell>
          <cell r="B662" t="str">
            <v>ML</v>
          </cell>
          <cell r="C662">
            <v>6780</v>
          </cell>
          <cell r="D662">
            <v>6780</v>
          </cell>
          <cell r="E662">
            <v>0</v>
          </cell>
          <cell r="F662">
            <v>38091</v>
          </cell>
          <cell r="G662" t="str">
            <v>MOV TIERRA</v>
          </cell>
          <cell r="H662">
            <v>99</v>
          </cell>
          <cell r="I662">
            <v>0</v>
          </cell>
          <cell r="J662">
            <v>0</v>
          </cell>
          <cell r="L662">
            <v>0</v>
          </cell>
          <cell r="M662">
            <v>0</v>
          </cell>
        </row>
        <row r="663">
          <cell r="A663" t="str">
            <v>M DE O. EXCAVACIÓN FOSO ASCENSOR</v>
          </cell>
          <cell r="B663" t="str">
            <v>ML</v>
          </cell>
          <cell r="C663">
            <v>7153</v>
          </cell>
          <cell r="D663">
            <v>7153</v>
          </cell>
          <cell r="E663">
            <v>0</v>
          </cell>
          <cell r="F663">
            <v>38456</v>
          </cell>
          <cell r="G663" t="str">
            <v>MOV TIERRA</v>
          </cell>
          <cell r="H663">
            <v>99</v>
          </cell>
        </row>
        <row r="664">
          <cell r="A664" t="str">
            <v>M DE O. EXCAVACIÓN PILAS 0-2 MTS</v>
          </cell>
          <cell r="B664" t="str">
            <v>ML</v>
          </cell>
          <cell r="C664">
            <v>7892</v>
          </cell>
          <cell r="D664">
            <v>7445</v>
          </cell>
          <cell r="E664">
            <v>-0.06</v>
          </cell>
          <cell r="F664">
            <v>38749</v>
          </cell>
          <cell r="G664" t="str">
            <v>MOV TIERRA</v>
          </cell>
          <cell r="H664">
            <v>99</v>
          </cell>
          <cell r="I664">
            <v>0</v>
          </cell>
          <cell r="J664">
            <v>0</v>
          </cell>
          <cell r="L664">
            <v>0</v>
          </cell>
          <cell r="M664">
            <v>0</v>
          </cell>
        </row>
        <row r="665">
          <cell r="A665" t="str">
            <v>M DE O. EXCAVACIÓN PILAS 10-12 MTS</v>
          </cell>
          <cell r="B665" t="str">
            <v>ML</v>
          </cell>
          <cell r="C665">
            <v>22260</v>
          </cell>
          <cell r="D665">
            <v>21000</v>
          </cell>
          <cell r="E665">
            <v>-0.06</v>
          </cell>
          <cell r="F665">
            <v>38749</v>
          </cell>
          <cell r="G665" t="str">
            <v>MOV TIERRA</v>
          </cell>
          <cell r="H665">
            <v>99</v>
          </cell>
          <cell r="I665">
            <v>0</v>
          </cell>
          <cell r="J665">
            <v>0</v>
          </cell>
          <cell r="L665">
            <v>0</v>
          </cell>
          <cell r="M665">
            <v>0</v>
          </cell>
        </row>
        <row r="666">
          <cell r="A666" t="str">
            <v>M DE O. EXCAVACIÓN PILAS 10-12 MTS</v>
          </cell>
          <cell r="B666" t="str">
            <v>ML</v>
          </cell>
          <cell r="C666">
            <v>22260</v>
          </cell>
          <cell r="D666">
            <v>21000</v>
          </cell>
          <cell r="E666">
            <v>-0.06</v>
          </cell>
          <cell r="F666">
            <v>38749</v>
          </cell>
          <cell r="G666" t="str">
            <v>MOV TIERRA</v>
          </cell>
          <cell r="H666">
            <v>99</v>
          </cell>
          <cell r="I666">
            <v>0</v>
          </cell>
          <cell r="J666">
            <v>0</v>
          </cell>
        </row>
        <row r="667">
          <cell r="A667" t="str">
            <v>M DE O. EXCAVACIÓN PILAS 12-14 MTS</v>
          </cell>
          <cell r="B667" t="str">
            <v>ML</v>
          </cell>
          <cell r="C667">
            <v>25566</v>
          </cell>
          <cell r="D667">
            <v>24119</v>
          </cell>
          <cell r="E667">
            <v>-0.06</v>
          </cell>
          <cell r="F667">
            <v>38749</v>
          </cell>
          <cell r="G667" t="str">
            <v>MOV TIERRA</v>
          </cell>
          <cell r="H667">
            <v>99</v>
          </cell>
          <cell r="I667">
            <v>0</v>
          </cell>
          <cell r="J667">
            <v>0</v>
          </cell>
        </row>
        <row r="668">
          <cell r="A668" t="str">
            <v>M DE O. EXCAVACIÓN PILAS 14-16 MTS</v>
          </cell>
          <cell r="B668" t="str">
            <v>ML</v>
          </cell>
          <cell r="C668">
            <v>29354</v>
          </cell>
          <cell r="D668">
            <v>27692</v>
          </cell>
          <cell r="E668">
            <v>-0.06</v>
          </cell>
          <cell r="F668">
            <v>38749</v>
          </cell>
          <cell r="G668" t="str">
            <v>MOV TIERRA</v>
          </cell>
          <cell r="H668">
            <v>99</v>
          </cell>
          <cell r="I668">
            <v>0</v>
          </cell>
          <cell r="J668">
            <v>0</v>
          </cell>
        </row>
        <row r="669">
          <cell r="A669" t="str">
            <v>M DE O. EXCAVACIÓN PILAS 16-18 MTS</v>
          </cell>
          <cell r="B669" t="str">
            <v>ML</v>
          </cell>
          <cell r="C669">
            <v>33708</v>
          </cell>
          <cell r="D669">
            <v>31800</v>
          </cell>
          <cell r="E669">
            <v>-0.06</v>
          </cell>
          <cell r="F669">
            <v>38749</v>
          </cell>
          <cell r="G669" t="str">
            <v>MOV TIERRA</v>
          </cell>
          <cell r="H669">
            <v>99</v>
          </cell>
          <cell r="I669">
            <v>0</v>
          </cell>
          <cell r="J669">
            <v>0</v>
          </cell>
        </row>
        <row r="670">
          <cell r="A670" t="str">
            <v>M DE O. EXCAVACIÓN PILAS 18-20 MTS</v>
          </cell>
          <cell r="B670" t="str">
            <v>ML</v>
          </cell>
          <cell r="C670">
            <v>38823</v>
          </cell>
          <cell r="D670">
            <v>36625</v>
          </cell>
          <cell r="E670">
            <v>-0.06</v>
          </cell>
          <cell r="F670">
            <v>38749</v>
          </cell>
          <cell r="G670" t="str">
            <v>MOV TIERRA</v>
          </cell>
          <cell r="H670">
            <v>99</v>
          </cell>
          <cell r="I670">
            <v>0</v>
          </cell>
          <cell r="J670">
            <v>0</v>
          </cell>
        </row>
        <row r="671">
          <cell r="A671" t="str">
            <v>M DE O. EXCAVACIÓN PILAS 20-22 MTS</v>
          </cell>
          <cell r="B671" t="str">
            <v>ML</v>
          </cell>
          <cell r="C671">
            <v>42210</v>
          </cell>
          <cell r="D671">
            <v>42210</v>
          </cell>
          <cell r="E671">
            <v>0</v>
          </cell>
          <cell r="F671">
            <v>38749</v>
          </cell>
          <cell r="G671" t="str">
            <v>MOV TIERRA</v>
          </cell>
          <cell r="H671">
            <v>99</v>
          </cell>
          <cell r="I671">
            <v>0</v>
          </cell>
          <cell r="J671">
            <v>0</v>
          </cell>
        </row>
        <row r="672">
          <cell r="A672" t="str">
            <v>M DE O. EXCAVACIÓN PILAS 2-4 MTS</v>
          </cell>
          <cell r="B672" t="str">
            <v>ML</v>
          </cell>
          <cell r="C672">
            <v>10787</v>
          </cell>
          <cell r="D672">
            <v>10273</v>
          </cell>
          <cell r="E672">
            <v>-0.05</v>
          </cell>
          <cell r="F672">
            <v>38749</v>
          </cell>
          <cell r="G672" t="str">
            <v>MOV TIERRA</v>
          </cell>
          <cell r="H672">
            <v>99</v>
          </cell>
          <cell r="I672">
            <v>0</v>
          </cell>
          <cell r="J672">
            <v>0</v>
          </cell>
          <cell r="L672">
            <v>0</v>
          </cell>
          <cell r="M672">
            <v>0</v>
          </cell>
        </row>
        <row r="673">
          <cell r="A673" t="str">
            <v>M DE O. EXCAVACIÓN PILAS 4-6 MTS</v>
          </cell>
          <cell r="B673" t="str">
            <v>ML</v>
          </cell>
          <cell r="C673">
            <v>13021</v>
          </cell>
          <cell r="D673">
            <v>12284</v>
          </cell>
          <cell r="E673">
            <v>-0.06</v>
          </cell>
          <cell r="F673">
            <v>38749</v>
          </cell>
          <cell r="G673" t="str">
            <v>MOV TIERRA</v>
          </cell>
          <cell r="H673">
            <v>99</v>
          </cell>
          <cell r="I673">
            <v>0</v>
          </cell>
          <cell r="J673">
            <v>0</v>
          </cell>
          <cell r="L673">
            <v>0</v>
          </cell>
          <cell r="M673">
            <v>0</v>
          </cell>
        </row>
        <row r="674">
          <cell r="A674" t="str">
            <v>M DE O. EXCAVACIÓN PILAS 6-8 MTS</v>
          </cell>
          <cell r="B674" t="str">
            <v>ML</v>
          </cell>
          <cell r="C674">
            <v>15387</v>
          </cell>
          <cell r="D674">
            <v>14516</v>
          </cell>
          <cell r="E674">
            <v>-0.06</v>
          </cell>
          <cell r="F674">
            <v>38749</v>
          </cell>
          <cell r="G674" t="str">
            <v>MOV TIERRA</v>
          </cell>
          <cell r="H674">
            <v>99</v>
          </cell>
          <cell r="I674">
            <v>0</v>
          </cell>
          <cell r="J674">
            <v>0</v>
          </cell>
          <cell r="L674">
            <v>0</v>
          </cell>
          <cell r="M674">
            <v>0</v>
          </cell>
        </row>
        <row r="675">
          <cell r="A675" t="str">
            <v>M DE O. EXCAVACIÓN PILAS 8-10 MTS</v>
          </cell>
          <cell r="B675" t="str">
            <v>ML</v>
          </cell>
          <cell r="C675">
            <v>19886</v>
          </cell>
          <cell r="D675">
            <v>18760</v>
          </cell>
          <cell r="E675">
            <v>-0.06</v>
          </cell>
          <cell r="F675">
            <v>38749</v>
          </cell>
          <cell r="G675" t="str">
            <v>MOV TIERRA</v>
          </cell>
          <cell r="H675">
            <v>99</v>
          </cell>
          <cell r="I675">
            <v>0</v>
          </cell>
          <cell r="J675">
            <v>0</v>
          </cell>
          <cell r="L675">
            <v>0</v>
          </cell>
          <cell r="M675">
            <v>0</v>
          </cell>
        </row>
        <row r="676">
          <cell r="A676" t="str">
            <v>M DE O. EXCAVACIÓN PILAS MÁS DE 12</v>
          </cell>
          <cell r="B676" t="str">
            <v>ML</v>
          </cell>
          <cell r="C676">
            <v>52082</v>
          </cell>
          <cell r="D676">
            <v>52082</v>
          </cell>
          <cell r="E676">
            <v>0</v>
          </cell>
          <cell r="F676">
            <v>38749</v>
          </cell>
          <cell r="G676" t="str">
            <v>MOV TIERRA</v>
          </cell>
          <cell r="H676">
            <v>99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</row>
        <row r="677">
          <cell r="A677" t="str">
            <v>M DE O. EXCAVACIÓN VIGAS</v>
          </cell>
          <cell r="B677" t="str">
            <v>ML</v>
          </cell>
          <cell r="C677">
            <v>2440</v>
          </cell>
          <cell r="D677">
            <v>2440</v>
          </cell>
          <cell r="E677">
            <v>0</v>
          </cell>
          <cell r="F677">
            <v>38091</v>
          </cell>
          <cell r="G677" t="str">
            <v>MOV TIERRA</v>
          </cell>
          <cell r="H677">
            <v>99</v>
          </cell>
          <cell r="I677" t="str">
            <v>2100</v>
          </cell>
          <cell r="J677">
            <v>0</v>
          </cell>
          <cell r="L677">
            <v>0</v>
          </cell>
          <cell r="M677">
            <v>0</v>
          </cell>
        </row>
        <row r="678">
          <cell r="A678" t="str">
            <v>M DE O. FAJAS DE REVOQUE</v>
          </cell>
          <cell r="B678" t="str">
            <v>ML</v>
          </cell>
          <cell r="C678">
            <v>3392</v>
          </cell>
          <cell r="D678">
            <v>3200</v>
          </cell>
          <cell r="E678">
            <v>-0.06</v>
          </cell>
          <cell r="F678">
            <v>38749</v>
          </cell>
          <cell r="G678" t="str">
            <v>REVOQUE</v>
          </cell>
          <cell r="H678">
            <v>98</v>
          </cell>
          <cell r="I678">
            <v>0</v>
          </cell>
          <cell r="J678" t="str">
            <v>BERNARDO RESTREPO</v>
          </cell>
          <cell r="L678">
            <v>0</v>
          </cell>
          <cell r="M678">
            <v>0</v>
          </cell>
        </row>
        <row r="679">
          <cell r="A679" t="str">
            <v>M DE O. FIGURACIÓN ACERO</v>
          </cell>
          <cell r="B679" t="str">
            <v>KG</v>
          </cell>
          <cell r="C679">
            <v>238</v>
          </cell>
          <cell r="D679">
            <v>227</v>
          </cell>
          <cell r="E679">
            <v>-0.05</v>
          </cell>
          <cell r="F679">
            <v>38749</v>
          </cell>
          <cell r="G679" t="str">
            <v>ACERO</v>
          </cell>
          <cell r="H679">
            <v>96</v>
          </cell>
          <cell r="I679">
            <v>0</v>
          </cell>
          <cell r="J679" t="str">
            <v>MIGUEL DUARTE</v>
          </cell>
          <cell r="L679" t="str">
            <v>142</v>
          </cell>
          <cell r="M679">
            <v>0</v>
          </cell>
        </row>
        <row r="680">
          <cell r="A680" t="str">
            <v>M DE O. FILETE + FAJA ARENON</v>
          </cell>
          <cell r="B680" t="str">
            <v>ML</v>
          </cell>
          <cell r="C680">
            <v>12822</v>
          </cell>
          <cell r="D680">
            <v>12096</v>
          </cell>
          <cell r="E680">
            <v>-0.06</v>
          </cell>
          <cell r="F680">
            <v>38749</v>
          </cell>
          <cell r="G680" t="str">
            <v>PISOS</v>
          </cell>
          <cell r="H680">
            <v>99</v>
          </cell>
          <cell r="I680">
            <v>0</v>
          </cell>
          <cell r="J680" t="str">
            <v>MARCO GIL</v>
          </cell>
        </row>
        <row r="681">
          <cell r="A681" t="str">
            <v>M DE O. FILETES Y RANURAS EN ESTUCO</v>
          </cell>
          <cell r="B681" t="str">
            <v>ML</v>
          </cell>
          <cell r="C681">
            <v>1950</v>
          </cell>
          <cell r="D681">
            <v>1950</v>
          </cell>
          <cell r="E681">
            <v>0</v>
          </cell>
          <cell r="F681">
            <v>37755</v>
          </cell>
          <cell r="G681" t="str">
            <v>PINTURAS</v>
          </cell>
          <cell r="H681">
            <v>99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</row>
        <row r="682">
          <cell r="A682" t="str">
            <v>M DE O. FILOS Y COLILLAS &gt;&lt; 90 GRADOS</v>
          </cell>
          <cell r="B682" t="str">
            <v>ML</v>
          </cell>
          <cell r="C682">
            <v>5250</v>
          </cell>
          <cell r="D682">
            <v>5000</v>
          </cell>
          <cell r="E682">
            <v>-0.05</v>
          </cell>
          <cell r="F682">
            <v>38749</v>
          </cell>
          <cell r="G682" t="str">
            <v>MAMPOSTERIA</v>
          </cell>
          <cell r="H682">
            <v>97</v>
          </cell>
          <cell r="I682">
            <v>0</v>
          </cell>
          <cell r="J682" t="str">
            <v>JOSE SIERRA Y GUZMÁN</v>
          </cell>
          <cell r="K682">
            <v>3119095</v>
          </cell>
          <cell r="L682" t="str">
            <v>JOSE SIERRA</v>
          </cell>
          <cell r="M682">
            <v>0</v>
          </cell>
        </row>
        <row r="683">
          <cell r="A683" t="str">
            <v>M DE O. FILOS, RANURAS Y RESANES</v>
          </cell>
          <cell r="B683" t="str">
            <v>M2</v>
          </cell>
          <cell r="C683">
            <v>1435</v>
          </cell>
          <cell r="D683">
            <v>1367</v>
          </cell>
          <cell r="E683">
            <v>-0.05</v>
          </cell>
          <cell r="F683">
            <v>38749</v>
          </cell>
          <cell r="G683" t="str">
            <v>REVOQUE</v>
          </cell>
          <cell r="H683" t="str">
            <v>BERNARDO RESTREPO</v>
          </cell>
          <cell r="I683">
            <v>4614572</v>
          </cell>
          <cell r="J683" t="str">
            <v>BERNARDO RESTREPO</v>
          </cell>
          <cell r="L683">
            <v>0</v>
          </cell>
          <cell r="M683">
            <v>0</v>
          </cell>
        </row>
        <row r="684">
          <cell r="A684" t="str">
            <v>M DE O. FILTRO</v>
          </cell>
          <cell r="B684" t="str">
            <v>ML</v>
          </cell>
          <cell r="C684">
            <v>2785</v>
          </cell>
          <cell r="D684">
            <v>2785</v>
          </cell>
          <cell r="E684">
            <v>0</v>
          </cell>
          <cell r="F684">
            <v>38456</v>
          </cell>
          <cell r="G684" t="str">
            <v>MOV TIERRA</v>
          </cell>
          <cell r="H684">
            <v>99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</row>
        <row r="685">
          <cell r="A685" t="str">
            <v>M DE O. FONDOS DE VIGAS</v>
          </cell>
          <cell r="B685" t="str">
            <v>GL</v>
          </cell>
          <cell r="C685">
            <v>1000</v>
          </cell>
          <cell r="D685">
            <v>1000</v>
          </cell>
          <cell r="E685">
            <v>0</v>
          </cell>
          <cell r="F685">
            <v>38419</v>
          </cell>
        </row>
        <row r="686">
          <cell r="A686" t="str">
            <v>M DE O. FORMALETA PARA SILLARES/CUELGAS</v>
          </cell>
          <cell r="B686" t="str">
            <v>ML</v>
          </cell>
          <cell r="C686">
            <v>7630</v>
          </cell>
          <cell r="D686">
            <v>7554</v>
          </cell>
          <cell r="E686">
            <v>-0.01</v>
          </cell>
          <cell r="F686">
            <v>38749</v>
          </cell>
          <cell r="G686" t="str">
            <v>MAMPOSTERIA</v>
          </cell>
          <cell r="H686">
            <v>97</v>
          </cell>
          <cell r="I686">
            <v>0</v>
          </cell>
          <cell r="J686" t="str">
            <v>JOSE SIERRA Y GUZMÁN</v>
          </cell>
          <cell r="K686">
            <v>3119095</v>
          </cell>
          <cell r="L686" t="str">
            <v>JOSE SIERRA</v>
          </cell>
          <cell r="M686">
            <v>0</v>
          </cell>
        </row>
        <row r="687">
          <cell r="A687" t="str">
            <v>M DE O. GUARDAESCOBA CERAMICA DEPRIMIDO</v>
          </cell>
          <cell r="B687" t="str">
            <v>ML</v>
          </cell>
          <cell r="C687">
            <v>525</v>
          </cell>
          <cell r="D687">
            <v>500</v>
          </cell>
          <cell r="E687">
            <v>-0.05</v>
          </cell>
          <cell r="F687">
            <v>38749</v>
          </cell>
          <cell r="G687" t="str">
            <v>ENCHAPES</v>
          </cell>
          <cell r="H687">
            <v>99</v>
          </cell>
          <cell r="I687">
            <v>0</v>
          </cell>
          <cell r="J687" t="str">
            <v>MARCO GIL</v>
          </cell>
        </row>
        <row r="688">
          <cell r="A688" t="str">
            <v>M DE O. INST.GEOTEX + ANCLAJES TIERRA ARMADA</v>
          </cell>
          <cell r="B688" t="str">
            <v>M2</v>
          </cell>
          <cell r="C688">
            <v>5250</v>
          </cell>
          <cell r="D688">
            <v>5000</v>
          </cell>
          <cell r="E688">
            <v>-0.05</v>
          </cell>
          <cell r="F688">
            <v>38749</v>
          </cell>
          <cell r="G688" t="str">
            <v>CIMENTAC</v>
          </cell>
          <cell r="H688">
            <v>99</v>
          </cell>
          <cell r="I688">
            <v>0</v>
          </cell>
          <cell r="J688" t="str">
            <v>MIGUEL DUARTE</v>
          </cell>
          <cell r="L688">
            <v>0</v>
          </cell>
          <cell r="M688">
            <v>0</v>
          </cell>
        </row>
        <row r="689">
          <cell r="A689" t="str">
            <v>M DE O. INSTAL. VARILLA DE ALUMINIO</v>
          </cell>
          <cell r="B689" t="str">
            <v>ML</v>
          </cell>
          <cell r="C689">
            <v>1590</v>
          </cell>
          <cell r="D689">
            <v>1500</v>
          </cell>
          <cell r="E689">
            <v>-0.06</v>
          </cell>
          <cell r="F689">
            <v>37417</v>
          </cell>
          <cell r="G689" t="str">
            <v>PISOS</v>
          </cell>
          <cell r="H689">
            <v>99</v>
          </cell>
          <cell r="I689">
            <v>0</v>
          </cell>
          <cell r="J689" t="str">
            <v>MARCO GIL</v>
          </cell>
          <cell r="L689">
            <v>0</v>
          </cell>
          <cell r="M689">
            <v>0</v>
          </cell>
        </row>
        <row r="690">
          <cell r="A690" t="str">
            <v>M DE O. INSTALACIÓN ALA</v>
          </cell>
          <cell r="B690" t="str">
            <v>UN</v>
          </cell>
          <cell r="C690">
            <v>10000</v>
          </cell>
          <cell r="D690">
            <v>10000</v>
          </cell>
          <cell r="E690">
            <v>0</v>
          </cell>
          <cell r="F690">
            <v>37413</v>
          </cell>
          <cell r="G690" t="str">
            <v>C MADERA</v>
          </cell>
          <cell r="H690">
            <v>99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</row>
        <row r="691">
          <cell r="A691" t="str">
            <v>M DE O. INSTALACIÓN APARATO BAÑERA</v>
          </cell>
          <cell r="B691" t="str">
            <v>UN</v>
          </cell>
          <cell r="C691">
            <v>109392</v>
          </cell>
          <cell r="D691">
            <v>103200</v>
          </cell>
          <cell r="E691">
            <v>-0.06</v>
          </cell>
          <cell r="F691">
            <v>38749</v>
          </cell>
          <cell r="G691" t="str">
            <v>APA SANIT.</v>
          </cell>
          <cell r="H691">
            <v>99</v>
          </cell>
          <cell r="I691" t="str">
            <v>52800</v>
          </cell>
          <cell r="J691" t="str">
            <v>MARCO GIL</v>
          </cell>
          <cell r="L691">
            <v>0</v>
          </cell>
          <cell r="M691">
            <v>0</v>
          </cell>
        </row>
        <row r="692">
          <cell r="A692" t="str">
            <v>M DE O. INSTALACIÓN APARATO ELECTRICO</v>
          </cell>
          <cell r="B692" t="str">
            <v>UN</v>
          </cell>
          <cell r="C692">
            <v>10600</v>
          </cell>
          <cell r="D692">
            <v>10000</v>
          </cell>
          <cell r="E692">
            <v>-0.06</v>
          </cell>
          <cell r="F692">
            <v>38749</v>
          </cell>
          <cell r="G692" t="str">
            <v>APA SANIT.</v>
          </cell>
          <cell r="H692">
            <v>99</v>
          </cell>
          <cell r="I692">
            <v>0</v>
          </cell>
          <cell r="J692" t="str">
            <v>MARCO GIL</v>
          </cell>
          <cell r="L692">
            <v>0</v>
          </cell>
          <cell r="M692">
            <v>0</v>
          </cell>
        </row>
        <row r="693">
          <cell r="A693" t="str">
            <v>M DE O. INSTALACIÓN APARATO SANITARIO</v>
          </cell>
          <cell r="B693" t="str">
            <v>UN</v>
          </cell>
          <cell r="C693">
            <v>11893</v>
          </cell>
          <cell r="D693">
            <v>11220</v>
          </cell>
          <cell r="E693">
            <v>-0.06</v>
          </cell>
          <cell r="F693">
            <v>38749</v>
          </cell>
          <cell r="G693" t="str">
            <v>APA SANIT.</v>
          </cell>
          <cell r="H693">
            <v>99</v>
          </cell>
          <cell r="I693">
            <v>0</v>
          </cell>
          <cell r="J693" t="str">
            <v>MARCO GIL</v>
          </cell>
          <cell r="L693">
            <v>0</v>
          </cell>
          <cell r="M693">
            <v>0</v>
          </cell>
        </row>
        <row r="694">
          <cell r="A694" t="str">
            <v>M DE O. INSTALACIÓN BISAGRA PISO</v>
          </cell>
          <cell r="B694" t="str">
            <v>UN</v>
          </cell>
          <cell r="C694">
            <v>12000</v>
          </cell>
          <cell r="D694">
            <v>12000</v>
          </cell>
          <cell r="E694">
            <v>0</v>
          </cell>
          <cell r="F694">
            <v>37413</v>
          </cell>
          <cell r="G694" t="str">
            <v>C MADERA</v>
          </cell>
          <cell r="H694">
            <v>99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</row>
        <row r="695">
          <cell r="A695" t="str">
            <v>M DE O. INSTALACIÓN CAJA GAS</v>
          </cell>
          <cell r="B695" t="str">
            <v>UN</v>
          </cell>
          <cell r="C695">
            <v>6500</v>
          </cell>
          <cell r="D695">
            <v>6500</v>
          </cell>
          <cell r="E695">
            <v>0</v>
          </cell>
          <cell r="F695">
            <v>37756</v>
          </cell>
          <cell r="G695" t="str">
            <v>HIDROSAN</v>
          </cell>
          <cell r="H695">
            <v>99</v>
          </cell>
          <cell r="I695">
            <v>0</v>
          </cell>
          <cell r="J695">
            <v>0</v>
          </cell>
          <cell r="L695">
            <v>0</v>
          </cell>
          <cell r="M695">
            <v>0</v>
          </cell>
        </row>
        <row r="696">
          <cell r="A696" t="str">
            <v>M DE O. INSTALACIÓN CAJA LAVADORA</v>
          </cell>
          <cell r="B696" t="str">
            <v>UN</v>
          </cell>
          <cell r="C696">
            <v>6500</v>
          </cell>
          <cell r="D696">
            <v>6500</v>
          </cell>
          <cell r="E696">
            <v>0</v>
          </cell>
          <cell r="F696">
            <v>37756</v>
          </cell>
          <cell r="G696" t="str">
            <v>HIDROSAN</v>
          </cell>
          <cell r="H696">
            <v>99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</row>
        <row r="697">
          <cell r="A697" t="str">
            <v>M DE O. INSTALACIÓN CANASTILLA Y SIFÓN</v>
          </cell>
          <cell r="B697" t="str">
            <v>UN</v>
          </cell>
          <cell r="C697">
            <v>13200</v>
          </cell>
          <cell r="D697">
            <v>10000</v>
          </cell>
          <cell r="E697">
            <v>-0.32</v>
          </cell>
          <cell r="F697">
            <v>37413</v>
          </cell>
          <cell r="G697" t="str">
            <v>HIDROSAN</v>
          </cell>
          <cell r="H697">
            <v>99</v>
          </cell>
          <cell r="I697">
            <v>0</v>
          </cell>
          <cell r="J697">
            <v>0</v>
          </cell>
          <cell r="L697">
            <v>0</v>
          </cell>
          <cell r="M697">
            <v>0</v>
          </cell>
        </row>
        <row r="698">
          <cell r="A698" t="str">
            <v>M DE O. INSTALACIÓN CASILLERO</v>
          </cell>
          <cell r="B698" t="str">
            <v>UN</v>
          </cell>
          <cell r="C698">
            <v>13200</v>
          </cell>
          <cell r="D698">
            <v>10000</v>
          </cell>
          <cell r="E698">
            <v>-0.32</v>
          </cell>
          <cell r="F698">
            <v>37417</v>
          </cell>
          <cell r="G698" t="str">
            <v>C MADERA</v>
          </cell>
          <cell r="H698">
            <v>99</v>
          </cell>
          <cell r="I698">
            <v>0</v>
          </cell>
          <cell r="J698">
            <v>0</v>
          </cell>
          <cell r="L698">
            <v>0</v>
          </cell>
          <cell r="M698">
            <v>0</v>
          </cell>
        </row>
        <row r="699">
          <cell r="A699" t="str">
            <v>M DE O. INSTALACIÓN CHAPA Y PICAPORTE</v>
          </cell>
          <cell r="B699" t="str">
            <v>UN</v>
          </cell>
          <cell r="C699">
            <v>4500</v>
          </cell>
          <cell r="D699">
            <v>4500</v>
          </cell>
          <cell r="E699">
            <v>0</v>
          </cell>
          <cell r="F699">
            <v>37413</v>
          </cell>
          <cell r="G699" t="str">
            <v>C. MADERA</v>
          </cell>
          <cell r="H699">
            <v>99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</row>
        <row r="700">
          <cell r="A700" t="str">
            <v>M DE O. INSTALACIÓN CHAPAS</v>
          </cell>
          <cell r="B700" t="str">
            <v>UN</v>
          </cell>
          <cell r="C700">
            <v>12000</v>
          </cell>
          <cell r="D700">
            <v>12000</v>
          </cell>
          <cell r="E700">
            <v>0</v>
          </cell>
          <cell r="F700">
            <v>38749</v>
          </cell>
          <cell r="G700" t="str">
            <v>C. MADERA</v>
          </cell>
          <cell r="H700">
            <v>99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</row>
        <row r="701">
          <cell r="A701" t="str">
            <v>M DE O. INSTALACIÓN CHAZOS</v>
          </cell>
          <cell r="B701" t="str">
            <v>UN</v>
          </cell>
          <cell r="C701">
            <v>550</v>
          </cell>
          <cell r="D701">
            <v>550</v>
          </cell>
          <cell r="E701">
            <v>0</v>
          </cell>
          <cell r="F701">
            <v>38091</v>
          </cell>
          <cell r="G701" t="str">
            <v>C. MADERA</v>
          </cell>
          <cell r="H701">
            <v>98</v>
          </cell>
          <cell r="I701">
            <v>0</v>
          </cell>
          <cell r="J701" t="str">
            <v>BERNARDO RESTREPO</v>
          </cell>
          <cell r="L701">
            <v>0</v>
          </cell>
          <cell r="M701">
            <v>0</v>
          </cell>
        </row>
        <row r="702">
          <cell r="A702" t="str">
            <v>M DE O. INSTALACIÓN CORDÓN PREFABRICADO</v>
          </cell>
          <cell r="B702" t="str">
            <v>ML</v>
          </cell>
          <cell r="C702">
            <v>1800</v>
          </cell>
          <cell r="D702">
            <v>1800</v>
          </cell>
          <cell r="E702">
            <v>0</v>
          </cell>
          <cell r="F702">
            <v>38091</v>
          </cell>
          <cell r="G702" t="str">
            <v>URBANISMO</v>
          </cell>
          <cell r="H702">
            <v>99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</row>
        <row r="703">
          <cell r="A703" t="str">
            <v>M DE O. INSTALACIÓN DILATACIÓN BRONCE</v>
          </cell>
          <cell r="B703" t="str">
            <v>ML</v>
          </cell>
          <cell r="C703">
            <v>8480</v>
          </cell>
          <cell r="D703">
            <v>8000</v>
          </cell>
          <cell r="E703">
            <v>-0.06</v>
          </cell>
          <cell r="F703">
            <v>37413</v>
          </cell>
          <cell r="G703" t="str">
            <v>PISOS</v>
          </cell>
          <cell r="H703">
            <v>99</v>
          </cell>
          <cell r="I703">
            <v>0</v>
          </cell>
          <cell r="J703" t="str">
            <v xml:space="preserve">MARMO </v>
          </cell>
          <cell r="L703">
            <v>0</v>
          </cell>
          <cell r="M703">
            <v>0</v>
          </cell>
        </row>
        <row r="704">
          <cell r="A704" t="str">
            <v>M DE O. INSTALACIÓN EMBUDO</v>
          </cell>
          <cell r="B704" t="str">
            <v>UN</v>
          </cell>
          <cell r="C704">
            <v>5280</v>
          </cell>
          <cell r="D704">
            <v>4000</v>
          </cell>
          <cell r="E704">
            <v>-0.32</v>
          </cell>
          <cell r="F704">
            <v>37413</v>
          </cell>
          <cell r="G704" t="str">
            <v>EQ ESPECIAL</v>
          </cell>
          <cell r="H704">
            <v>99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</row>
        <row r="705">
          <cell r="A705" t="str">
            <v>M DE O. INSTALACIÓN FOGÓN</v>
          </cell>
          <cell r="B705" t="str">
            <v>UN</v>
          </cell>
          <cell r="C705">
            <v>30000</v>
          </cell>
          <cell r="D705">
            <v>30000</v>
          </cell>
          <cell r="E705">
            <v>0</v>
          </cell>
          <cell r="F705">
            <v>37417</v>
          </cell>
          <cell r="G705" t="str">
            <v>ELECTRODOMESTICOS</v>
          </cell>
          <cell r="H705">
            <v>99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</row>
        <row r="706">
          <cell r="A706" t="str">
            <v>M DE O. INSTALACIÓN GRIFERIA</v>
          </cell>
          <cell r="B706" t="str">
            <v>UN</v>
          </cell>
          <cell r="C706">
            <v>30000</v>
          </cell>
          <cell r="D706">
            <v>30000</v>
          </cell>
          <cell r="E706">
            <v>0</v>
          </cell>
          <cell r="F706">
            <v>38237</v>
          </cell>
          <cell r="G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</row>
        <row r="707">
          <cell r="A707" t="str">
            <v>M DE O. INSTALACIÓN HORNO</v>
          </cell>
          <cell r="B707" t="str">
            <v>UN</v>
          </cell>
          <cell r="C707">
            <v>20000</v>
          </cell>
          <cell r="D707">
            <v>20000</v>
          </cell>
          <cell r="E707">
            <v>0</v>
          </cell>
          <cell r="F707">
            <v>37417</v>
          </cell>
          <cell r="G707" t="str">
            <v>ELECTRODOMESTICOS</v>
          </cell>
          <cell r="H707">
            <v>99</v>
          </cell>
          <cell r="I707">
            <v>0</v>
          </cell>
          <cell r="J707">
            <v>0</v>
          </cell>
          <cell r="L707">
            <v>0</v>
          </cell>
          <cell r="M707">
            <v>0</v>
          </cell>
        </row>
        <row r="708">
          <cell r="A708" t="str">
            <v>M DE O. INSTALACIÓN INCRUSTACIONES</v>
          </cell>
          <cell r="B708" t="str">
            <v>UN</v>
          </cell>
          <cell r="C708">
            <v>10600</v>
          </cell>
          <cell r="D708">
            <v>10000</v>
          </cell>
          <cell r="E708">
            <v>-0.06</v>
          </cell>
          <cell r="F708">
            <v>38749</v>
          </cell>
          <cell r="G708" t="str">
            <v>APA SANIT.</v>
          </cell>
          <cell r="H708">
            <v>99</v>
          </cell>
          <cell r="I708">
            <v>0</v>
          </cell>
          <cell r="J708" t="str">
            <v>MARCO GIL</v>
          </cell>
          <cell r="L708">
            <v>0</v>
          </cell>
          <cell r="M708">
            <v>0</v>
          </cell>
        </row>
        <row r="709">
          <cell r="A709" t="str">
            <v>M DE O. INSTALACIÓN LAVADERO</v>
          </cell>
          <cell r="B709" t="str">
            <v>UN</v>
          </cell>
          <cell r="C709">
            <v>63600</v>
          </cell>
          <cell r="D709">
            <v>60000</v>
          </cell>
          <cell r="E709">
            <v>-0.06</v>
          </cell>
          <cell r="F709">
            <v>38749</v>
          </cell>
          <cell r="G709" t="str">
            <v>APA SANIT.</v>
          </cell>
          <cell r="H709">
            <v>99</v>
          </cell>
          <cell r="I709" t="str">
            <v>10000</v>
          </cell>
          <cell r="J709" t="str">
            <v>MARCO GIL</v>
          </cell>
          <cell r="L709">
            <v>0</v>
          </cell>
          <cell r="M709">
            <v>0</v>
          </cell>
        </row>
        <row r="710">
          <cell r="A710" t="str">
            <v>M DE O. INSTALACIÓN LAVAESCOBAS</v>
          </cell>
          <cell r="B710" t="str">
            <v>UN</v>
          </cell>
          <cell r="C710">
            <v>31800</v>
          </cell>
          <cell r="D710">
            <v>30000</v>
          </cell>
          <cell r="E710">
            <v>-0.06</v>
          </cell>
          <cell r="F710">
            <v>38749</v>
          </cell>
          <cell r="G710" t="str">
            <v>APA SANIT.</v>
          </cell>
          <cell r="H710">
            <v>99</v>
          </cell>
          <cell r="I710" t="str">
            <v>8000</v>
          </cell>
          <cell r="J710" t="str">
            <v>MARCO GIL</v>
          </cell>
          <cell r="L710">
            <v>0</v>
          </cell>
          <cell r="M710">
            <v>0</v>
          </cell>
        </row>
        <row r="711">
          <cell r="A711" t="str">
            <v>M DE O. INSTALACIÓN LAVAMANOS</v>
          </cell>
          <cell r="B711" t="str">
            <v>UN</v>
          </cell>
          <cell r="C711">
            <v>11893</v>
          </cell>
          <cell r="D711">
            <v>11220</v>
          </cell>
          <cell r="E711">
            <v>-0.06</v>
          </cell>
          <cell r="F711">
            <v>38749</v>
          </cell>
          <cell r="G711" t="str">
            <v>APA SANIT.</v>
          </cell>
          <cell r="H711">
            <v>99</v>
          </cell>
          <cell r="I711">
            <v>0</v>
          </cell>
          <cell r="J711" t="str">
            <v>MARCO GIL</v>
          </cell>
          <cell r="L711">
            <v>0</v>
          </cell>
          <cell r="M711">
            <v>0</v>
          </cell>
        </row>
        <row r="712">
          <cell r="A712" t="str">
            <v>M DE O. INSTALACIÓN LIRA</v>
          </cell>
          <cell r="B712" t="str">
            <v>UN</v>
          </cell>
          <cell r="C712">
            <v>2000</v>
          </cell>
          <cell r="D712">
            <v>2000</v>
          </cell>
          <cell r="E712">
            <v>0</v>
          </cell>
          <cell r="F712">
            <v>37413</v>
          </cell>
          <cell r="G712" t="str">
            <v>C. MADERA</v>
          </cell>
          <cell r="H712">
            <v>99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</row>
        <row r="713">
          <cell r="A713" t="str">
            <v>M DE O. INSTALACIÓN LLAVE CROMADA</v>
          </cell>
          <cell r="B713" t="str">
            <v>UN</v>
          </cell>
          <cell r="C713">
            <v>11200</v>
          </cell>
          <cell r="D713">
            <v>11200</v>
          </cell>
          <cell r="E713">
            <v>0</v>
          </cell>
          <cell r="F713">
            <v>37413</v>
          </cell>
          <cell r="G713" t="str">
            <v>HIDROSAN</v>
          </cell>
          <cell r="H713">
            <v>99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</row>
        <row r="714">
          <cell r="A714" t="str">
            <v>M DE O. INSTALACIÓN LLAVE LAVADORA</v>
          </cell>
          <cell r="B714" t="str">
            <v>UN</v>
          </cell>
          <cell r="C714">
            <v>11200</v>
          </cell>
          <cell r="D714">
            <v>11200</v>
          </cell>
          <cell r="E714">
            <v>0</v>
          </cell>
          <cell r="F714">
            <v>37413</v>
          </cell>
          <cell r="G714" t="str">
            <v>HIDROSAN</v>
          </cell>
          <cell r="H714">
            <v>99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</row>
        <row r="715">
          <cell r="A715" t="str">
            <v>M DE O. INSTALACIÓN MARCO</v>
          </cell>
          <cell r="B715" t="str">
            <v>UN</v>
          </cell>
          <cell r="C715">
            <v>15000</v>
          </cell>
          <cell r="D715">
            <v>15000</v>
          </cell>
          <cell r="E715">
            <v>0</v>
          </cell>
          <cell r="F715">
            <v>37417</v>
          </cell>
          <cell r="G715" t="str">
            <v>C MADERA</v>
          </cell>
          <cell r="H715">
            <v>99</v>
          </cell>
          <cell r="I715">
            <v>0</v>
          </cell>
          <cell r="J715">
            <v>0</v>
          </cell>
          <cell r="L715">
            <v>0</v>
          </cell>
          <cell r="M715">
            <v>0</v>
          </cell>
        </row>
        <row r="716">
          <cell r="A716" t="str">
            <v>M DE O. INSTALACIÓN MEZCLADOR</v>
          </cell>
          <cell r="B716" t="str">
            <v>UN</v>
          </cell>
          <cell r="C716">
            <v>30000</v>
          </cell>
          <cell r="D716">
            <v>30000</v>
          </cell>
          <cell r="E716">
            <v>0</v>
          </cell>
          <cell r="F716">
            <v>37413</v>
          </cell>
          <cell r="G716" t="str">
            <v>C. MADERA</v>
          </cell>
          <cell r="H716">
            <v>99</v>
          </cell>
          <cell r="I716">
            <v>0</v>
          </cell>
          <cell r="J716">
            <v>0</v>
          </cell>
          <cell r="L716">
            <v>0</v>
          </cell>
          <cell r="M716">
            <v>0</v>
          </cell>
        </row>
        <row r="717">
          <cell r="A717" t="str">
            <v>M DE O. INSTALACIÓN MUEBLE PORTERÍA</v>
          </cell>
          <cell r="B717" t="str">
            <v>UN</v>
          </cell>
          <cell r="C717">
            <v>26400</v>
          </cell>
          <cell r="D717">
            <v>20000</v>
          </cell>
          <cell r="E717">
            <v>-0.32</v>
          </cell>
          <cell r="F717">
            <v>37417</v>
          </cell>
          <cell r="G717" t="str">
            <v>C. MADERA</v>
          </cell>
          <cell r="H717">
            <v>99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</row>
        <row r="718">
          <cell r="A718" t="str">
            <v>M DE O. INSTALACION NÚMERO APTOS</v>
          </cell>
          <cell r="B718" t="str">
            <v>APTO</v>
          </cell>
          <cell r="C718">
            <v>3000</v>
          </cell>
          <cell r="D718">
            <v>3000</v>
          </cell>
          <cell r="E718">
            <v>0</v>
          </cell>
          <cell r="F718">
            <v>37043</v>
          </cell>
          <cell r="G718" t="str">
            <v>VARIOS</v>
          </cell>
          <cell r="H718">
            <v>99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</row>
        <row r="719">
          <cell r="A719" t="str">
            <v>M DE O. INSTALACIÓN PASAM MADERA</v>
          </cell>
          <cell r="B719" t="str">
            <v>ML</v>
          </cell>
          <cell r="C719">
            <v>3960</v>
          </cell>
          <cell r="D719">
            <v>3000</v>
          </cell>
          <cell r="E719">
            <v>-0.32</v>
          </cell>
          <cell r="F719">
            <v>37417</v>
          </cell>
          <cell r="G719" t="str">
            <v>C. MADERA</v>
          </cell>
          <cell r="H719">
            <v>99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</row>
        <row r="720">
          <cell r="A720" t="str">
            <v>M DE O. INSTALACIÓN PASAM METÁLICO</v>
          </cell>
          <cell r="B720" t="str">
            <v>ML</v>
          </cell>
          <cell r="C720">
            <v>1320</v>
          </cell>
          <cell r="D720">
            <v>1000</v>
          </cell>
          <cell r="E720">
            <v>-0.32</v>
          </cell>
          <cell r="F720">
            <v>37417</v>
          </cell>
          <cell r="G720" t="str">
            <v>C. METALICA</v>
          </cell>
          <cell r="H720">
            <v>99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</row>
        <row r="721">
          <cell r="A721" t="str">
            <v>M DE O. INSTALACIÓN PASAM. METÁLICO ESCALA</v>
          </cell>
          <cell r="B721" t="str">
            <v>ML</v>
          </cell>
          <cell r="C721">
            <v>6600</v>
          </cell>
          <cell r="D721">
            <v>5000</v>
          </cell>
          <cell r="E721">
            <v>-0.32</v>
          </cell>
          <cell r="F721">
            <v>37417</v>
          </cell>
          <cell r="G721" t="str">
            <v>C. METALICA</v>
          </cell>
          <cell r="H721">
            <v>99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</row>
        <row r="722">
          <cell r="A722" t="str">
            <v>M DE O. INSTALACIÓN PUERTA</v>
          </cell>
          <cell r="B722" t="str">
            <v>UN</v>
          </cell>
          <cell r="C722">
            <v>15000</v>
          </cell>
          <cell r="D722">
            <v>15000</v>
          </cell>
          <cell r="E722">
            <v>0</v>
          </cell>
          <cell r="F722">
            <v>37413</v>
          </cell>
          <cell r="G722" t="str">
            <v>C. MADERA</v>
          </cell>
          <cell r="H722">
            <v>99</v>
          </cell>
          <cell r="I722" t="str">
            <v>9240</v>
          </cell>
          <cell r="J722">
            <v>0</v>
          </cell>
          <cell r="L722">
            <v>0</v>
          </cell>
          <cell r="M722">
            <v>0</v>
          </cell>
        </row>
        <row r="723">
          <cell r="A723" t="str">
            <v>M DE O. INSTALACIÓN PUERTA METALICA</v>
          </cell>
          <cell r="B723" t="str">
            <v>UN</v>
          </cell>
          <cell r="C723">
            <v>20000</v>
          </cell>
          <cell r="D723">
            <v>20000</v>
          </cell>
          <cell r="E723">
            <v>0</v>
          </cell>
          <cell r="F723">
            <v>37413</v>
          </cell>
          <cell r="G723" t="str">
            <v>C. METALICA</v>
          </cell>
          <cell r="H723">
            <v>99</v>
          </cell>
          <cell r="I723" t="str">
            <v>13200</v>
          </cell>
          <cell r="J723">
            <v>0</v>
          </cell>
          <cell r="L723">
            <v>0</v>
          </cell>
          <cell r="M723">
            <v>0</v>
          </cell>
        </row>
        <row r="724">
          <cell r="A724" t="str">
            <v>M DE O. INSTALACIÓN REJILLA</v>
          </cell>
          <cell r="B724" t="str">
            <v>UN</v>
          </cell>
          <cell r="C724">
            <v>1733</v>
          </cell>
          <cell r="D724">
            <v>1650</v>
          </cell>
          <cell r="E724">
            <v>-0.05</v>
          </cell>
          <cell r="F724">
            <v>38749</v>
          </cell>
          <cell r="G724" t="str">
            <v>PISOS</v>
          </cell>
          <cell r="H724">
            <v>99</v>
          </cell>
          <cell r="I724" t="str">
            <v>1188</v>
          </cell>
          <cell r="J724" t="str">
            <v>MARCO GIL</v>
          </cell>
          <cell r="L724">
            <v>0</v>
          </cell>
          <cell r="M724">
            <v>0</v>
          </cell>
        </row>
        <row r="725">
          <cell r="A725" t="str">
            <v>M DE O. INSTALACIÓN REJILLA CÁRCAMO</v>
          </cell>
          <cell r="B725" t="str">
            <v>UN</v>
          </cell>
          <cell r="C725">
            <v>20000</v>
          </cell>
          <cell r="D725">
            <v>20000</v>
          </cell>
          <cell r="E725">
            <v>0</v>
          </cell>
          <cell r="F725">
            <v>37417</v>
          </cell>
          <cell r="G725" t="str">
            <v>C. METALICA</v>
          </cell>
          <cell r="H725">
            <v>99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</row>
        <row r="726">
          <cell r="A726" t="str">
            <v>M DE O. INSTALACIÓN REJILLA GRANDE</v>
          </cell>
          <cell r="B726" t="str">
            <v>UN</v>
          </cell>
          <cell r="C726">
            <v>6300</v>
          </cell>
          <cell r="D726">
            <v>6000</v>
          </cell>
          <cell r="E726">
            <v>-0.05</v>
          </cell>
          <cell r="F726">
            <v>38749</v>
          </cell>
          <cell r="G726" t="str">
            <v>PISOS</v>
          </cell>
          <cell r="H726">
            <v>99</v>
          </cell>
          <cell r="I726" t="str">
            <v>1188</v>
          </cell>
          <cell r="J726" t="str">
            <v>MARCO GIL</v>
          </cell>
        </row>
        <row r="727">
          <cell r="A727" t="str">
            <v>M DE O. INSTALACIÓN REJILLA VENTILACION</v>
          </cell>
          <cell r="B727" t="str">
            <v>UN</v>
          </cell>
          <cell r="C727">
            <v>6930</v>
          </cell>
          <cell r="D727">
            <v>6600</v>
          </cell>
          <cell r="E727">
            <v>-0.05</v>
          </cell>
          <cell r="F727">
            <v>38749</v>
          </cell>
          <cell r="G727" t="str">
            <v>APA SANIT.</v>
          </cell>
          <cell r="H727">
            <v>99</v>
          </cell>
          <cell r="I727">
            <v>0</v>
          </cell>
          <cell r="J727" t="str">
            <v>MARCO GIL</v>
          </cell>
          <cell r="L727">
            <v>0</v>
          </cell>
          <cell r="M727">
            <v>0</v>
          </cell>
        </row>
        <row r="728">
          <cell r="A728" t="str">
            <v>M DE O. INSTALACIÓN TOPEPUERTA</v>
          </cell>
          <cell r="B728" t="str">
            <v>UN</v>
          </cell>
          <cell r="C728">
            <v>2100</v>
          </cell>
          <cell r="D728">
            <v>2000</v>
          </cell>
          <cell r="E728">
            <v>-0.05</v>
          </cell>
          <cell r="F728">
            <v>37413</v>
          </cell>
          <cell r="G728" t="str">
            <v>C. MADERA</v>
          </cell>
          <cell r="H728">
            <v>99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</row>
        <row r="729">
          <cell r="A729" t="str">
            <v>M DE O. INSTALACIÓN ZÓCALO</v>
          </cell>
          <cell r="B729" t="str">
            <v>ML</v>
          </cell>
          <cell r="C729">
            <v>4594</v>
          </cell>
          <cell r="D729">
            <v>4375</v>
          </cell>
          <cell r="E729">
            <v>-0.05</v>
          </cell>
          <cell r="F729">
            <v>37413</v>
          </cell>
          <cell r="G729" t="str">
            <v>PISOS</v>
          </cell>
          <cell r="H729">
            <v>99</v>
          </cell>
          <cell r="I729">
            <v>0</v>
          </cell>
          <cell r="J729" t="str">
            <v>MARCO GIL</v>
          </cell>
          <cell r="L729">
            <v>0</v>
          </cell>
          <cell r="M729">
            <v>0</v>
          </cell>
        </row>
        <row r="730">
          <cell r="A730" t="str">
            <v>M DE O. INSTALACIÓN ZÓCALO ESCALAS</v>
          </cell>
          <cell r="B730" t="str">
            <v>ML</v>
          </cell>
          <cell r="C730">
            <v>4575</v>
          </cell>
          <cell r="D730">
            <v>4357</v>
          </cell>
          <cell r="E730">
            <v>-0.05</v>
          </cell>
          <cell r="F730">
            <v>37417</v>
          </cell>
          <cell r="G730" t="str">
            <v>PISOS</v>
          </cell>
          <cell r="H730">
            <v>99</v>
          </cell>
          <cell r="I730">
            <v>0</v>
          </cell>
          <cell r="J730" t="str">
            <v>MARCO GIL</v>
          </cell>
          <cell r="L730">
            <v>0</v>
          </cell>
          <cell r="M730">
            <v>0</v>
          </cell>
        </row>
        <row r="731">
          <cell r="A731" t="str">
            <v>M DE O. INSTALACIONES PROVISIONALES</v>
          </cell>
          <cell r="B731" t="str">
            <v>M2</v>
          </cell>
          <cell r="C731">
            <v>19800</v>
          </cell>
          <cell r="D731">
            <v>15000</v>
          </cell>
          <cell r="E731">
            <v>-0.32</v>
          </cell>
          <cell r="F731">
            <v>37417</v>
          </cell>
          <cell r="G731" t="str">
            <v>VARIOS</v>
          </cell>
          <cell r="H731">
            <v>99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</row>
        <row r="732">
          <cell r="A732" t="str">
            <v>M DE O. LAGRIMAL</v>
          </cell>
          <cell r="B732" t="str">
            <v>ML</v>
          </cell>
          <cell r="C732">
            <v>7070</v>
          </cell>
          <cell r="D732">
            <v>7000</v>
          </cell>
          <cell r="E732">
            <v>-0.01</v>
          </cell>
          <cell r="F732">
            <v>37413</v>
          </cell>
          <cell r="G732" t="str">
            <v>MAMPOSTERIA</v>
          </cell>
          <cell r="H732">
            <v>99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</row>
        <row r="733">
          <cell r="A733" t="str">
            <v>M DE O. LINEAL CERÁMICA</v>
          </cell>
          <cell r="B733" t="str">
            <v>ML</v>
          </cell>
          <cell r="C733">
            <v>4575</v>
          </cell>
          <cell r="D733">
            <v>4357</v>
          </cell>
          <cell r="E733">
            <v>-0.05</v>
          </cell>
          <cell r="F733">
            <v>38749</v>
          </cell>
          <cell r="G733" t="str">
            <v>ENCHAPES</v>
          </cell>
          <cell r="H733">
            <v>99</v>
          </cell>
          <cell r="I733">
            <v>0</v>
          </cell>
          <cell r="J733" t="str">
            <v>MARCO GIL</v>
          </cell>
          <cell r="L733">
            <v>0</v>
          </cell>
          <cell r="M733">
            <v>0</v>
          </cell>
        </row>
        <row r="734">
          <cell r="A734" t="str">
            <v>M DE O. LINEAL REVOQUE</v>
          </cell>
          <cell r="B734" t="str">
            <v>ML</v>
          </cell>
          <cell r="C734">
            <v>1575</v>
          </cell>
          <cell r="D734">
            <v>1500</v>
          </cell>
          <cell r="E734">
            <v>-0.05</v>
          </cell>
          <cell r="F734">
            <v>38749</v>
          </cell>
          <cell r="G734" t="str">
            <v>REVOQUE</v>
          </cell>
          <cell r="H734">
            <v>99</v>
          </cell>
          <cell r="I734">
            <v>0</v>
          </cell>
          <cell r="J734" t="str">
            <v>BERNARDO RESTREPO</v>
          </cell>
          <cell r="L734">
            <v>0</v>
          </cell>
          <cell r="M734">
            <v>0</v>
          </cell>
        </row>
        <row r="735">
          <cell r="A735" t="str">
            <v>M DE O. LLENO BASE GRANULAR</v>
          </cell>
          <cell r="B735" t="str">
            <v>ML</v>
          </cell>
          <cell r="C735">
            <v>6448</v>
          </cell>
          <cell r="D735">
            <v>6141</v>
          </cell>
          <cell r="E735">
            <v>-0.05</v>
          </cell>
          <cell r="F735">
            <v>38749</v>
          </cell>
          <cell r="G735" t="str">
            <v>CIMENTAC</v>
          </cell>
          <cell r="H735">
            <v>99</v>
          </cell>
          <cell r="I735">
            <v>0</v>
          </cell>
          <cell r="J735" t="str">
            <v>MIGUEL DUARTE</v>
          </cell>
          <cell r="L735">
            <v>0</v>
          </cell>
          <cell r="M735">
            <v>0</v>
          </cell>
        </row>
        <row r="736">
          <cell r="A736" t="str">
            <v>M DE O. LLENO PILA TIERRA COMPACTADA</v>
          </cell>
          <cell r="B736" t="str">
            <v>M3</v>
          </cell>
          <cell r="C736">
            <v>10000</v>
          </cell>
          <cell r="D736">
            <v>10000</v>
          </cell>
          <cell r="E736">
            <v>0</v>
          </cell>
          <cell r="F736">
            <v>38091</v>
          </cell>
          <cell r="G736" t="str">
            <v>MOV TIERRA</v>
          </cell>
          <cell r="H736">
            <v>99</v>
          </cell>
          <cell r="I736">
            <v>0</v>
          </cell>
          <cell r="L736">
            <v>0</v>
          </cell>
          <cell r="M736">
            <v>0</v>
          </cell>
        </row>
        <row r="737">
          <cell r="A737" t="str">
            <v>M DE O. LLENO TIERRA DE EXCAV</v>
          </cell>
          <cell r="B737" t="str">
            <v>M3</v>
          </cell>
          <cell r="C737">
            <v>6142</v>
          </cell>
          <cell r="D737">
            <v>6142</v>
          </cell>
          <cell r="E737">
            <v>0</v>
          </cell>
          <cell r="F737">
            <v>38397</v>
          </cell>
          <cell r="G737" t="str">
            <v>MOV TIERRA</v>
          </cell>
        </row>
        <row r="738">
          <cell r="A738" t="str">
            <v>M DE O. LLENO VENTANAS</v>
          </cell>
          <cell r="B738" t="str">
            <v>ML</v>
          </cell>
          <cell r="C738">
            <v>1699</v>
          </cell>
          <cell r="D738">
            <v>1618</v>
          </cell>
          <cell r="E738">
            <v>-0.05</v>
          </cell>
          <cell r="F738">
            <v>38749</v>
          </cell>
          <cell r="G738" t="str">
            <v>MAMPOSTERIA</v>
          </cell>
          <cell r="H738">
            <v>99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</row>
        <row r="739">
          <cell r="A739" t="str">
            <v xml:space="preserve">M DE O. MAMP CATALÁN LINEAL 1 CARA </v>
          </cell>
          <cell r="B739" t="str">
            <v>ML</v>
          </cell>
          <cell r="C739">
            <v>8223</v>
          </cell>
          <cell r="D739">
            <v>8142</v>
          </cell>
          <cell r="E739">
            <v>-0.01</v>
          </cell>
          <cell r="F739">
            <v>38749</v>
          </cell>
          <cell r="G739" t="str">
            <v>MAMPOSTERIA</v>
          </cell>
          <cell r="H739">
            <v>97</v>
          </cell>
          <cell r="I739">
            <v>0</v>
          </cell>
          <cell r="J739" t="str">
            <v>JOSE SIERRA Y GUZMÁN</v>
          </cell>
          <cell r="K739">
            <v>3119095</v>
          </cell>
          <cell r="L739" t="str">
            <v>JOSE SIERRA</v>
          </cell>
          <cell r="M739">
            <v>0</v>
          </cell>
        </row>
        <row r="740">
          <cell r="A740" t="str">
            <v>M DE O. MARCADA MAMPOSTERÍA</v>
          </cell>
          <cell r="B740" t="str">
            <v>ML</v>
          </cell>
          <cell r="C740">
            <v>709</v>
          </cell>
          <cell r="D740">
            <v>702</v>
          </cell>
          <cell r="E740">
            <v>-0.01</v>
          </cell>
          <cell r="F740">
            <v>38749</v>
          </cell>
          <cell r="G740" t="str">
            <v>MAMPOSTERIA</v>
          </cell>
          <cell r="H740">
            <v>97</v>
          </cell>
          <cell r="I740">
            <v>0</v>
          </cell>
          <cell r="J740" t="str">
            <v>JOSE SIERRA Y GUZMÁN</v>
          </cell>
          <cell r="K740">
            <v>3119095</v>
          </cell>
          <cell r="L740" t="str">
            <v>JOSE SIERRA</v>
          </cell>
          <cell r="M740">
            <v>0</v>
          </cell>
        </row>
        <row r="741">
          <cell r="A741" t="str">
            <v>M DE O. MEDIA CAÑA</v>
          </cell>
          <cell r="B741" t="str">
            <v>ML</v>
          </cell>
          <cell r="C741">
            <v>1590</v>
          </cell>
          <cell r="D741">
            <v>1500</v>
          </cell>
          <cell r="E741">
            <v>-0.06</v>
          </cell>
          <cell r="F741">
            <v>38749</v>
          </cell>
          <cell r="G741" t="str">
            <v>REVOQUE</v>
          </cell>
          <cell r="H741">
            <v>98</v>
          </cell>
          <cell r="I741">
            <v>0</v>
          </cell>
          <cell r="J741" t="str">
            <v>BERNARDO RESTREPO</v>
          </cell>
          <cell r="L741">
            <v>0</v>
          </cell>
          <cell r="M741">
            <v>0</v>
          </cell>
        </row>
        <row r="742">
          <cell r="A742" t="str">
            <v>M DE O. MÉNSULAS</v>
          </cell>
          <cell r="B742" t="str">
            <v>UN</v>
          </cell>
          <cell r="C742">
            <v>42336</v>
          </cell>
          <cell r="D742">
            <v>40320</v>
          </cell>
          <cell r="E742">
            <v>-0.05</v>
          </cell>
          <cell r="F742">
            <v>38749</v>
          </cell>
          <cell r="G742" t="str">
            <v>ESTRUCTURA</v>
          </cell>
          <cell r="H742">
            <v>97</v>
          </cell>
          <cell r="I742">
            <v>0</v>
          </cell>
          <cell r="J742" t="str">
            <v>MIGUEL DUARTE</v>
          </cell>
          <cell r="L742">
            <v>0</v>
          </cell>
          <cell r="M742">
            <v>0</v>
          </cell>
        </row>
        <row r="743">
          <cell r="A743" t="str">
            <v>M DE O. MOLDURA MARCOS</v>
          </cell>
          <cell r="B743" t="str">
            <v>ML</v>
          </cell>
          <cell r="C743">
            <v>1056</v>
          </cell>
          <cell r="D743">
            <v>800</v>
          </cell>
          <cell r="E743">
            <v>-0.32</v>
          </cell>
          <cell r="F743">
            <v>37417</v>
          </cell>
          <cell r="G743" t="str">
            <v>C. MADERA</v>
          </cell>
          <cell r="H743">
            <v>99</v>
          </cell>
          <cell r="I743">
            <v>0</v>
          </cell>
          <cell r="J743">
            <v>0</v>
          </cell>
          <cell r="L743">
            <v>0</v>
          </cell>
          <cell r="M743">
            <v>0</v>
          </cell>
        </row>
        <row r="744">
          <cell r="A744" t="str">
            <v>M DE O. MURO CONTENCIÓN BLOQUE NERV.</v>
          </cell>
          <cell r="B744" t="str">
            <v>M2</v>
          </cell>
          <cell r="C744">
            <v>10435</v>
          </cell>
          <cell r="D744">
            <v>9938</v>
          </cell>
          <cell r="E744">
            <v>-0.05</v>
          </cell>
          <cell r="F744">
            <v>38749</v>
          </cell>
          <cell r="G744" t="str">
            <v>CIMENTAC</v>
          </cell>
          <cell r="H744">
            <v>99</v>
          </cell>
          <cell r="I744" t="str">
            <v>6600</v>
          </cell>
          <cell r="J744" t="str">
            <v>MIGUEL DUARTE</v>
          </cell>
          <cell r="L744">
            <v>0</v>
          </cell>
          <cell r="M744">
            <v>0</v>
          </cell>
        </row>
        <row r="745">
          <cell r="A745" t="str">
            <v>M DE O. MURO EN BLOQUE 0.15</v>
          </cell>
          <cell r="B745" t="str">
            <v>ML</v>
          </cell>
          <cell r="C745">
            <v>10037</v>
          </cell>
          <cell r="D745">
            <v>9938</v>
          </cell>
          <cell r="E745">
            <v>-0.01</v>
          </cell>
          <cell r="F745">
            <v>38397</v>
          </cell>
          <cell r="G745" t="str">
            <v>MAMPOSTERIA</v>
          </cell>
        </row>
        <row r="746">
          <cell r="A746" t="str">
            <v>M DE O. MURO EN CONCRETO</v>
          </cell>
          <cell r="B746" t="str">
            <v>M2</v>
          </cell>
          <cell r="C746">
            <v>15780</v>
          </cell>
          <cell r="D746">
            <v>15029</v>
          </cell>
          <cell r="E746">
            <v>-0.05</v>
          </cell>
          <cell r="F746">
            <v>38749</v>
          </cell>
          <cell r="G746" t="str">
            <v>CIMENTAC</v>
          </cell>
          <cell r="H746">
            <v>99</v>
          </cell>
          <cell r="I746">
            <v>0</v>
          </cell>
          <cell r="J746" t="str">
            <v>MIGUEL DUARTE</v>
          </cell>
          <cell r="L746">
            <v>0</v>
          </cell>
          <cell r="M746">
            <v>0</v>
          </cell>
        </row>
        <row r="747">
          <cell r="A747" t="str">
            <v>M DE O. OBRAS CIVILES PUERTAS EXTERIOR</v>
          </cell>
          <cell r="B747" t="str">
            <v>GL</v>
          </cell>
          <cell r="C747">
            <v>66000</v>
          </cell>
          <cell r="D747">
            <v>50000</v>
          </cell>
          <cell r="E747">
            <v>-0.32</v>
          </cell>
          <cell r="F747">
            <v>37417</v>
          </cell>
          <cell r="G747" t="str">
            <v>URBANISMO</v>
          </cell>
          <cell r="H747">
            <v>99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</row>
        <row r="748">
          <cell r="A748" t="str">
            <v>M DE O. OFICIAL</v>
          </cell>
          <cell r="B748" t="str">
            <v>HR</v>
          </cell>
          <cell r="C748">
            <v>3983</v>
          </cell>
          <cell r="D748">
            <v>3722</v>
          </cell>
          <cell r="E748">
            <v>-7.0000000000000007E-2</v>
          </cell>
          <cell r="F748">
            <v>38749</v>
          </cell>
          <cell r="G748" t="str">
            <v>MAMPOSTERIA</v>
          </cell>
          <cell r="H748">
            <v>97</v>
          </cell>
          <cell r="I748">
            <v>0</v>
          </cell>
          <cell r="J748" t="str">
            <v>JOSE SIERRA Y GUZMÁN</v>
          </cell>
          <cell r="K748">
            <v>3119095</v>
          </cell>
          <cell r="L748" t="str">
            <v>JOSE SIERRA</v>
          </cell>
          <cell r="M748">
            <v>0</v>
          </cell>
        </row>
        <row r="749">
          <cell r="A749" t="str">
            <v>M DE O. NIVELACION</v>
          </cell>
          <cell r="B749" t="str">
            <v>M2</v>
          </cell>
          <cell r="C749">
            <v>2940</v>
          </cell>
          <cell r="D749">
            <v>2800</v>
          </cell>
          <cell r="E749">
            <v>-0.05</v>
          </cell>
          <cell r="F749">
            <v>38749</v>
          </cell>
          <cell r="G749" t="str">
            <v>CIMENTAC</v>
          </cell>
          <cell r="H749" t="str">
            <v>MIGUEL DUARTE</v>
          </cell>
          <cell r="J749">
            <v>0</v>
          </cell>
          <cell r="K749">
            <v>0</v>
          </cell>
        </row>
        <row r="750">
          <cell r="A750" t="str">
            <v>M DE O. OFICIAL OBRA NEGRA</v>
          </cell>
          <cell r="B750" t="str">
            <v>DÍA</v>
          </cell>
          <cell r="C750">
            <v>51587</v>
          </cell>
          <cell r="D750">
            <v>49130</v>
          </cell>
          <cell r="E750">
            <v>-0.05</v>
          </cell>
          <cell r="F750">
            <v>38092</v>
          </cell>
          <cell r="G750" t="str">
            <v>ESTRUCTURA</v>
          </cell>
          <cell r="H750">
            <v>96</v>
          </cell>
          <cell r="I750">
            <v>0</v>
          </cell>
          <cell r="J750" t="str">
            <v>MIGUEL DUARTE</v>
          </cell>
          <cell r="L750">
            <v>0</v>
          </cell>
          <cell r="M750">
            <v>0</v>
          </cell>
        </row>
        <row r="751">
          <cell r="A751" t="str">
            <v>M DE O. PANTALLA EN CONCRETO</v>
          </cell>
          <cell r="B751" t="str">
            <v>M2</v>
          </cell>
          <cell r="C751">
            <v>15998</v>
          </cell>
          <cell r="D751">
            <v>15236</v>
          </cell>
          <cell r="E751">
            <v>-0.05</v>
          </cell>
          <cell r="F751">
            <v>38092</v>
          </cell>
          <cell r="G751" t="str">
            <v>ESTRUCTURA</v>
          </cell>
          <cell r="H751">
            <v>96</v>
          </cell>
          <cell r="I751">
            <v>0</v>
          </cell>
          <cell r="J751" t="str">
            <v>MIGUEL DUARTE</v>
          </cell>
          <cell r="L751">
            <v>0</v>
          </cell>
          <cell r="M751">
            <v>0</v>
          </cell>
        </row>
        <row r="752">
          <cell r="A752" t="str">
            <v>M DE O. PANTALLAS</v>
          </cell>
          <cell r="B752" t="str">
            <v>M2</v>
          </cell>
          <cell r="C752">
            <v>13928</v>
          </cell>
          <cell r="D752">
            <v>13265</v>
          </cell>
          <cell r="E752">
            <v>-0.05</v>
          </cell>
          <cell r="F752">
            <v>38426</v>
          </cell>
          <cell r="G752" t="str">
            <v>ESTRUCTURA</v>
          </cell>
          <cell r="H752">
            <v>96</v>
          </cell>
          <cell r="I752">
            <v>0</v>
          </cell>
          <cell r="J752" t="str">
            <v>MIGUEL DUARTE</v>
          </cell>
          <cell r="L752">
            <v>0</v>
          </cell>
          <cell r="M752">
            <v>0</v>
          </cell>
        </row>
        <row r="753">
          <cell r="A753" t="str">
            <v>M DE O. PANTALLAS / COLUMNAS &lt; 1M3/M2</v>
          </cell>
          <cell r="B753" t="str">
            <v>M2</v>
          </cell>
          <cell r="C753">
            <v>14304</v>
          </cell>
          <cell r="D753">
            <v>13623</v>
          </cell>
          <cell r="E753">
            <v>-0.05</v>
          </cell>
          <cell r="F753">
            <v>38749</v>
          </cell>
          <cell r="G753" t="str">
            <v>ESTRUCTURA</v>
          </cell>
          <cell r="H753" t="str">
            <v>MIGUEL DUARTE</v>
          </cell>
          <cell r="J753">
            <v>0</v>
          </cell>
          <cell r="K753">
            <v>0</v>
          </cell>
        </row>
        <row r="754">
          <cell r="A754" t="str">
            <v>M DE O. PANTALLAS / COLUMNAS &lt; 1M3/ML</v>
          </cell>
          <cell r="B754" t="str">
            <v>ML</v>
          </cell>
          <cell r="C754">
            <v>16649</v>
          </cell>
          <cell r="D754">
            <v>15856</v>
          </cell>
          <cell r="E754">
            <v>-0.05</v>
          </cell>
          <cell r="F754">
            <v>38749</v>
          </cell>
          <cell r="G754" t="str">
            <v>ESTRUCTURA</v>
          </cell>
          <cell r="H754">
            <v>96</v>
          </cell>
          <cell r="I754">
            <v>0</v>
          </cell>
          <cell r="J754" t="str">
            <v>MIGUEL DUARTE</v>
          </cell>
          <cell r="L754">
            <v>0</v>
          </cell>
          <cell r="M754">
            <v>0</v>
          </cell>
        </row>
        <row r="755">
          <cell r="A755" t="str">
            <v>M DE O. PAÑOLETA ESCALAS</v>
          </cell>
          <cell r="B755" t="str">
            <v>ML</v>
          </cell>
          <cell r="C755">
            <v>25644</v>
          </cell>
          <cell r="D755">
            <v>24192</v>
          </cell>
          <cell r="E755">
            <v>-0.06</v>
          </cell>
          <cell r="F755">
            <v>38749</v>
          </cell>
          <cell r="G755" t="str">
            <v>PISOS</v>
          </cell>
          <cell r="H755">
            <v>99</v>
          </cell>
          <cell r="I755">
            <v>0</v>
          </cell>
          <cell r="J755" t="str">
            <v>MARCO GIL</v>
          </cell>
        </row>
        <row r="756">
          <cell r="A756" t="str">
            <v>M DE O. PEGA ANTEPECHO BALCONES</v>
          </cell>
          <cell r="B756" t="str">
            <v>ML</v>
          </cell>
          <cell r="C756">
            <v>31763</v>
          </cell>
          <cell r="D756">
            <v>30250</v>
          </cell>
          <cell r="E756">
            <v>-0.05</v>
          </cell>
          <cell r="F756">
            <v>38749</v>
          </cell>
          <cell r="G756" t="str">
            <v>MAMPOSTERIA</v>
          </cell>
          <cell r="H756">
            <v>97</v>
          </cell>
          <cell r="I756">
            <v>0</v>
          </cell>
          <cell r="J756">
            <v>0</v>
          </cell>
          <cell r="L756">
            <v>0</v>
          </cell>
          <cell r="M756">
            <v>0</v>
          </cell>
        </row>
        <row r="757">
          <cell r="A757" t="str">
            <v>M DE O. PEGA BLOQUE 15</v>
          </cell>
          <cell r="B757" t="str">
            <v>UN</v>
          </cell>
          <cell r="C757">
            <v>693</v>
          </cell>
          <cell r="D757">
            <v>686</v>
          </cell>
          <cell r="E757">
            <v>-0.01</v>
          </cell>
          <cell r="F757">
            <v>37756</v>
          </cell>
          <cell r="G757" t="str">
            <v>MAMPOSTERIA</v>
          </cell>
          <cell r="H757">
            <v>97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</row>
        <row r="758">
          <cell r="A758" t="str">
            <v>M DE O. PEGA DINTEL 0.10</v>
          </cell>
          <cell r="B758" t="str">
            <v>ML</v>
          </cell>
          <cell r="C758">
            <v>6702</v>
          </cell>
          <cell r="D758">
            <v>6636</v>
          </cell>
          <cell r="E758">
            <v>-0.01</v>
          </cell>
          <cell r="F758">
            <v>38749</v>
          </cell>
          <cell r="G758" t="str">
            <v>MAMPOSTERIA</v>
          </cell>
          <cell r="H758">
            <v>97</v>
          </cell>
          <cell r="I758">
            <v>0</v>
          </cell>
          <cell r="J758" t="str">
            <v>JOSE SIERRA</v>
          </cell>
          <cell r="L758">
            <v>0</v>
          </cell>
          <cell r="M758">
            <v>0</v>
          </cell>
        </row>
        <row r="759">
          <cell r="A759" t="str">
            <v>M DE O. PEGA DINTEL 0.15</v>
          </cell>
          <cell r="B759" t="str">
            <v>ML</v>
          </cell>
          <cell r="C759">
            <v>8098</v>
          </cell>
          <cell r="D759">
            <v>8018</v>
          </cell>
          <cell r="E759">
            <v>-0.01</v>
          </cell>
          <cell r="F759">
            <v>38749</v>
          </cell>
          <cell r="G759" t="str">
            <v>MAMPOSTERIA</v>
          </cell>
          <cell r="H759">
            <v>97</v>
          </cell>
          <cell r="I759">
            <v>0</v>
          </cell>
          <cell r="J759" t="str">
            <v>JOSE SIERRA</v>
          </cell>
          <cell r="L759">
            <v>0</v>
          </cell>
          <cell r="M759">
            <v>0</v>
          </cell>
        </row>
        <row r="760">
          <cell r="A760" t="str">
            <v>M DE O. PEGA MURO DE 10 SUCIO</v>
          </cell>
          <cell r="B760" t="str">
            <v>M2</v>
          </cell>
          <cell r="C760">
            <v>686</v>
          </cell>
          <cell r="D760">
            <v>686</v>
          </cell>
          <cell r="E760">
            <v>0</v>
          </cell>
          <cell r="F760">
            <v>37756</v>
          </cell>
          <cell r="G760" t="str">
            <v>MAMPOSTERIA</v>
          </cell>
          <cell r="H760">
            <v>97</v>
          </cell>
          <cell r="I760">
            <v>0</v>
          </cell>
          <cell r="J760">
            <v>0</v>
          </cell>
          <cell r="L760">
            <v>0</v>
          </cell>
          <cell r="M760">
            <v>0</v>
          </cell>
        </row>
        <row r="761">
          <cell r="A761" t="str">
            <v>M DE O. PEGA RANURADO DOS CARAS</v>
          </cell>
          <cell r="B761" t="str">
            <v>ML</v>
          </cell>
          <cell r="C761">
            <v>11926</v>
          </cell>
          <cell r="D761">
            <v>11926</v>
          </cell>
          <cell r="E761">
            <v>0</v>
          </cell>
          <cell r="F761">
            <v>37756</v>
          </cell>
          <cell r="G761" t="str">
            <v>MAMPOSTERIA</v>
          </cell>
          <cell r="H761">
            <v>97</v>
          </cell>
          <cell r="I761">
            <v>0</v>
          </cell>
          <cell r="J761">
            <v>0</v>
          </cell>
          <cell r="L761">
            <v>0</v>
          </cell>
          <cell r="M761">
            <v>0</v>
          </cell>
        </row>
        <row r="762">
          <cell r="A762" t="str">
            <v>M DE O. PEGA SUCIO</v>
          </cell>
          <cell r="B762" t="str">
            <v>UN</v>
          </cell>
          <cell r="C762">
            <v>278</v>
          </cell>
          <cell r="D762">
            <v>278</v>
          </cell>
          <cell r="E762">
            <v>0</v>
          </cell>
          <cell r="F762">
            <v>37756</v>
          </cell>
          <cell r="G762" t="str">
            <v>MAMPOSTERIA</v>
          </cell>
          <cell r="H762">
            <v>97</v>
          </cell>
          <cell r="J762">
            <v>0</v>
          </cell>
          <cell r="L762">
            <v>0</v>
          </cell>
          <cell r="M762">
            <v>0</v>
          </cell>
        </row>
        <row r="763">
          <cell r="A763" t="str">
            <v>M DE O. PEGA VERTICAL AMARILLO</v>
          </cell>
          <cell r="B763" t="str">
            <v>UN</v>
          </cell>
          <cell r="C763">
            <v>230</v>
          </cell>
          <cell r="D763">
            <v>230</v>
          </cell>
          <cell r="E763">
            <v>0</v>
          </cell>
          <cell r="F763">
            <v>37756</v>
          </cell>
          <cell r="G763" t="str">
            <v>MAMPOSTERIA</v>
          </cell>
          <cell r="H763">
            <v>97</v>
          </cell>
          <cell r="I763">
            <v>0</v>
          </cell>
          <cell r="J763">
            <v>0</v>
          </cell>
          <cell r="L763">
            <v>0</v>
          </cell>
          <cell r="M763">
            <v>0</v>
          </cell>
        </row>
        <row r="764">
          <cell r="A764" t="str">
            <v>M DE O. PELDAÑO LADR+ARENA LAV</v>
          </cell>
          <cell r="B764" t="str">
            <v>ML</v>
          </cell>
          <cell r="C764">
            <v>17096</v>
          </cell>
          <cell r="D764">
            <v>16128</v>
          </cell>
          <cell r="E764">
            <v>-0.06</v>
          </cell>
          <cell r="F764">
            <v>38749</v>
          </cell>
          <cell r="G764" t="str">
            <v>PISOS</v>
          </cell>
          <cell r="H764">
            <v>99</v>
          </cell>
          <cell r="I764">
            <v>0</v>
          </cell>
          <cell r="J764" t="str">
            <v>MARCO GIL</v>
          </cell>
          <cell r="L764">
            <v>0</v>
          </cell>
          <cell r="M764">
            <v>0</v>
          </cell>
        </row>
        <row r="765">
          <cell r="A765" t="str">
            <v>M DE O. PERFILACIÓN PARA GRAMA</v>
          </cell>
          <cell r="B765" t="str">
            <v>M2</v>
          </cell>
          <cell r="C765">
            <v>600</v>
          </cell>
          <cell r="D765">
            <v>600</v>
          </cell>
          <cell r="E765">
            <v>0</v>
          </cell>
          <cell r="F765">
            <v>37417</v>
          </cell>
          <cell r="G765" t="str">
            <v>URBANISMO</v>
          </cell>
          <cell r="H765">
            <v>99</v>
          </cell>
          <cell r="I765">
            <v>0</v>
          </cell>
          <cell r="J765">
            <v>0</v>
          </cell>
          <cell r="L765">
            <v>0</v>
          </cell>
          <cell r="M765">
            <v>0</v>
          </cell>
        </row>
        <row r="766">
          <cell r="A766" t="str">
            <v>M DE O. PISO ADOBE 6*12*24</v>
          </cell>
          <cell r="B766" t="str">
            <v>ML</v>
          </cell>
          <cell r="C766">
            <v>15000</v>
          </cell>
          <cell r="D766">
            <v>15000</v>
          </cell>
          <cell r="E766">
            <v>0</v>
          </cell>
          <cell r="F766">
            <v>38264</v>
          </cell>
          <cell r="G766" t="str">
            <v>PISOS</v>
          </cell>
          <cell r="H766">
            <v>99</v>
          </cell>
          <cell r="I766">
            <v>0</v>
          </cell>
          <cell r="J766" t="str">
            <v>JOSE SIERRA</v>
          </cell>
          <cell r="L766">
            <v>0</v>
          </cell>
          <cell r="M766">
            <v>0</v>
          </cell>
        </row>
        <row r="767">
          <cell r="A767" t="str">
            <v>M DE O. PISO ADOQUIN SOBRE LOSA</v>
          </cell>
          <cell r="B767" t="str">
            <v>M2</v>
          </cell>
          <cell r="C767">
            <v>10388</v>
          </cell>
          <cell r="D767">
            <v>9800</v>
          </cell>
          <cell r="E767">
            <v>-0.06</v>
          </cell>
          <cell r="F767">
            <v>38749</v>
          </cell>
          <cell r="G767" t="str">
            <v>PISOS</v>
          </cell>
          <cell r="H767">
            <v>99</v>
          </cell>
          <cell r="I767">
            <v>0</v>
          </cell>
          <cell r="J767" t="str">
            <v>MARCO GIL</v>
          </cell>
          <cell r="L767">
            <v>0</v>
          </cell>
          <cell r="M767">
            <v>0</v>
          </cell>
        </row>
        <row r="768">
          <cell r="A768" t="str">
            <v>M DE O. PISO EN CONCRETO</v>
          </cell>
          <cell r="B768" t="str">
            <v>M2</v>
          </cell>
          <cell r="C768">
            <v>7265</v>
          </cell>
          <cell r="D768">
            <v>6854</v>
          </cell>
          <cell r="E768">
            <v>-0.06</v>
          </cell>
          <cell r="F768">
            <v>38749</v>
          </cell>
          <cell r="G768" t="str">
            <v>PISOS</v>
          </cell>
          <cell r="H768">
            <v>99</v>
          </cell>
          <cell r="I768">
            <v>0</v>
          </cell>
          <cell r="J768" t="str">
            <v>MARCO GIL</v>
          </cell>
          <cell r="L768">
            <v>0</v>
          </cell>
          <cell r="M768">
            <v>0</v>
          </cell>
        </row>
        <row r="769">
          <cell r="A769" t="str">
            <v>M DE O. PLUMERO</v>
          </cell>
          <cell r="B769" t="str">
            <v>HR</v>
          </cell>
          <cell r="C769">
            <v>3738</v>
          </cell>
          <cell r="D769">
            <v>3701</v>
          </cell>
          <cell r="E769">
            <v>-0.01</v>
          </cell>
          <cell r="F769">
            <v>38749</v>
          </cell>
          <cell r="G769" t="str">
            <v>MAMPOSTERIA</v>
          </cell>
          <cell r="H769">
            <v>97</v>
          </cell>
          <cell r="I769">
            <v>0</v>
          </cell>
          <cell r="J769" t="str">
            <v>JOSE SIERRA Y GUZMÁN</v>
          </cell>
          <cell r="K769">
            <v>3119095</v>
          </cell>
          <cell r="L769" t="str">
            <v>JOSE SIERRA</v>
          </cell>
          <cell r="M769">
            <v>0</v>
          </cell>
        </row>
        <row r="770">
          <cell r="A770" t="str">
            <v>M DE O. QUICIOS</v>
          </cell>
          <cell r="B770" t="str">
            <v>PISO</v>
          </cell>
          <cell r="C770">
            <v>20000</v>
          </cell>
          <cell r="D770">
            <v>20000</v>
          </cell>
          <cell r="E770">
            <v>0</v>
          </cell>
          <cell r="F770">
            <v>37413</v>
          </cell>
          <cell r="G770" t="str">
            <v>PISOS</v>
          </cell>
          <cell r="H770">
            <v>99</v>
          </cell>
          <cell r="I770">
            <v>0</v>
          </cell>
          <cell r="J770">
            <v>0</v>
          </cell>
          <cell r="L770">
            <v>0</v>
          </cell>
          <cell r="M770">
            <v>0</v>
          </cell>
        </row>
        <row r="771">
          <cell r="A771" t="str">
            <v>M DE O. RAMPA EN CONCRETO</v>
          </cell>
          <cell r="B771" t="str">
            <v>M2</v>
          </cell>
          <cell r="C771">
            <v>5280</v>
          </cell>
          <cell r="D771">
            <v>4000</v>
          </cell>
          <cell r="E771">
            <v>-0.32</v>
          </cell>
          <cell r="F771">
            <v>37417</v>
          </cell>
          <cell r="G771" t="str">
            <v>URBANISMO</v>
          </cell>
          <cell r="H771">
            <v>99</v>
          </cell>
          <cell r="I771">
            <v>0</v>
          </cell>
          <cell r="J771">
            <v>0</v>
          </cell>
          <cell r="L771">
            <v>0</v>
          </cell>
          <cell r="M771">
            <v>0</v>
          </cell>
        </row>
        <row r="772">
          <cell r="A772" t="str">
            <v>M DE O. RANURA EN REVOQUE</v>
          </cell>
          <cell r="B772" t="str">
            <v>ML</v>
          </cell>
          <cell r="C772">
            <v>1842</v>
          </cell>
          <cell r="D772">
            <v>1754</v>
          </cell>
          <cell r="E772">
            <v>-0.05</v>
          </cell>
          <cell r="F772">
            <v>38749</v>
          </cell>
          <cell r="G772" t="str">
            <v>ENCHAPES</v>
          </cell>
          <cell r="H772">
            <v>99</v>
          </cell>
          <cell r="I772">
            <v>0</v>
          </cell>
          <cell r="J772" t="str">
            <v>MARCO GIL</v>
          </cell>
        </row>
        <row r="773">
          <cell r="A773" t="str">
            <v>M DE O. REBANCOS</v>
          </cell>
          <cell r="B773" t="str">
            <v>ML</v>
          </cell>
          <cell r="C773">
            <v>8904</v>
          </cell>
          <cell r="D773">
            <v>8400</v>
          </cell>
          <cell r="E773">
            <v>-0.06</v>
          </cell>
          <cell r="F773">
            <v>38749</v>
          </cell>
          <cell r="G773" t="str">
            <v>REVOQUE</v>
          </cell>
          <cell r="H773">
            <v>98</v>
          </cell>
          <cell r="I773">
            <v>0</v>
          </cell>
          <cell r="J773" t="str">
            <v>BERNARDO RESTREPO</v>
          </cell>
          <cell r="L773">
            <v>0</v>
          </cell>
          <cell r="M773">
            <v>0</v>
          </cell>
        </row>
        <row r="774">
          <cell r="A774" t="str">
            <v>M DE O. RELLENO DE CELDAS</v>
          </cell>
          <cell r="B774" t="str">
            <v>ML</v>
          </cell>
          <cell r="C774">
            <v>800</v>
          </cell>
          <cell r="D774">
            <v>800</v>
          </cell>
          <cell r="E774">
            <v>0</v>
          </cell>
          <cell r="F774">
            <v>37417</v>
          </cell>
          <cell r="G774" t="str">
            <v>MAMPOSTERIA</v>
          </cell>
          <cell r="H774">
            <v>97</v>
          </cell>
          <cell r="I774">
            <v>0</v>
          </cell>
          <cell r="J774">
            <v>0</v>
          </cell>
          <cell r="L774">
            <v>0</v>
          </cell>
          <cell r="M774">
            <v>0</v>
          </cell>
        </row>
        <row r="775">
          <cell r="A775" t="str">
            <v>M DE O. RELLENO MEZCLADORES</v>
          </cell>
          <cell r="B775" t="str">
            <v>UN</v>
          </cell>
          <cell r="C775">
            <v>1320</v>
          </cell>
          <cell r="D775">
            <v>1000</v>
          </cell>
          <cell r="E775">
            <v>-0.32</v>
          </cell>
          <cell r="F775">
            <v>37413</v>
          </cell>
          <cell r="G775" t="str">
            <v>HIDROSAN</v>
          </cell>
          <cell r="H775">
            <v>99</v>
          </cell>
          <cell r="I775">
            <v>0</v>
          </cell>
          <cell r="J775">
            <v>0</v>
          </cell>
          <cell r="L775">
            <v>0</v>
          </cell>
          <cell r="M775">
            <v>0</v>
          </cell>
        </row>
        <row r="776">
          <cell r="A776" t="str">
            <v>M DE O. RESANE APARTAMENTOS</v>
          </cell>
          <cell r="B776" t="str">
            <v>APTO</v>
          </cell>
          <cell r="C776">
            <v>158760</v>
          </cell>
          <cell r="D776">
            <v>151200</v>
          </cell>
          <cell r="E776">
            <v>-0.05</v>
          </cell>
          <cell r="F776">
            <v>38749</v>
          </cell>
          <cell r="G776" t="str">
            <v>MAMPOSTERIA</v>
          </cell>
          <cell r="H776">
            <v>97</v>
          </cell>
          <cell r="I776">
            <v>0</v>
          </cell>
          <cell r="J776" t="str">
            <v>JOSE SIERRA Y GUZMÁN</v>
          </cell>
          <cell r="L776">
            <v>0</v>
          </cell>
          <cell r="M776">
            <v>0</v>
          </cell>
        </row>
        <row r="777">
          <cell r="A777" t="str">
            <v>M DE O. RESANE ESTRUCTURA</v>
          </cell>
          <cell r="B777" t="str">
            <v>M2</v>
          </cell>
          <cell r="C777">
            <v>485</v>
          </cell>
          <cell r="D777">
            <v>462</v>
          </cell>
          <cell r="E777">
            <v>-0.05</v>
          </cell>
          <cell r="F777">
            <v>37413</v>
          </cell>
          <cell r="G777" t="str">
            <v>ESTRUCTURA</v>
          </cell>
          <cell r="H777">
            <v>96</v>
          </cell>
          <cell r="I777">
            <v>0</v>
          </cell>
          <cell r="J777" t="str">
            <v>MIGUEL DUARTE</v>
          </cell>
          <cell r="L777">
            <v>0</v>
          </cell>
          <cell r="M777">
            <v>0</v>
          </cell>
        </row>
        <row r="778">
          <cell r="A778" t="str">
            <v>M DE O. RESANE REGATAS</v>
          </cell>
          <cell r="B778" t="str">
            <v>ML</v>
          </cell>
          <cell r="C778">
            <v>1166</v>
          </cell>
          <cell r="D778">
            <v>1100</v>
          </cell>
          <cell r="E778">
            <v>-0.06</v>
          </cell>
          <cell r="F778">
            <v>38749</v>
          </cell>
          <cell r="G778" t="str">
            <v>REVOQUE</v>
          </cell>
          <cell r="H778">
            <v>98</v>
          </cell>
          <cell r="I778">
            <v>0</v>
          </cell>
          <cell r="J778" t="str">
            <v>BERNARDO RESTREPO</v>
          </cell>
          <cell r="L778">
            <v>0</v>
          </cell>
          <cell r="M778">
            <v>0</v>
          </cell>
        </row>
        <row r="779">
          <cell r="A779" t="str">
            <v>M DE O. RESANES COCINA Y CAJA LAVADORA</v>
          </cell>
          <cell r="B779" t="str">
            <v>APTO</v>
          </cell>
          <cell r="C779">
            <v>14400</v>
          </cell>
          <cell r="D779">
            <v>12000</v>
          </cell>
          <cell r="E779">
            <v>-0.2</v>
          </cell>
          <cell r="F779">
            <v>37413</v>
          </cell>
          <cell r="G779" t="str">
            <v>APA SANIT.</v>
          </cell>
          <cell r="H779">
            <v>99</v>
          </cell>
          <cell r="I779">
            <v>0</v>
          </cell>
          <cell r="J779">
            <v>0</v>
          </cell>
          <cell r="L779">
            <v>0</v>
          </cell>
          <cell r="M779">
            <v>0</v>
          </cell>
        </row>
        <row r="780">
          <cell r="A780" t="str">
            <v>M DE O. RESANES MAMPOSTERIA</v>
          </cell>
          <cell r="B780" t="str">
            <v>APTO</v>
          </cell>
          <cell r="C780">
            <v>50000</v>
          </cell>
          <cell r="D780">
            <v>50000</v>
          </cell>
          <cell r="E780">
            <v>0</v>
          </cell>
          <cell r="F780">
            <v>38749</v>
          </cell>
          <cell r="G780" t="str">
            <v>REVOQUE</v>
          </cell>
          <cell r="H780">
            <v>98</v>
          </cell>
          <cell r="I780">
            <v>0</v>
          </cell>
          <cell r="J780" t="str">
            <v>BERNARDO RESTREPO</v>
          </cell>
          <cell r="K780">
            <v>3119095</v>
          </cell>
          <cell r="L780" t="str">
            <v>JOSE SIERRA</v>
          </cell>
          <cell r="M780">
            <v>0</v>
          </cell>
        </row>
        <row r="781">
          <cell r="A781" t="str">
            <v>M DE O. RESANES/CANCHAS</v>
          </cell>
          <cell r="B781" t="str">
            <v>ML</v>
          </cell>
          <cell r="C781">
            <v>3961</v>
          </cell>
          <cell r="D781">
            <v>3961</v>
          </cell>
          <cell r="E781">
            <v>0</v>
          </cell>
          <cell r="F781">
            <v>38091</v>
          </cell>
          <cell r="G781" t="str">
            <v>MAMPOSTERIA</v>
          </cell>
          <cell r="H781">
            <v>97</v>
          </cell>
          <cell r="I781">
            <v>0</v>
          </cell>
          <cell r="J781" t="str">
            <v>JOSE SIERRA Y GUZMÁN</v>
          </cell>
          <cell r="K781">
            <v>3119095</v>
          </cell>
          <cell r="L781" t="str">
            <v>JOSE SIERRA</v>
          </cell>
          <cell r="M781">
            <v>0</v>
          </cell>
        </row>
        <row r="782">
          <cell r="A782" t="str">
            <v>M DE O. REVOQUE</v>
          </cell>
          <cell r="B782" t="str">
            <v>M2</v>
          </cell>
          <cell r="C782">
            <v>4028</v>
          </cell>
          <cell r="D782">
            <v>3800</v>
          </cell>
          <cell r="E782">
            <v>-0.06</v>
          </cell>
          <cell r="F782">
            <v>38749</v>
          </cell>
          <cell r="G782" t="str">
            <v>REVOQUE</v>
          </cell>
          <cell r="H782">
            <v>98</v>
          </cell>
          <cell r="I782">
            <v>0</v>
          </cell>
          <cell r="J782" t="str">
            <v>BERNARDO RESTREPO</v>
          </cell>
          <cell r="L782">
            <v>0</v>
          </cell>
          <cell r="M782">
            <v>0</v>
          </cell>
        </row>
        <row r="783">
          <cell r="A783" t="str">
            <v>M DE O. REVOQUE (INCLUYE MATERIAL)</v>
          </cell>
          <cell r="B783" t="str">
            <v>M2</v>
          </cell>
          <cell r="C783">
            <v>6426</v>
          </cell>
          <cell r="D783">
            <v>6062</v>
          </cell>
          <cell r="E783">
            <v>-0.06</v>
          </cell>
          <cell r="F783">
            <v>38749</v>
          </cell>
          <cell r="G783" t="str">
            <v>REVOQUE</v>
          </cell>
          <cell r="H783">
            <v>98</v>
          </cell>
          <cell r="I783">
            <v>0</v>
          </cell>
          <cell r="J783" t="str">
            <v>BERNARDO RESTREPO</v>
          </cell>
          <cell r="L783">
            <v>0</v>
          </cell>
          <cell r="M783">
            <v>0</v>
          </cell>
        </row>
        <row r="784">
          <cell r="A784" t="str">
            <v>M DE O. REVOQUE CIELO</v>
          </cell>
          <cell r="B784" t="str">
            <v>M2</v>
          </cell>
          <cell r="C784">
            <v>7208</v>
          </cell>
          <cell r="D784">
            <v>6800</v>
          </cell>
          <cell r="E784">
            <v>-0.06</v>
          </cell>
          <cell r="F784">
            <v>38749</v>
          </cell>
          <cell r="G784" t="str">
            <v>REVOQUE</v>
          </cell>
          <cell r="H784">
            <v>99</v>
          </cell>
          <cell r="I784">
            <v>0</v>
          </cell>
          <cell r="J784" t="str">
            <v>BERNARDO RESTREPO</v>
          </cell>
          <cell r="L784">
            <v>0</v>
          </cell>
          <cell r="M784">
            <v>0</v>
          </cell>
        </row>
        <row r="785">
          <cell r="A785" t="str">
            <v>M DE O. REVOQUE CON SIKA 1 SIN SUM</v>
          </cell>
          <cell r="B785" t="str">
            <v>M2</v>
          </cell>
          <cell r="C785">
            <v>3180</v>
          </cell>
          <cell r="D785">
            <v>3000</v>
          </cell>
          <cell r="E785">
            <v>-0.06</v>
          </cell>
          <cell r="F785">
            <v>38749</v>
          </cell>
          <cell r="G785" t="str">
            <v>REVOQUE</v>
          </cell>
          <cell r="H785">
            <v>99</v>
          </cell>
          <cell r="I785">
            <v>0</v>
          </cell>
          <cell r="J785" t="str">
            <v>BERNARDO RESTREPO</v>
          </cell>
          <cell r="L785">
            <v>0</v>
          </cell>
          <cell r="M785">
            <v>0</v>
          </cell>
        </row>
        <row r="786">
          <cell r="A786" t="str">
            <v>M DE O. REVOQUE LINEAL</v>
          </cell>
          <cell r="B786" t="str">
            <v>ML</v>
          </cell>
          <cell r="C786">
            <v>1908</v>
          </cell>
          <cell r="D786">
            <v>1800</v>
          </cell>
          <cell r="E786">
            <v>-0.06</v>
          </cell>
          <cell r="F786">
            <v>38749</v>
          </cell>
          <cell r="G786" t="str">
            <v>REVOQUE</v>
          </cell>
          <cell r="H786">
            <v>98</v>
          </cell>
          <cell r="I786">
            <v>0</v>
          </cell>
          <cell r="J786" t="str">
            <v>BERNARDO RESTREPO</v>
          </cell>
          <cell r="L786">
            <v>0</v>
          </cell>
          <cell r="M786">
            <v>0</v>
          </cell>
        </row>
        <row r="787">
          <cell r="A787" t="str">
            <v>M DE O. REVOQUE TALUD</v>
          </cell>
          <cell r="B787" t="str">
            <v>M2</v>
          </cell>
          <cell r="C787">
            <v>2829</v>
          </cell>
          <cell r="D787">
            <v>2694</v>
          </cell>
          <cell r="E787">
            <v>-0.05</v>
          </cell>
          <cell r="F787">
            <v>38749</v>
          </cell>
          <cell r="G787" t="str">
            <v>CIMENTAC</v>
          </cell>
          <cell r="H787">
            <v>99</v>
          </cell>
          <cell r="I787">
            <v>0</v>
          </cell>
          <cell r="J787" t="str">
            <v>MIGUEL DUARTE</v>
          </cell>
          <cell r="L787">
            <v>0</v>
          </cell>
          <cell r="M787">
            <v>0</v>
          </cell>
        </row>
        <row r="788">
          <cell r="A788" t="str">
            <v>M DE O. RIEGO Y COMPACIÓN ARENILLA</v>
          </cell>
          <cell r="B788" t="str">
            <v>M3</v>
          </cell>
          <cell r="C788">
            <v>6300</v>
          </cell>
          <cell r="D788">
            <v>6300</v>
          </cell>
          <cell r="E788">
            <v>0</v>
          </cell>
          <cell r="F788">
            <v>37417</v>
          </cell>
          <cell r="G788" t="str">
            <v>URBANISMO</v>
          </cell>
          <cell r="H788">
            <v>99</v>
          </cell>
          <cell r="I788">
            <v>0</v>
          </cell>
          <cell r="J788">
            <v>0</v>
          </cell>
          <cell r="L788">
            <v>0</v>
          </cell>
          <cell r="M788">
            <v>0</v>
          </cell>
        </row>
        <row r="789">
          <cell r="A789" t="str">
            <v>M DE O. SILLAR</v>
          </cell>
          <cell r="B789" t="str">
            <v>ML</v>
          </cell>
          <cell r="C789">
            <v>9407</v>
          </cell>
          <cell r="D789">
            <v>9314</v>
          </cell>
          <cell r="E789">
            <v>-0.01</v>
          </cell>
          <cell r="F789">
            <v>38426</v>
          </cell>
          <cell r="G789" t="str">
            <v>MAMPOSTERIA</v>
          </cell>
          <cell r="H789">
            <v>97</v>
          </cell>
          <cell r="I789">
            <v>0</v>
          </cell>
          <cell r="J789">
            <v>0</v>
          </cell>
          <cell r="L789">
            <v>0</v>
          </cell>
          <cell r="M789">
            <v>0</v>
          </cell>
        </row>
        <row r="790">
          <cell r="A790" t="str">
            <v>M DE O. SILLAR (MAX E=0.20 M)</v>
          </cell>
          <cell r="B790" t="str">
            <v>ML</v>
          </cell>
          <cell r="C790">
            <v>9407</v>
          </cell>
          <cell r="D790">
            <v>9314</v>
          </cell>
          <cell r="E790">
            <v>-0.01</v>
          </cell>
          <cell r="F790">
            <v>37756</v>
          </cell>
          <cell r="G790" t="str">
            <v>MAMPOSTERIA</v>
          </cell>
          <cell r="H790">
            <v>97</v>
          </cell>
          <cell r="I790">
            <v>0</v>
          </cell>
          <cell r="J790">
            <v>0</v>
          </cell>
          <cell r="L790">
            <v>0</v>
          </cell>
          <cell r="M790">
            <v>0</v>
          </cell>
        </row>
        <row r="791">
          <cell r="A791" t="str">
            <v>M DE O. SILLAR CONCRETO</v>
          </cell>
          <cell r="B791" t="str">
            <v>ML</v>
          </cell>
          <cell r="C791">
            <v>9407</v>
          </cell>
          <cell r="D791">
            <v>9314</v>
          </cell>
          <cell r="E791">
            <v>-0.01</v>
          </cell>
          <cell r="F791">
            <v>38390</v>
          </cell>
          <cell r="G791" t="str">
            <v>MAMPOSTERIA</v>
          </cell>
          <cell r="H791">
            <v>97</v>
          </cell>
          <cell r="I791">
            <v>0</v>
          </cell>
          <cell r="J791">
            <v>0</v>
          </cell>
          <cell r="L791">
            <v>0</v>
          </cell>
          <cell r="M791">
            <v>0</v>
          </cell>
        </row>
        <row r="792">
          <cell r="A792" t="str">
            <v>M DE O. TALÓN EN CONCRETO</v>
          </cell>
          <cell r="B792" t="str">
            <v>ML</v>
          </cell>
          <cell r="C792">
            <v>3710</v>
          </cell>
          <cell r="D792">
            <v>3500</v>
          </cell>
          <cell r="E792">
            <v>-0.06</v>
          </cell>
          <cell r="F792">
            <v>37413</v>
          </cell>
          <cell r="G792" t="str">
            <v>PISOS</v>
          </cell>
          <cell r="H792">
            <v>99</v>
          </cell>
          <cell r="I792" t="str">
            <v>1980</v>
          </cell>
          <cell r="J792">
            <v>0</v>
          </cell>
          <cell r="L792">
            <v>0</v>
          </cell>
          <cell r="M792">
            <v>0</v>
          </cell>
        </row>
        <row r="793">
          <cell r="A793" t="str">
            <v>M DE O. TRABAJOS MENORES COCINA</v>
          </cell>
          <cell r="B793" t="str">
            <v>ML</v>
          </cell>
          <cell r="C793">
            <v>24000</v>
          </cell>
          <cell r="D793">
            <v>20000</v>
          </cell>
          <cell r="E793">
            <v>-0.2</v>
          </cell>
          <cell r="F793">
            <v>37756</v>
          </cell>
          <cell r="G793" t="str">
            <v>APA SANIT.</v>
          </cell>
          <cell r="H793">
            <v>99</v>
          </cell>
          <cell r="I793">
            <v>0</v>
          </cell>
          <cell r="J793">
            <v>0</v>
          </cell>
          <cell r="L793">
            <v>0</v>
          </cell>
          <cell r="M793">
            <v>0</v>
          </cell>
        </row>
        <row r="794">
          <cell r="A794" t="str">
            <v>M DE O. TRANSPORTE ADOBE</v>
          </cell>
          <cell r="B794" t="str">
            <v>UN</v>
          </cell>
          <cell r="C794">
            <v>53</v>
          </cell>
          <cell r="D794">
            <v>50</v>
          </cell>
          <cell r="E794">
            <v>-0.05</v>
          </cell>
          <cell r="F794">
            <v>38749</v>
          </cell>
          <cell r="G794" t="str">
            <v>MAMPOSTERIA</v>
          </cell>
          <cell r="H794">
            <v>97</v>
          </cell>
          <cell r="I794">
            <v>0</v>
          </cell>
          <cell r="J794" t="str">
            <v>JOSE SIERRA Y GUZMÁN</v>
          </cell>
          <cell r="K794">
            <v>3119095</v>
          </cell>
          <cell r="L794" t="str">
            <v>JOSE SIERRA</v>
          </cell>
          <cell r="M794">
            <v>0</v>
          </cell>
        </row>
        <row r="795">
          <cell r="A795" t="str">
            <v>M DE O. TRANSPORTE BLOQUE</v>
          </cell>
          <cell r="B795" t="str">
            <v>UN</v>
          </cell>
          <cell r="C795">
            <v>53</v>
          </cell>
          <cell r="D795">
            <v>50</v>
          </cell>
          <cell r="E795">
            <v>-0.05</v>
          </cell>
          <cell r="F795">
            <v>38749</v>
          </cell>
          <cell r="G795" t="str">
            <v>MAMPOSTERIA</v>
          </cell>
          <cell r="H795">
            <v>97</v>
          </cell>
          <cell r="I795">
            <v>0</v>
          </cell>
          <cell r="J795">
            <v>0</v>
          </cell>
          <cell r="L795">
            <v>0</v>
          </cell>
          <cell r="M795">
            <v>0</v>
          </cell>
        </row>
        <row r="796">
          <cell r="A796" t="str">
            <v>M DE O. TRANSPORTE CONCRETO</v>
          </cell>
          <cell r="B796" t="str">
            <v>M3</v>
          </cell>
          <cell r="C796">
            <v>2583</v>
          </cell>
          <cell r="D796">
            <v>2460</v>
          </cell>
          <cell r="E796">
            <v>-0.05</v>
          </cell>
          <cell r="F796">
            <v>38749</v>
          </cell>
          <cell r="G796" t="str">
            <v>ESTRUCTURA</v>
          </cell>
          <cell r="H796">
            <v>96</v>
          </cell>
          <cell r="I796">
            <v>0</v>
          </cell>
          <cell r="J796" t="str">
            <v>MIGUEL DUARTE</v>
          </cell>
          <cell r="L796">
            <v>0</v>
          </cell>
          <cell r="M796">
            <v>0</v>
          </cell>
        </row>
        <row r="797">
          <cell r="A797" t="str">
            <v>M DE O. TRANSPORTE DE CONCRETO</v>
          </cell>
          <cell r="B797" t="str">
            <v>M3</v>
          </cell>
          <cell r="C797">
            <v>2583</v>
          </cell>
          <cell r="D797">
            <v>2460</v>
          </cell>
          <cell r="E797">
            <v>-0.05</v>
          </cell>
          <cell r="F797">
            <v>38749</v>
          </cell>
          <cell r="G797" t="str">
            <v>ESTRUCTURA</v>
          </cell>
          <cell r="H797">
            <v>96</v>
          </cell>
          <cell r="I797" t="str">
            <v>3300</v>
          </cell>
          <cell r="J797" t="str">
            <v>MIGUEL DUARTE</v>
          </cell>
          <cell r="L797">
            <v>0</v>
          </cell>
          <cell r="M797">
            <v>0</v>
          </cell>
        </row>
        <row r="798">
          <cell r="A798" t="str">
            <v>M DE O. TRANSPORTE DE PIEDRA</v>
          </cell>
          <cell r="B798" t="str">
            <v>M3</v>
          </cell>
          <cell r="C798">
            <v>2583</v>
          </cell>
          <cell r="D798">
            <v>2460</v>
          </cell>
          <cell r="E798">
            <v>-0.05</v>
          </cell>
          <cell r="F798">
            <v>38749</v>
          </cell>
          <cell r="G798" t="str">
            <v>ESTRUCTURA</v>
          </cell>
          <cell r="H798" t="str">
            <v>MIGUEL DUARTE</v>
          </cell>
          <cell r="J798">
            <v>0</v>
          </cell>
          <cell r="K798">
            <v>0</v>
          </cell>
        </row>
        <row r="799">
          <cell r="A799" t="str">
            <v xml:space="preserve">M DE O. TRANSPORTE INTERNO LAGRIMAL </v>
          </cell>
          <cell r="B799" t="str">
            <v>ML</v>
          </cell>
          <cell r="C799">
            <v>396</v>
          </cell>
          <cell r="D799">
            <v>300</v>
          </cell>
          <cell r="E799">
            <v>-0.32</v>
          </cell>
          <cell r="F799">
            <v>37417</v>
          </cell>
          <cell r="G799" t="str">
            <v>MAMPOSTERIA</v>
          </cell>
          <cell r="H799">
            <v>97</v>
          </cell>
          <cell r="I799">
            <v>0</v>
          </cell>
          <cell r="J799">
            <v>0</v>
          </cell>
          <cell r="L799">
            <v>0</v>
          </cell>
          <cell r="M799">
            <v>0</v>
          </cell>
        </row>
        <row r="800">
          <cell r="A800" t="str">
            <v>M DE O. TRANSPORTE INTERNO TIERRA</v>
          </cell>
          <cell r="B800" t="str">
            <v>M3</v>
          </cell>
          <cell r="C800">
            <v>2456</v>
          </cell>
          <cell r="D800">
            <v>2456</v>
          </cell>
          <cell r="E800">
            <v>0</v>
          </cell>
          <cell r="F800">
            <v>38397</v>
          </cell>
          <cell r="G800" t="str">
            <v>MOV TIERRA</v>
          </cell>
          <cell r="H800">
            <v>99</v>
          </cell>
          <cell r="I800" t="str">
            <v>2376</v>
          </cell>
          <cell r="J800">
            <v>0</v>
          </cell>
          <cell r="L800">
            <v>0</v>
          </cell>
          <cell r="M800">
            <v>0</v>
          </cell>
        </row>
        <row r="801">
          <cell r="A801" t="str">
            <v>M DE O. TRANSPORTE VERTICAL</v>
          </cell>
          <cell r="B801" t="str">
            <v>M3</v>
          </cell>
          <cell r="C801">
            <v>3738</v>
          </cell>
          <cell r="D801">
            <v>3701</v>
          </cell>
          <cell r="E801">
            <v>-0.01</v>
          </cell>
          <cell r="F801">
            <v>38749</v>
          </cell>
          <cell r="G801" t="str">
            <v>MAMPOSTERIA</v>
          </cell>
          <cell r="H801">
            <v>97</v>
          </cell>
          <cell r="I801">
            <v>0</v>
          </cell>
          <cell r="J801" t="str">
            <v>JOSE SIERRA Y GUZMÁN</v>
          </cell>
          <cell r="K801">
            <v>3119095</v>
          </cell>
          <cell r="L801" t="str">
            <v>JOSE SIERRA</v>
          </cell>
          <cell r="M801">
            <v>0</v>
          </cell>
        </row>
        <row r="802">
          <cell r="A802" t="str">
            <v>M DE O. VACIADO CABEZOTE DE PILAS</v>
          </cell>
          <cell r="B802" t="str">
            <v>M3</v>
          </cell>
          <cell r="C802">
            <v>5779</v>
          </cell>
          <cell r="D802">
            <v>5504</v>
          </cell>
          <cell r="E802">
            <v>-0.05</v>
          </cell>
          <cell r="F802">
            <v>38749</v>
          </cell>
          <cell r="G802" t="str">
            <v>CIMENTAC</v>
          </cell>
          <cell r="H802">
            <v>99</v>
          </cell>
          <cell r="I802" t="str">
            <v>4620</v>
          </cell>
          <cell r="J802" t="str">
            <v>MIGUEL DUARTE</v>
          </cell>
          <cell r="L802">
            <v>0</v>
          </cell>
          <cell r="M802">
            <v>0</v>
          </cell>
        </row>
        <row r="803">
          <cell r="A803" t="str">
            <v>M DE O. VACIADO CÁRCAMO</v>
          </cell>
          <cell r="B803" t="str">
            <v>ML</v>
          </cell>
          <cell r="C803">
            <v>11088</v>
          </cell>
          <cell r="D803">
            <v>10560</v>
          </cell>
          <cell r="E803">
            <v>-0.05</v>
          </cell>
          <cell r="F803">
            <v>38749</v>
          </cell>
          <cell r="G803" t="str">
            <v>ESTRUCTURA</v>
          </cell>
          <cell r="H803">
            <v>96</v>
          </cell>
          <cell r="I803">
            <v>0</v>
          </cell>
          <cell r="J803" t="str">
            <v>MIGUEL DUARTE</v>
          </cell>
          <cell r="L803">
            <v>0</v>
          </cell>
          <cell r="M803">
            <v>0</v>
          </cell>
        </row>
        <row r="804">
          <cell r="A804" t="str">
            <v>M DE O. VACIADO CONCRETO CICLÓPEO</v>
          </cell>
          <cell r="B804" t="str">
            <v>M3</v>
          </cell>
          <cell r="C804">
            <v>4410</v>
          </cell>
          <cell r="D804">
            <v>4200</v>
          </cell>
          <cell r="E804">
            <v>-0.05</v>
          </cell>
          <cell r="F804">
            <v>38749</v>
          </cell>
          <cell r="G804" t="str">
            <v>ESTRUCTURA</v>
          </cell>
          <cell r="H804">
            <v>96</v>
          </cell>
          <cell r="I804">
            <v>0</v>
          </cell>
          <cell r="J804" t="str">
            <v>MIGUEL DUARTE</v>
          </cell>
          <cell r="L804">
            <v>0</v>
          </cell>
          <cell r="M804">
            <v>0</v>
          </cell>
        </row>
        <row r="805">
          <cell r="A805" t="str">
            <v>M DE O. VACIADO CORDÓN SOBRE LOSA</v>
          </cell>
          <cell r="B805" t="str">
            <v>ML</v>
          </cell>
          <cell r="C805">
            <v>2625</v>
          </cell>
          <cell r="D805">
            <v>2500</v>
          </cell>
          <cell r="E805">
            <v>-0.05</v>
          </cell>
          <cell r="F805">
            <v>38749</v>
          </cell>
          <cell r="G805" t="str">
            <v>ESTRUCTURA</v>
          </cell>
          <cell r="H805">
            <v>96</v>
          </cell>
          <cell r="I805">
            <v>0</v>
          </cell>
          <cell r="J805" t="str">
            <v>MIGUEL DUARTE</v>
          </cell>
          <cell r="L805">
            <v>0</v>
          </cell>
          <cell r="M805">
            <v>0</v>
          </cell>
        </row>
        <row r="806">
          <cell r="A806" t="str">
            <v>M DE O. VACIADO DE ANDÉN</v>
          </cell>
          <cell r="B806" t="str">
            <v>M2</v>
          </cell>
          <cell r="C806">
            <v>4600</v>
          </cell>
          <cell r="D806">
            <v>4600</v>
          </cell>
          <cell r="E806">
            <v>0</v>
          </cell>
          <cell r="F806">
            <v>37417</v>
          </cell>
          <cell r="G806" t="str">
            <v>URBANISMO</v>
          </cell>
          <cell r="H806">
            <v>99</v>
          </cell>
          <cell r="I806">
            <v>0</v>
          </cell>
          <cell r="J806">
            <v>0</v>
          </cell>
          <cell r="L806">
            <v>0</v>
          </cell>
          <cell r="M806">
            <v>0</v>
          </cell>
        </row>
        <row r="807">
          <cell r="A807" t="str">
            <v>M DE O. VACIADO DE ANILLOS</v>
          </cell>
          <cell r="B807" t="str">
            <v>ML</v>
          </cell>
          <cell r="C807">
            <v>14700</v>
          </cell>
          <cell r="D807">
            <v>14000</v>
          </cell>
          <cell r="E807">
            <v>-0.05</v>
          </cell>
          <cell r="F807">
            <v>38749</v>
          </cell>
          <cell r="G807" t="str">
            <v>CIMENTAC</v>
          </cell>
          <cell r="H807">
            <v>99</v>
          </cell>
          <cell r="I807">
            <v>0</v>
          </cell>
          <cell r="J807" t="str">
            <v>MIGUEL DUARTE</v>
          </cell>
          <cell r="L807">
            <v>0</v>
          </cell>
          <cell r="M807">
            <v>0</v>
          </cell>
        </row>
        <row r="808">
          <cell r="A808" t="str">
            <v>M DE O. VACIADO DE DADOS</v>
          </cell>
          <cell r="B808" t="str">
            <v>M3</v>
          </cell>
          <cell r="C808">
            <v>6097</v>
          </cell>
          <cell r="D808">
            <v>5807</v>
          </cell>
          <cell r="E808">
            <v>-0.05</v>
          </cell>
          <cell r="F808">
            <v>38749</v>
          </cell>
          <cell r="G808" t="str">
            <v>CIMENTAC</v>
          </cell>
          <cell r="H808">
            <v>99</v>
          </cell>
          <cell r="I808">
            <v>0</v>
          </cell>
          <cell r="J808" t="str">
            <v>MIGUEL DUARTE</v>
          </cell>
        </row>
        <row r="809">
          <cell r="A809" t="str">
            <v>M DE O. VACIADO DE DOVELAS EN CATALAN</v>
          </cell>
          <cell r="B809" t="str">
            <v>ML</v>
          </cell>
          <cell r="C809">
            <v>3961</v>
          </cell>
          <cell r="D809">
            <v>3961</v>
          </cell>
          <cell r="E809">
            <v>0</v>
          </cell>
          <cell r="F809">
            <v>38091</v>
          </cell>
          <cell r="G809" t="str">
            <v>MAMPOSTERIA</v>
          </cell>
          <cell r="H809">
            <v>97</v>
          </cell>
          <cell r="I809">
            <v>0</v>
          </cell>
          <cell r="J809" t="str">
            <v>JOSE SIERRA Y GUZMÁN</v>
          </cell>
          <cell r="K809">
            <v>3119095</v>
          </cell>
          <cell r="L809" t="str">
            <v>JOSE SIERRA</v>
          </cell>
          <cell r="M809">
            <v>0</v>
          </cell>
        </row>
        <row r="810">
          <cell r="A810" t="str">
            <v>M DE O. VACIADO DE DOVELAS SUCIO</v>
          </cell>
          <cell r="B810" t="str">
            <v>ML</v>
          </cell>
          <cell r="C810">
            <v>3218</v>
          </cell>
          <cell r="D810">
            <v>3186</v>
          </cell>
          <cell r="E810">
            <v>-0.01</v>
          </cell>
          <cell r="F810">
            <v>38091</v>
          </cell>
          <cell r="G810" t="str">
            <v>MAMPOSTERIA</v>
          </cell>
          <cell r="H810">
            <v>97</v>
          </cell>
          <cell r="I810">
            <v>0</v>
          </cell>
          <cell r="J810" t="str">
            <v>JOSE SIERRA Y GUZMÁN</v>
          </cell>
          <cell r="K810">
            <v>3119095</v>
          </cell>
          <cell r="L810" t="str">
            <v>JOSE SIERRA</v>
          </cell>
          <cell r="M810">
            <v>0</v>
          </cell>
        </row>
        <row r="811">
          <cell r="A811" t="str">
            <v>M DE O. VACIADO DE PILAS</v>
          </cell>
          <cell r="B811" t="str">
            <v>M3</v>
          </cell>
          <cell r="C811">
            <v>3035</v>
          </cell>
          <cell r="D811">
            <v>2890</v>
          </cell>
          <cell r="E811">
            <v>-0.05</v>
          </cell>
          <cell r="F811">
            <v>38749</v>
          </cell>
          <cell r="G811" t="str">
            <v>CIMENTAC</v>
          </cell>
          <cell r="H811">
            <v>99</v>
          </cell>
          <cell r="I811">
            <v>0</v>
          </cell>
          <cell r="J811" t="str">
            <v>MIGUEL DUARTE</v>
          </cell>
          <cell r="L811">
            <v>0</v>
          </cell>
          <cell r="M811">
            <v>0</v>
          </cell>
        </row>
        <row r="812">
          <cell r="A812" t="str">
            <v>M DE O. VACIADO FOSO</v>
          </cell>
          <cell r="B812" t="str">
            <v>M2</v>
          </cell>
          <cell r="C812">
            <v>13558</v>
          </cell>
          <cell r="D812">
            <v>12912</v>
          </cell>
          <cell r="E812">
            <v>-0.05</v>
          </cell>
          <cell r="F812">
            <v>38749</v>
          </cell>
          <cell r="G812" t="str">
            <v>CIMENTAC</v>
          </cell>
          <cell r="J812" t="str">
            <v>MIGUEL DUARTE</v>
          </cell>
        </row>
        <row r="813">
          <cell r="A813" t="str">
            <v>M DE O. VACIADO FUND JARDINERA</v>
          </cell>
          <cell r="B813" t="str">
            <v>ML</v>
          </cell>
          <cell r="C813">
            <v>4200</v>
          </cell>
          <cell r="D813">
            <v>3500</v>
          </cell>
          <cell r="E813">
            <v>-0.2</v>
          </cell>
          <cell r="F813">
            <v>37417</v>
          </cell>
          <cell r="G813" t="str">
            <v>PISOS</v>
          </cell>
          <cell r="H813">
            <v>99</v>
          </cell>
          <cell r="I813">
            <v>0</v>
          </cell>
          <cell r="J813">
            <v>0</v>
          </cell>
          <cell r="L813">
            <v>0</v>
          </cell>
          <cell r="M813">
            <v>0</v>
          </cell>
        </row>
        <row r="814">
          <cell r="A814" t="str">
            <v>M DE O. VACIADO LOSA ALIGER. UNA ALTURA</v>
          </cell>
          <cell r="B814" t="str">
            <v>M2</v>
          </cell>
          <cell r="C814">
            <v>8785</v>
          </cell>
          <cell r="D814">
            <v>8367</v>
          </cell>
          <cell r="E814">
            <v>-0.05</v>
          </cell>
          <cell r="F814">
            <v>38092</v>
          </cell>
          <cell r="G814" t="str">
            <v>ESTRUCTURA</v>
          </cell>
          <cell r="H814">
            <v>96</v>
          </cell>
          <cell r="I814">
            <v>0</v>
          </cell>
          <cell r="J814" t="str">
            <v>MIGUEL DUARTE</v>
          </cell>
          <cell r="L814">
            <v>0</v>
          </cell>
          <cell r="M814">
            <v>0</v>
          </cell>
        </row>
        <row r="815">
          <cell r="A815" t="str">
            <v>M DE O. VACIADO LOSA DE CONTRAPISO</v>
          </cell>
          <cell r="B815" t="str">
            <v>M2</v>
          </cell>
          <cell r="C815">
            <v>7197</v>
          </cell>
          <cell r="D815">
            <v>6854</v>
          </cell>
          <cell r="E815">
            <v>-0.05</v>
          </cell>
          <cell r="F815">
            <v>38398</v>
          </cell>
          <cell r="G815" t="str">
            <v>ESTRUCTURA</v>
          </cell>
          <cell r="H815">
            <v>96</v>
          </cell>
          <cell r="I815">
            <v>0</v>
          </cell>
          <cell r="J815" t="str">
            <v>MIGUEL DUARTE</v>
          </cell>
          <cell r="L815">
            <v>0</v>
          </cell>
          <cell r="M815">
            <v>0</v>
          </cell>
        </row>
        <row r="816">
          <cell r="A816" t="str">
            <v>M DE O. VACIADO LOSA PILA HUECA</v>
          </cell>
          <cell r="B816" t="str">
            <v>M3</v>
          </cell>
          <cell r="C816">
            <v>3990</v>
          </cell>
          <cell r="D816">
            <v>3800</v>
          </cell>
          <cell r="E816">
            <v>-0.05</v>
          </cell>
          <cell r="F816">
            <v>38749</v>
          </cell>
          <cell r="G816" t="str">
            <v>CIMENTAC</v>
          </cell>
          <cell r="H816">
            <v>99</v>
          </cell>
          <cell r="I816">
            <v>0</v>
          </cell>
          <cell r="J816" t="str">
            <v>MIGUEL DUARTE</v>
          </cell>
          <cell r="L816">
            <v>0</v>
          </cell>
          <cell r="M816">
            <v>0</v>
          </cell>
        </row>
        <row r="817">
          <cell r="A817" t="str">
            <v>M DE O. VACIADO LOSA SOBRE PISO</v>
          </cell>
          <cell r="B817" t="str">
            <v>M2</v>
          </cell>
          <cell r="C817">
            <v>6120</v>
          </cell>
          <cell r="D817">
            <v>5100</v>
          </cell>
          <cell r="E817">
            <v>-0.2</v>
          </cell>
          <cell r="F817">
            <v>37417</v>
          </cell>
          <cell r="G817" t="str">
            <v>PISOS</v>
          </cell>
          <cell r="H817">
            <v>99</v>
          </cell>
          <cell r="I817">
            <v>0</v>
          </cell>
          <cell r="J817">
            <v>0</v>
          </cell>
          <cell r="L817">
            <v>0</v>
          </cell>
          <cell r="M817">
            <v>0</v>
          </cell>
        </row>
        <row r="818">
          <cell r="A818" t="str">
            <v>M DE O. VACIADO MENSULA</v>
          </cell>
          <cell r="B818" t="str">
            <v>M2</v>
          </cell>
          <cell r="C818">
            <v>42336</v>
          </cell>
          <cell r="D818">
            <v>40320</v>
          </cell>
          <cell r="E818">
            <v>-0.05</v>
          </cell>
          <cell r="F818">
            <v>38416</v>
          </cell>
          <cell r="G818" t="str">
            <v>ESTRUCTURA</v>
          </cell>
          <cell r="J818" t="str">
            <v>MIGUEL DUARTE</v>
          </cell>
        </row>
        <row r="819">
          <cell r="A819" t="str">
            <v>M DE O. VACIADO MORTERO</v>
          </cell>
          <cell r="B819" t="str">
            <v>M2</v>
          </cell>
          <cell r="C819">
            <v>4316</v>
          </cell>
          <cell r="D819">
            <v>4072</v>
          </cell>
          <cell r="E819">
            <v>-0.06</v>
          </cell>
          <cell r="F819">
            <v>38749</v>
          </cell>
          <cell r="G819" t="str">
            <v>PISOS</v>
          </cell>
          <cell r="H819">
            <v>99</v>
          </cell>
          <cell r="I819">
            <v>0</v>
          </cell>
          <cell r="J819" t="str">
            <v>BERNARDO RESTREPO</v>
          </cell>
          <cell r="L819">
            <v>0</v>
          </cell>
          <cell r="M819">
            <v>0</v>
          </cell>
        </row>
        <row r="820">
          <cell r="A820" t="str">
            <v>M DE O. VACIADO MURO TANQUE</v>
          </cell>
          <cell r="B820" t="str">
            <v>M2</v>
          </cell>
          <cell r="C820">
            <v>15998</v>
          </cell>
          <cell r="D820">
            <v>15236</v>
          </cell>
          <cell r="E820">
            <v>-0.05</v>
          </cell>
          <cell r="F820">
            <v>38092</v>
          </cell>
          <cell r="G820" t="str">
            <v>ESTRUCTURA</v>
          </cell>
          <cell r="H820">
            <v>96</v>
          </cell>
          <cell r="I820">
            <v>0</v>
          </cell>
          <cell r="J820" t="str">
            <v>MIGUEL DUARTE</v>
          </cell>
          <cell r="L820">
            <v>0</v>
          </cell>
          <cell r="M820">
            <v>0</v>
          </cell>
        </row>
        <row r="821">
          <cell r="A821" t="str">
            <v>M DE O. VACIADO PEDESTAL</v>
          </cell>
          <cell r="B821" t="str">
            <v>ML</v>
          </cell>
          <cell r="C821">
            <v>13376</v>
          </cell>
          <cell r="D821">
            <v>12739</v>
          </cell>
          <cell r="E821">
            <v>-0.05</v>
          </cell>
          <cell r="F821">
            <v>38092</v>
          </cell>
          <cell r="G821" t="str">
            <v>ESTRUCTURA</v>
          </cell>
          <cell r="H821">
            <v>96</v>
          </cell>
          <cell r="I821">
            <v>0</v>
          </cell>
          <cell r="J821" t="str">
            <v>MIGUEL DUARTE</v>
          </cell>
          <cell r="L821">
            <v>0</v>
          </cell>
          <cell r="M821">
            <v>0</v>
          </cell>
        </row>
        <row r="822">
          <cell r="A822" t="str">
            <v>M DE O. VACIADO REBANCO</v>
          </cell>
          <cell r="B822" t="str">
            <v>ML</v>
          </cell>
          <cell r="C822">
            <v>11088</v>
          </cell>
          <cell r="D822">
            <v>8400</v>
          </cell>
          <cell r="E822">
            <v>-0.32</v>
          </cell>
          <cell r="F822">
            <v>37413</v>
          </cell>
          <cell r="G822" t="str">
            <v>MAMPOSTERIA</v>
          </cell>
          <cell r="H822">
            <v>99</v>
          </cell>
          <cell r="I822">
            <v>0</v>
          </cell>
          <cell r="J822" t="str">
            <v>BERNARDO RESTREPO</v>
          </cell>
          <cell r="L822">
            <v>0</v>
          </cell>
          <cell r="M822">
            <v>0</v>
          </cell>
        </row>
        <row r="823">
          <cell r="A823" t="str">
            <v>M DE O. VACIADO SOLADO</v>
          </cell>
          <cell r="B823" t="str">
            <v>M2</v>
          </cell>
          <cell r="C823">
            <v>2011</v>
          </cell>
          <cell r="D823">
            <v>1915</v>
          </cell>
          <cell r="E823">
            <v>-0.05</v>
          </cell>
          <cell r="F823">
            <v>38749</v>
          </cell>
          <cell r="G823" t="str">
            <v>CIMENTAC</v>
          </cell>
          <cell r="H823">
            <v>99</v>
          </cell>
          <cell r="I823">
            <v>0</v>
          </cell>
          <cell r="J823" t="str">
            <v>MIGUEL DUARTE</v>
          </cell>
          <cell r="L823">
            <v>0</v>
          </cell>
          <cell r="M823">
            <v>0</v>
          </cell>
        </row>
        <row r="824">
          <cell r="A824" t="str">
            <v>M DE O. VACIADO VIGA AÉREA</v>
          </cell>
          <cell r="B824" t="str">
            <v>ML</v>
          </cell>
          <cell r="C824">
            <v>11427</v>
          </cell>
          <cell r="D824">
            <v>10883</v>
          </cell>
          <cell r="E824">
            <v>-0.05</v>
          </cell>
          <cell r="F824">
            <v>37417</v>
          </cell>
          <cell r="G824" t="str">
            <v>ESTRUCTURA</v>
          </cell>
          <cell r="H824">
            <v>96</v>
          </cell>
          <cell r="I824">
            <v>0</v>
          </cell>
          <cell r="J824" t="str">
            <v>MIGUEL DUARTE</v>
          </cell>
          <cell r="L824">
            <v>0</v>
          </cell>
          <cell r="M824">
            <v>0</v>
          </cell>
        </row>
        <row r="825">
          <cell r="A825" t="str">
            <v>M DE O. VACIADO VIGA APOYADA SOBRE MURO</v>
          </cell>
          <cell r="B825" t="str">
            <v>ML</v>
          </cell>
          <cell r="C825">
            <v>2625</v>
          </cell>
          <cell r="D825">
            <v>2500</v>
          </cell>
          <cell r="E825">
            <v>-0.05</v>
          </cell>
          <cell r="F825">
            <v>37413</v>
          </cell>
          <cell r="G825" t="str">
            <v>ESTRUCTURA</v>
          </cell>
          <cell r="H825">
            <v>96</v>
          </cell>
          <cell r="I825">
            <v>0</v>
          </cell>
          <cell r="J825" t="str">
            <v>MIGUEL DUARTE</v>
          </cell>
          <cell r="L825">
            <v>0</v>
          </cell>
          <cell r="M825">
            <v>0</v>
          </cell>
        </row>
        <row r="826">
          <cell r="A826" t="str">
            <v>M DE O. VACIADO VIGA FUNDACIÓN</v>
          </cell>
          <cell r="B826" t="str">
            <v>M3</v>
          </cell>
          <cell r="C826">
            <v>38614</v>
          </cell>
          <cell r="D826">
            <v>36775</v>
          </cell>
          <cell r="E826">
            <v>-0.05</v>
          </cell>
          <cell r="F826">
            <v>38749</v>
          </cell>
          <cell r="G826" t="str">
            <v>CIMENTAC</v>
          </cell>
          <cell r="H826">
            <v>99</v>
          </cell>
          <cell r="I826" t="str">
            <v>4620</v>
          </cell>
          <cell r="J826" t="str">
            <v>MIGUEL DUARTE</v>
          </cell>
          <cell r="L826">
            <v>0</v>
          </cell>
          <cell r="M826">
            <v>0</v>
          </cell>
        </row>
        <row r="827">
          <cell r="A827" t="str">
            <v>M DE O. VACIADO Y COLOCACIÓN TOPELLANTA</v>
          </cell>
          <cell r="B827" t="str">
            <v>PAR</v>
          </cell>
          <cell r="C827">
            <v>11800</v>
          </cell>
          <cell r="D827">
            <v>11800</v>
          </cell>
          <cell r="E827">
            <v>0</v>
          </cell>
          <cell r="F827">
            <v>38091</v>
          </cell>
          <cell r="G827" t="str">
            <v>PISOS</v>
          </cell>
          <cell r="H827">
            <v>99</v>
          </cell>
          <cell r="I827">
            <v>0</v>
          </cell>
          <cell r="J827">
            <v>0</v>
          </cell>
          <cell r="L827">
            <v>0</v>
          </cell>
          <cell r="M827">
            <v>0</v>
          </cell>
        </row>
        <row r="828">
          <cell r="A828" t="str">
            <v>M DE O. VACIADO ZAPATAS</v>
          </cell>
          <cell r="B828" t="str">
            <v>M3</v>
          </cell>
          <cell r="C828">
            <v>6880</v>
          </cell>
          <cell r="D828">
            <v>6552</v>
          </cell>
          <cell r="E828">
            <v>-0.05</v>
          </cell>
          <cell r="F828">
            <v>37417</v>
          </cell>
          <cell r="G828" t="str">
            <v>CIMENTAC</v>
          </cell>
          <cell r="H828">
            <v>99</v>
          </cell>
          <cell r="I828">
            <v>0</v>
          </cell>
          <cell r="J828" t="str">
            <v>MIGUEL DUARTE</v>
          </cell>
          <cell r="L828">
            <v>0</v>
          </cell>
          <cell r="M828">
            <v>0</v>
          </cell>
        </row>
        <row r="829">
          <cell r="A829" t="str">
            <v>M DE O. VENTANA/PTA PROVISIONAL</v>
          </cell>
          <cell r="B829" t="str">
            <v>M2</v>
          </cell>
          <cell r="C829">
            <v>3528</v>
          </cell>
          <cell r="D829">
            <v>3528</v>
          </cell>
          <cell r="E829">
            <v>0</v>
          </cell>
          <cell r="F829">
            <v>38487</v>
          </cell>
          <cell r="G829" t="str">
            <v>PROVISIONALES</v>
          </cell>
          <cell r="H829">
            <v>99</v>
          </cell>
          <cell r="I829">
            <v>0</v>
          </cell>
          <cell r="J829" t="str">
            <v>MIGUEL DUARTE</v>
          </cell>
        </row>
        <row r="830">
          <cell r="A830" t="str">
            <v>M DE O. VIGAS SOBRE MURO</v>
          </cell>
          <cell r="B830" t="str">
            <v>ML</v>
          </cell>
          <cell r="C830">
            <v>6825</v>
          </cell>
          <cell r="D830">
            <v>6500</v>
          </cell>
          <cell r="E830">
            <v>-0.05</v>
          </cell>
          <cell r="F830">
            <v>37417</v>
          </cell>
          <cell r="G830" t="str">
            <v>ESTRUCTURA</v>
          </cell>
          <cell r="H830">
            <v>96</v>
          </cell>
          <cell r="I830">
            <v>0</v>
          </cell>
          <cell r="J830" t="str">
            <v>MIGUEL DUARTE</v>
          </cell>
          <cell r="L830">
            <v>0</v>
          </cell>
          <cell r="M830">
            <v>0</v>
          </cell>
        </row>
        <row r="831">
          <cell r="A831" t="str">
            <v>M DE O. VIGAS Y LOCETA</v>
          </cell>
          <cell r="B831" t="str">
            <v>M2</v>
          </cell>
          <cell r="C831">
            <v>7025</v>
          </cell>
          <cell r="D831">
            <v>6955</v>
          </cell>
          <cell r="E831">
            <v>-0.01</v>
          </cell>
          <cell r="F831">
            <v>38749</v>
          </cell>
          <cell r="G831" t="str">
            <v>MAMPOSTERIA</v>
          </cell>
          <cell r="H831">
            <v>97</v>
          </cell>
          <cell r="I831">
            <v>0</v>
          </cell>
          <cell r="J831">
            <v>0</v>
          </cell>
          <cell r="L831">
            <v>0</v>
          </cell>
          <cell r="M831">
            <v>0</v>
          </cell>
        </row>
        <row r="832">
          <cell r="A832" t="str">
            <v>M DE O. ZOCALO</v>
          </cell>
          <cell r="B832" t="str">
            <v>M2</v>
          </cell>
          <cell r="C832">
            <v>2835</v>
          </cell>
          <cell r="D832">
            <v>2700</v>
          </cell>
          <cell r="E832">
            <v>-0.05</v>
          </cell>
          <cell r="F832">
            <v>38749</v>
          </cell>
          <cell r="G832" t="str">
            <v>MAMPOSTERIA</v>
          </cell>
          <cell r="H832">
            <v>97</v>
          </cell>
        </row>
        <row r="833">
          <cell r="A833" t="str">
            <v>M DE O. ZOCALO ARENON</v>
          </cell>
          <cell r="B833" t="str">
            <v>ML</v>
          </cell>
          <cell r="C833">
            <v>6411</v>
          </cell>
          <cell r="D833">
            <v>6048</v>
          </cell>
          <cell r="E833">
            <v>-0.06</v>
          </cell>
          <cell r="F833">
            <v>38749</v>
          </cell>
          <cell r="G833" t="str">
            <v>PISOS</v>
          </cell>
          <cell r="H833">
            <v>99</v>
          </cell>
          <cell r="I833">
            <v>0</v>
          </cell>
          <cell r="J833" t="str">
            <v>MARCO GIL</v>
          </cell>
        </row>
        <row r="834">
          <cell r="A834" t="str">
            <v>M DE O. ZÓCALO CERÁMICA</v>
          </cell>
          <cell r="B834" t="str">
            <v>ML</v>
          </cell>
          <cell r="C834">
            <v>4618</v>
          </cell>
          <cell r="D834">
            <v>4357</v>
          </cell>
          <cell r="E834">
            <v>-0.06</v>
          </cell>
          <cell r="F834">
            <v>37756</v>
          </cell>
          <cell r="G834" t="str">
            <v>PISOS</v>
          </cell>
          <cell r="H834">
            <v>99</v>
          </cell>
          <cell r="I834">
            <v>0</v>
          </cell>
          <cell r="J834" t="str">
            <v>MARCO GIL</v>
          </cell>
          <cell r="L834">
            <v>0</v>
          </cell>
          <cell r="M834">
            <v>0</v>
          </cell>
        </row>
        <row r="835">
          <cell r="A835" t="str">
            <v>M DE O. ZOCALO EN MAMPOSTERIA</v>
          </cell>
          <cell r="B835" t="str">
            <v>ML</v>
          </cell>
          <cell r="C835">
            <v>2700</v>
          </cell>
          <cell r="D835">
            <v>2700</v>
          </cell>
          <cell r="E835">
            <v>0</v>
          </cell>
          <cell r="F835">
            <v>38091</v>
          </cell>
          <cell r="G835" t="str">
            <v>MAMPOSTERIA</v>
          </cell>
          <cell r="H835">
            <v>97</v>
          </cell>
          <cell r="I835">
            <v>0</v>
          </cell>
          <cell r="J835" t="str">
            <v>JOSE SIERRA Y GUZMÁN</v>
          </cell>
          <cell r="K835">
            <v>3119095</v>
          </cell>
          <cell r="L835" t="str">
            <v>JOSE SIERRA</v>
          </cell>
          <cell r="M835">
            <v>0</v>
          </cell>
        </row>
        <row r="836">
          <cell r="A836" t="str">
            <v>M DE O. ZÓCALO EN TABLETA</v>
          </cell>
          <cell r="B836" t="str">
            <v>ML</v>
          </cell>
          <cell r="C836">
            <v>2160</v>
          </cell>
          <cell r="D836">
            <v>1800</v>
          </cell>
          <cell r="E836">
            <v>-0.2</v>
          </cell>
          <cell r="F836">
            <v>37417</v>
          </cell>
          <cell r="G836" t="str">
            <v>PISOS</v>
          </cell>
          <cell r="H836">
            <v>99</v>
          </cell>
          <cell r="I836">
            <v>0</v>
          </cell>
          <cell r="J836" t="str">
            <v>MARCO GIL</v>
          </cell>
          <cell r="L836">
            <v>0</v>
          </cell>
          <cell r="M836">
            <v>0</v>
          </cell>
        </row>
        <row r="837">
          <cell r="A837" t="str">
            <v>M DE O. ZÓCALO EN TABLETA</v>
          </cell>
          <cell r="B837" t="str">
            <v>ML</v>
          </cell>
          <cell r="C837">
            <v>2160</v>
          </cell>
          <cell r="D837">
            <v>1800</v>
          </cell>
          <cell r="E837">
            <v>-0.2</v>
          </cell>
          <cell r="F837">
            <v>37417</v>
          </cell>
          <cell r="G837" t="str">
            <v>PISOS</v>
          </cell>
          <cell r="H837">
            <v>99</v>
          </cell>
          <cell r="I837">
            <v>0</v>
          </cell>
          <cell r="J837" t="str">
            <v>MARCO GIL</v>
          </cell>
          <cell r="L837">
            <v>0</v>
          </cell>
          <cell r="M837">
            <v>0</v>
          </cell>
        </row>
        <row r="838">
          <cell r="A838" t="str">
            <v>M DE O. ZÓCALO MEDIA CAÑA EN GRANO</v>
          </cell>
          <cell r="B838" t="str">
            <v>ML</v>
          </cell>
          <cell r="C838">
            <v>6720</v>
          </cell>
          <cell r="D838">
            <v>5600</v>
          </cell>
          <cell r="E838">
            <v>-0.2</v>
          </cell>
          <cell r="F838">
            <v>37417</v>
          </cell>
          <cell r="G838" t="str">
            <v>PISOS</v>
          </cell>
          <cell r="H838">
            <v>99</v>
          </cell>
          <cell r="I838">
            <v>0</v>
          </cell>
          <cell r="J838">
            <v>0</v>
          </cell>
          <cell r="L838">
            <v>0</v>
          </cell>
          <cell r="M838">
            <v>0</v>
          </cell>
        </row>
        <row r="839">
          <cell r="A839" t="str">
            <v xml:space="preserve">M DE O.ANCLAJE ACERO </v>
          </cell>
          <cell r="B839" t="str">
            <v>UN</v>
          </cell>
          <cell r="C839">
            <v>559</v>
          </cell>
          <cell r="D839">
            <v>532</v>
          </cell>
          <cell r="E839">
            <v>-0.05</v>
          </cell>
          <cell r="F839">
            <v>38749</v>
          </cell>
          <cell r="G839" t="str">
            <v>ACERO</v>
          </cell>
          <cell r="J839" t="str">
            <v>MIGUEL DUARTE</v>
          </cell>
        </row>
        <row r="840">
          <cell r="A840" t="str">
            <v>M DE O.ANTEPECHO CONCRETO VISTO</v>
          </cell>
          <cell r="B840" t="str">
            <v>ML</v>
          </cell>
          <cell r="C840">
            <v>15600</v>
          </cell>
          <cell r="D840">
            <v>15600</v>
          </cell>
          <cell r="E840">
            <v>0</v>
          </cell>
          <cell r="F840">
            <v>38398</v>
          </cell>
          <cell r="G840" t="str">
            <v>MAMPOSTERIA</v>
          </cell>
        </row>
        <row r="841">
          <cell r="A841" t="str">
            <v>M DE O.COLOCACION MALLA ELECT-</v>
          </cell>
          <cell r="B841" t="str">
            <v>M2</v>
          </cell>
          <cell r="C841">
            <v>144</v>
          </cell>
          <cell r="D841">
            <v>137</v>
          </cell>
          <cell r="E841">
            <v>-0.05</v>
          </cell>
          <cell r="F841">
            <v>38749</v>
          </cell>
          <cell r="G841" t="str">
            <v>ACERO</v>
          </cell>
          <cell r="J841" t="str">
            <v>MIGUEL DUARTE</v>
          </cell>
        </row>
        <row r="842">
          <cell r="A842" t="str">
            <v>M DE O.FIGURADA ACERO</v>
          </cell>
          <cell r="B842" t="str">
            <v>KG</v>
          </cell>
          <cell r="C842">
            <v>238</v>
          </cell>
          <cell r="D842">
            <v>227</v>
          </cell>
          <cell r="E842">
            <v>-0.05</v>
          </cell>
          <cell r="F842">
            <v>38749</v>
          </cell>
          <cell r="G842" t="str">
            <v>ACERO</v>
          </cell>
          <cell r="J842" t="str">
            <v>MIGUEL DUARTE</v>
          </cell>
        </row>
        <row r="843">
          <cell r="A843" t="str">
            <v>M DE O.TOPE LLANTAS</v>
          </cell>
          <cell r="B843" t="str">
            <v>PAR</v>
          </cell>
          <cell r="C843">
            <v>11200</v>
          </cell>
          <cell r="D843">
            <v>11200</v>
          </cell>
          <cell r="E843">
            <v>0</v>
          </cell>
          <cell r="F843">
            <v>38749</v>
          </cell>
          <cell r="G843" t="str">
            <v>PISOS</v>
          </cell>
          <cell r="H843">
            <v>98</v>
          </cell>
          <cell r="I843">
            <v>0</v>
          </cell>
          <cell r="J843" t="str">
            <v>BERNARDO RESTREPO</v>
          </cell>
          <cell r="L843">
            <v>0</v>
          </cell>
          <cell r="M843">
            <v>0</v>
          </cell>
        </row>
        <row r="844">
          <cell r="A844" t="str">
            <v>M. DE O. HORA ADMINISTRACIÓN</v>
          </cell>
          <cell r="B844" t="str">
            <v>HR</v>
          </cell>
          <cell r="C844">
            <v>3500</v>
          </cell>
          <cell r="D844">
            <v>3500</v>
          </cell>
          <cell r="E844">
            <v>0</v>
          </cell>
          <cell r="F844">
            <v>38092</v>
          </cell>
          <cell r="G844" t="str">
            <v xml:space="preserve">M DE O </v>
          </cell>
          <cell r="H844">
            <v>99</v>
          </cell>
          <cell r="I844">
            <v>0</v>
          </cell>
          <cell r="J844">
            <v>0</v>
          </cell>
          <cell r="L844">
            <v>0</v>
          </cell>
          <cell r="M844">
            <v>0</v>
          </cell>
        </row>
        <row r="845">
          <cell r="A845" t="str">
            <v>M. DE O. JUNTA DE CONTRUCCIÓN METALICA</v>
          </cell>
          <cell r="B845" t="str">
            <v>ML</v>
          </cell>
          <cell r="C845">
            <v>15000</v>
          </cell>
          <cell r="D845">
            <v>15000</v>
          </cell>
          <cell r="E845">
            <v>0</v>
          </cell>
          <cell r="F845">
            <v>38264</v>
          </cell>
          <cell r="G845" t="str">
            <v>C.METALICA</v>
          </cell>
          <cell r="I845">
            <v>0</v>
          </cell>
          <cell r="J845">
            <v>0</v>
          </cell>
          <cell r="L845">
            <v>0</v>
          </cell>
          <cell r="M845">
            <v>0</v>
          </cell>
        </row>
        <row r="846">
          <cell r="A846" t="str">
            <v>M. DE O. PUNTO HIDROSANITARIO</v>
          </cell>
          <cell r="B846" t="str">
            <v>UN</v>
          </cell>
          <cell r="C846">
            <v>7350</v>
          </cell>
          <cell r="D846">
            <v>7000</v>
          </cell>
          <cell r="E846">
            <v>-0.05</v>
          </cell>
          <cell r="F846">
            <v>38749</v>
          </cell>
          <cell r="G846" t="str">
            <v>HIDROSAN</v>
          </cell>
          <cell r="H846">
            <v>99</v>
          </cell>
          <cell r="I846">
            <v>0</v>
          </cell>
          <cell r="J846">
            <v>0</v>
          </cell>
          <cell r="L846">
            <v>0</v>
          </cell>
          <cell r="M846">
            <v>0</v>
          </cell>
        </row>
        <row r="847">
          <cell r="A847" t="str">
            <v>M. DE O. PUNTOS HIDROSANIT. E INCENDIO</v>
          </cell>
          <cell r="B847" t="str">
            <v>GL</v>
          </cell>
          <cell r="C847">
            <v>50821042</v>
          </cell>
          <cell r="D847">
            <v>50821042</v>
          </cell>
          <cell r="E847">
            <v>0</v>
          </cell>
          <cell r="F847">
            <v>38397</v>
          </cell>
          <cell r="G847" t="str">
            <v>HIDROSAN</v>
          </cell>
          <cell r="J847" t="str">
            <v>CONTRATO MOSCOSO</v>
          </cell>
        </row>
        <row r="848">
          <cell r="A848" t="str">
            <v>M. DE O. RED DE PRESIÓN INTERNA</v>
          </cell>
          <cell r="B848" t="str">
            <v>ML</v>
          </cell>
          <cell r="C848">
            <v>1427</v>
          </cell>
          <cell r="D848">
            <v>1359</v>
          </cell>
          <cell r="E848">
            <v>-0.05</v>
          </cell>
          <cell r="F848">
            <v>38749</v>
          </cell>
          <cell r="G848" t="str">
            <v>HIDROSAN</v>
          </cell>
          <cell r="H848">
            <v>99</v>
          </cell>
          <cell r="I848">
            <v>0</v>
          </cell>
          <cell r="J848">
            <v>0</v>
          </cell>
          <cell r="L848">
            <v>0</v>
          </cell>
          <cell r="M848">
            <v>0</v>
          </cell>
        </row>
        <row r="849">
          <cell r="A849" t="str">
            <v>M. DE O. RED SANITARIA</v>
          </cell>
          <cell r="B849" t="str">
            <v>ML</v>
          </cell>
          <cell r="C849">
            <v>1427</v>
          </cell>
          <cell r="D849">
            <v>1359</v>
          </cell>
          <cell r="E849">
            <v>-0.05</v>
          </cell>
          <cell r="F849">
            <v>38749</v>
          </cell>
          <cell r="G849" t="str">
            <v>HIDROSAN</v>
          </cell>
          <cell r="H849">
            <v>99</v>
          </cell>
          <cell r="I849">
            <v>0</v>
          </cell>
          <cell r="J849">
            <v>0</v>
          </cell>
          <cell r="L849">
            <v>0</v>
          </cell>
          <cell r="M849">
            <v>0</v>
          </cell>
        </row>
        <row r="850">
          <cell r="A850" t="str">
            <v>M. DE O. RED TUBERIA COBRE</v>
          </cell>
          <cell r="B850" t="str">
            <v>ML</v>
          </cell>
          <cell r="C850">
            <v>1418</v>
          </cell>
          <cell r="D850">
            <v>1350</v>
          </cell>
          <cell r="E850">
            <v>-0.05</v>
          </cell>
          <cell r="F850">
            <v>38749</v>
          </cell>
          <cell r="G850" t="str">
            <v>HIDROSAN</v>
          </cell>
          <cell r="H850">
            <v>99</v>
          </cell>
          <cell r="I850">
            <v>0</v>
          </cell>
          <cell r="J850">
            <v>0</v>
          </cell>
          <cell r="L850">
            <v>0</v>
          </cell>
          <cell r="M850">
            <v>0</v>
          </cell>
        </row>
        <row r="851">
          <cell r="A851" t="str">
            <v>M. DE O. REVOQUE MUROS LAVADERO</v>
          </cell>
          <cell r="B851" t="str">
            <v>M2</v>
          </cell>
          <cell r="C851">
            <v>6325</v>
          </cell>
          <cell r="D851">
            <v>5500</v>
          </cell>
          <cell r="E851">
            <v>-0.15</v>
          </cell>
          <cell r="F851">
            <v>37417</v>
          </cell>
          <cell r="G851" t="str">
            <v>REVOQUE</v>
          </cell>
          <cell r="H851">
            <v>99</v>
          </cell>
          <cell r="I851">
            <v>0</v>
          </cell>
          <cell r="J851" t="str">
            <v>BERNARDO RESTREPO</v>
          </cell>
          <cell r="L851">
            <v>0</v>
          </cell>
          <cell r="M851">
            <v>0</v>
          </cell>
        </row>
        <row r="852">
          <cell r="A852" t="str">
            <v>M. DE O. REVOQUE MUROS LAVAESCOBAS</v>
          </cell>
          <cell r="B852" t="str">
            <v>M2</v>
          </cell>
          <cell r="C852">
            <v>6325</v>
          </cell>
          <cell r="D852">
            <v>5500</v>
          </cell>
          <cell r="E852">
            <v>-0.15</v>
          </cell>
          <cell r="F852">
            <v>37417</v>
          </cell>
          <cell r="G852" t="str">
            <v>REVOQUE</v>
          </cell>
          <cell r="H852">
            <v>99</v>
          </cell>
          <cell r="I852">
            <v>0</v>
          </cell>
          <cell r="J852" t="str">
            <v>BERNARDO RESTREPO</v>
          </cell>
          <cell r="L852">
            <v>0</v>
          </cell>
          <cell r="M852">
            <v>0</v>
          </cell>
        </row>
        <row r="853">
          <cell r="A853" t="str">
            <v>M. O. COLOCACION ENCHAPE 6*12*24</v>
          </cell>
          <cell r="B853" t="str">
            <v>M2</v>
          </cell>
          <cell r="C853">
            <v>8925</v>
          </cell>
          <cell r="D853">
            <v>8500</v>
          </cell>
          <cell r="E853">
            <v>-0.05</v>
          </cell>
          <cell r="F853">
            <v>38749</v>
          </cell>
          <cell r="G853" t="str">
            <v>MAMPOSTERIA</v>
          </cell>
          <cell r="H853">
            <v>97</v>
          </cell>
          <cell r="I853">
            <v>0</v>
          </cell>
          <cell r="J853">
            <v>0</v>
          </cell>
          <cell r="L853">
            <v>0</v>
          </cell>
          <cell r="M853">
            <v>0</v>
          </cell>
        </row>
        <row r="854">
          <cell r="A854" t="str">
            <v>MADERA CAN SIN ZUNCHAR</v>
          </cell>
          <cell r="B854" t="str">
            <v>UN</v>
          </cell>
          <cell r="C854">
            <v>7500</v>
          </cell>
          <cell r="D854">
            <v>7500</v>
          </cell>
          <cell r="E854">
            <v>0</v>
          </cell>
          <cell r="F854">
            <v>38749</v>
          </cell>
          <cell r="G854" t="str">
            <v>MADERA</v>
          </cell>
          <cell r="J854" t="str">
            <v>DEPOSITO JMG</v>
          </cell>
        </row>
        <row r="855">
          <cell r="A855" t="str">
            <v>MADERA INST. PROVISIONALES</v>
          </cell>
          <cell r="B855" t="str">
            <v>M2</v>
          </cell>
          <cell r="C855">
            <v>13200</v>
          </cell>
          <cell r="D855">
            <v>12000</v>
          </cell>
          <cell r="E855">
            <v>-0.1</v>
          </cell>
          <cell r="F855">
            <v>37755</v>
          </cell>
          <cell r="G855" t="str">
            <v>MADERA</v>
          </cell>
          <cell r="H855">
            <v>22</v>
          </cell>
          <cell r="I855">
            <v>0</v>
          </cell>
          <cell r="J855">
            <v>0</v>
          </cell>
          <cell r="L855">
            <v>0</v>
          </cell>
          <cell r="M855">
            <v>0</v>
          </cell>
        </row>
        <row r="856">
          <cell r="A856" t="str">
            <v>MADERA SUPER T FORMALETA 19 mm</v>
          </cell>
          <cell r="B856" t="str">
            <v>UN</v>
          </cell>
          <cell r="C856">
            <v>90760</v>
          </cell>
          <cell r="D856">
            <v>90760</v>
          </cell>
          <cell r="E856">
            <v>0</v>
          </cell>
          <cell r="F856">
            <v>38395</v>
          </cell>
        </row>
        <row r="857">
          <cell r="A857" t="str">
            <v>MADERA TRIPLEX 4 mm ECUATORIANO</v>
          </cell>
          <cell r="B857" t="str">
            <v>UN</v>
          </cell>
          <cell r="C857">
            <v>19600</v>
          </cell>
          <cell r="D857">
            <v>19600</v>
          </cell>
          <cell r="E857">
            <v>0</v>
          </cell>
          <cell r="F857">
            <v>38749</v>
          </cell>
          <cell r="G857" t="str">
            <v>MADERA</v>
          </cell>
          <cell r="J857" t="str">
            <v>DEPOSITO JMG</v>
          </cell>
        </row>
        <row r="858">
          <cell r="A858" t="str">
            <v>MADERA TROZA DE PINO PATULA</v>
          </cell>
          <cell r="B858" t="str">
            <v>UN</v>
          </cell>
          <cell r="C858">
            <v>19600</v>
          </cell>
          <cell r="D858">
            <v>18000</v>
          </cell>
          <cell r="E858">
            <v>0</v>
          </cell>
          <cell r="F858">
            <v>38749</v>
          </cell>
          <cell r="G858" t="str">
            <v>MADERA</v>
          </cell>
          <cell r="H858" t="str">
            <v>DEPOSITO JMG</v>
          </cell>
          <cell r="J858" t="str">
            <v>DEPOSITO JMG</v>
          </cell>
        </row>
        <row r="859">
          <cell r="A859" t="str">
            <v>MADERA VARIOS FORMALETA</v>
          </cell>
          <cell r="B859" t="str">
            <v>GL</v>
          </cell>
          <cell r="C859">
            <v>1000</v>
          </cell>
          <cell r="D859">
            <v>1000</v>
          </cell>
          <cell r="E859">
            <v>0</v>
          </cell>
          <cell r="F859">
            <v>38395</v>
          </cell>
        </row>
        <row r="860">
          <cell r="A860" t="str">
            <v>MALLA ELECTROSOLDADA D106</v>
          </cell>
          <cell r="B860" t="str">
            <v>UN</v>
          </cell>
          <cell r="C860">
            <v>48913</v>
          </cell>
          <cell r="D860">
            <v>48913</v>
          </cell>
          <cell r="E860">
            <v>0</v>
          </cell>
          <cell r="F860">
            <v>38749</v>
          </cell>
          <cell r="G860" t="str">
            <v>ACERO</v>
          </cell>
          <cell r="H860">
            <v>2</v>
          </cell>
          <cell r="I860">
            <v>0</v>
          </cell>
          <cell r="J860" t="str">
            <v>FERRASA</v>
          </cell>
          <cell r="L860" t="str">
            <v>3913</v>
          </cell>
          <cell r="M860">
            <v>0</v>
          </cell>
        </row>
        <row r="861">
          <cell r="A861" t="str">
            <v>MALLA ELECTROSOLDADA D50</v>
          </cell>
          <cell r="B861" t="str">
            <v>M2</v>
          </cell>
          <cell r="C861">
            <v>1641</v>
          </cell>
          <cell r="D861">
            <v>1641</v>
          </cell>
          <cell r="E861">
            <v>0</v>
          </cell>
          <cell r="F861">
            <v>38749</v>
          </cell>
          <cell r="G861" t="str">
            <v>ACERO</v>
          </cell>
          <cell r="H861">
            <v>2</v>
          </cell>
          <cell r="I861">
            <v>0</v>
          </cell>
          <cell r="J861" t="str">
            <v>FERRASA</v>
          </cell>
          <cell r="L861" t="str">
            <v>1894</v>
          </cell>
          <cell r="M861">
            <v>0</v>
          </cell>
        </row>
        <row r="862">
          <cell r="A862" t="str">
            <v>MALLA ELECTROSOLDADA D63</v>
          </cell>
          <cell r="B862" t="str">
            <v>M2</v>
          </cell>
          <cell r="C862">
            <v>2013</v>
          </cell>
          <cell r="D862">
            <v>2013</v>
          </cell>
          <cell r="E862">
            <v>0</v>
          </cell>
          <cell r="F862">
            <v>38749</v>
          </cell>
          <cell r="G862" t="str">
            <v>ACERO</v>
          </cell>
          <cell r="H862">
            <v>2</v>
          </cell>
          <cell r="I862">
            <v>0</v>
          </cell>
          <cell r="J862" t="str">
            <v>FERRASA</v>
          </cell>
          <cell r="L862" t="str">
            <v>2330</v>
          </cell>
          <cell r="M862">
            <v>0</v>
          </cell>
        </row>
        <row r="863">
          <cell r="A863" t="str">
            <v>MALLA ELECTROSOLDADA D84</v>
          </cell>
          <cell r="B863" t="str">
            <v>M2</v>
          </cell>
          <cell r="C863">
            <v>38500</v>
          </cell>
          <cell r="D863">
            <v>38500</v>
          </cell>
          <cell r="E863">
            <v>0</v>
          </cell>
          <cell r="F863">
            <v>38749</v>
          </cell>
          <cell r="G863" t="str">
            <v>ACERO</v>
          </cell>
          <cell r="H863">
            <v>2</v>
          </cell>
          <cell r="I863">
            <v>0</v>
          </cell>
          <cell r="J863" t="str">
            <v>FERRASA</v>
          </cell>
          <cell r="L863" t="str">
            <v>3093</v>
          </cell>
          <cell r="M863">
            <v>0</v>
          </cell>
        </row>
        <row r="864">
          <cell r="A864" t="str">
            <v>MALLA ELECTROSOLDADA U221</v>
          </cell>
          <cell r="B864" t="str">
            <v>M2</v>
          </cell>
          <cell r="C864">
            <v>7079</v>
          </cell>
          <cell r="D864">
            <v>7079</v>
          </cell>
          <cell r="E864">
            <v>0</v>
          </cell>
          <cell r="F864">
            <v>38749</v>
          </cell>
          <cell r="G864" t="str">
            <v>ACERO</v>
          </cell>
          <cell r="H864">
            <v>2</v>
          </cell>
          <cell r="I864">
            <v>0</v>
          </cell>
          <cell r="J864" t="str">
            <v>FERRASA</v>
          </cell>
          <cell r="L864" t="str">
            <v>1708</v>
          </cell>
          <cell r="M864">
            <v>0</v>
          </cell>
        </row>
        <row r="865">
          <cell r="A865" t="str">
            <v>MALLA GALLINERO 2" 1.5*36ML</v>
          </cell>
          <cell r="B865" t="str">
            <v>M2</v>
          </cell>
          <cell r="C865">
            <v>944</v>
          </cell>
          <cell r="D865">
            <v>944</v>
          </cell>
          <cell r="E865">
            <v>0</v>
          </cell>
          <cell r="F865">
            <v>38749</v>
          </cell>
          <cell r="G865" t="str">
            <v>ACERO</v>
          </cell>
          <cell r="H865">
            <v>2</v>
          </cell>
          <cell r="I865">
            <v>0</v>
          </cell>
          <cell r="J865" t="str">
            <v>DISTRIBUCIONES ABEL</v>
          </cell>
          <cell r="L865" t="str">
            <v>8165</v>
          </cell>
          <cell r="M865">
            <v>0</v>
          </cell>
        </row>
        <row r="866">
          <cell r="A866" t="str">
            <v>MALLA QUIT PARA RESANES x 50 ML</v>
          </cell>
          <cell r="B866" t="str">
            <v>RL</v>
          </cell>
          <cell r="C866">
            <v>24800</v>
          </cell>
          <cell r="D866">
            <v>24800</v>
          </cell>
          <cell r="E866">
            <v>0</v>
          </cell>
          <cell r="F866">
            <v>38749</v>
          </cell>
        </row>
        <row r="867">
          <cell r="A867" t="str">
            <v>MANEJO AMBIENTAL</v>
          </cell>
          <cell r="B867" t="str">
            <v>GL</v>
          </cell>
          <cell r="C867">
            <v>30000000</v>
          </cell>
          <cell r="D867">
            <v>30000000</v>
          </cell>
          <cell r="E867">
            <v>0</v>
          </cell>
          <cell r="F867">
            <v>38080</v>
          </cell>
          <cell r="G867" t="str">
            <v>EXTERIORES Y VARIOS</v>
          </cell>
          <cell r="I867">
            <v>0</v>
          </cell>
          <cell r="J867">
            <v>0</v>
          </cell>
          <cell r="L867">
            <v>0</v>
          </cell>
          <cell r="M867">
            <v>0</v>
          </cell>
        </row>
        <row r="868">
          <cell r="A868" t="str">
            <v>MANO DE OBRA MOCHETAS</v>
          </cell>
          <cell r="B868" t="str">
            <v>ML</v>
          </cell>
          <cell r="C868">
            <v>5850</v>
          </cell>
          <cell r="D868">
            <v>5850</v>
          </cell>
          <cell r="E868">
            <v>0</v>
          </cell>
          <cell r="F868">
            <v>38091</v>
          </cell>
          <cell r="G868" t="str">
            <v>MAMPOSTERIA</v>
          </cell>
          <cell r="H868">
            <v>97</v>
          </cell>
          <cell r="I868">
            <v>0</v>
          </cell>
          <cell r="J868">
            <v>0</v>
          </cell>
          <cell r="L868">
            <v>0</v>
          </cell>
          <cell r="M868">
            <v>0</v>
          </cell>
        </row>
        <row r="869">
          <cell r="A869" t="str">
            <v>MANTENIMIENTO DE EQUIPO</v>
          </cell>
          <cell r="B869" t="str">
            <v>MÉS</v>
          </cell>
          <cell r="C869">
            <v>1800000</v>
          </cell>
          <cell r="D869">
            <v>1500000</v>
          </cell>
          <cell r="E869">
            <v>-0.2</v>
          </cell>
          <cell r="F869">
            <v>37766</v>
          </cell>
          <cell r="G869" t="str">
            <v>EQUIPO</v>
          </cell>
          <cell r="H869">
            <v>100</v>
          </cell>
          <cell r="I869">
            <v>0</v>
          </cell>
          <cell r="J869">
            <v>0</v>
          </cell>
          <cell r="L869" t="str">
            <v>1633</v>
          </cell>
          <cell r="M869">
            <v>0</v>
          </cell>
        </row>
        <row r="870">
          <cell r="A870" t="str">
            <v>MARCO ASCENSOR</v>
          </cell>
          <cell r="B870" t="str">
            <v>UN</v>
          </cell>
          <cell r="C870">
            <v>200000</v>
          </cell>
          <cell r="D870">
            <v>200000</v>
          </cell>
          <cell r="E870">
            <v>0</v>
          </cell>
          <cell r="F870">
            <v>37043</v>
          </cell>
          <cell r="G870" t="str">
            <v>MAMPOSTERIA</v>
          </cell>
          <cell r="H870">
            <v>3</v>
          </cell>
          <cell r="I870">
            <v>0</v>
          </cell>
          <cell r="J870">
            <v>0</v>
          </cell>
          <cell r="L870">
            <v>0</v>
          </cell>
          <cell r="M870">
            <v>0</v>
          </cell>
        </row>
        <row r="871">
          <cell r="A871" t="str">
            <v>MARCO DOBLE EN CEDRO</v>
          </cell>
          <cell r="B871" t="str">
            <v>UN</v>
          </cell>
          <cell r="C871">
            <v>126500</v>
          </cell>
          <cell r="D871">
            <v>110000</v>
          </cell>
          <cell r="E871">
            <v>-0.15</v>
          </cell>
          <cell r="F871">
            <v>37417</v>
          </cell>
          <cell r="G871" t="str">
            <v>C. MADERA</v>
          </cell>
          <cell r="H871">
            <v>3</v>
          </cell>
          <cell r="I871">
            <v>0</v>
          </cell>
          <cell r="J871">
            <v>0</v>
          </cell>
          <cell r="L871">
            <v>0</v>
          </cell>
          <cell r="M871">
            <v>0</v>
          </cell>
        </row>
        <row r="872">
          <cell r="A872" t="str">
            <v>MARCO EN CEDRO</v>
          </cell>
          <cell r="B872" t="str">
            <v>UN</v>
          </cell>
          <cell r="C872">
            <v>77000</v>
          </cell>
          <cell r="D872">
            <v>70000</v>
          </cell>
          <cell r="E872">
            <v>-0.1</v>
          </cell>
          <cell r="F872">
            <v>37755</v>
          </cell>
          <cell r="G872" t="str">
            <v>MADERA</v>
          </cell>
          <cell r="H872">
            <v>22</v>
          </cell>
          <cell r="I872">
            <v>0</v>
          </cell>
          <cell r="J872">
            <v>0</v>
          </cell>
          <cell r="L872">
            <v>0</v>
          </cell>
          <cell r="M872">
            <v>0</v>
          </cell>
        </row>
        <row r="873">
          <cell r="A873" t="str">
            <v>MARCO+ALA +CHAPA METÁLICOS</v>
          </cell>
          <cell r="B873" t="str">
            <v>UN</v>
          </cell>
          <cell r="C873">
            <v>384285</v>
          </cell>
          <cell r="D873">
            <v>384285</v>
          </cell>
          <cell r="E873">
            <v>0</v>
          </cell>
          <cell r="F873">
            <v>37761</v>
          </cell>
          <cell r="G873" t="str">
            <v>C. METALICA</v>
          </cell>
          <cell r="H873">
            <v>3</v>
          </cell>
          <cell r="I873">
            <v>0</v>
          </cell>
          <cell r="J873">
            <v>0</v>
          </cell>
          <cell r="L873">
            <v>0</v>
          </cell>
          <cell r="M873">
            <v>0</v>
          </cell>
        </row>
        <row r="874">
          <cell r="A874" t="str">
            <v>MARMOL MARFIL BAYAMO</v>
          </cell>
          <cell r="B874" t="str">
            <v>M2</v>
          </cell>
          <cell r="C874">
            <v>82500</v>
          </cell>
          <cell r="D874">
            <v>75000</v>
          </cell>
          <cell r="E874">
            <v>-0.1</v>
          </cell>
          <cell r="F874">
            <v>35583</v>
          </cell>
          <cell r="G874" t="str">
            <v>PISOS</v>
          </cell>
          <cell r="H874">
            <v>3</v>
          </cell>
          <cell r="I874">
            <v>0</v>
          </cell>
          <cell r="J874">
            <v>0</v>
          </cell>
          <cell r="L874">
            <v>0</v>
          </cell>
          <cell r="M874">
            <v>0</v>
          </cell>
        </row>
        <row r="875">
          <cell r="A875" t="str">
            <v>MATERIAL DE ASEO APARTAMENTOS</v>
          </cell>
          <cell r="B875" t="str">
            <v>UN</v>
          </cell>
          <cell r="C875">
            <v>24200</v>
          </cell>
          <cell r="D875">
            <v>22000</v>
          </cell>
          <cell r="E875">
            <v>-0.1</v>
          </cell>
          <cell r="F875">
            <v>37766</v>
          </cell>
          <cell r="G875" t="str">
            <v>VARIOS</v>
          </cell>
          <cell r="H875">
            <v>1</v>
          </cell>
          <cell r="I875">
            <v>0</v>
          </cell>
          <cell r="J875">
            <v>0</v>
          </cell>
          <cell r="L875">
            <v>0</v>
          </cell>
          <cell r="M875">
            <v>0</v>
          </cell>
        </row>
        <row r="876">
          <cell r="A876" t="str">
            <v>MATERIAL DE ASEO PARQUEADEROS</v>
          </cell>
          <cell r="B876" t="str">
            <v>M2</v>
          </cell>
          <cell r="C876">
            <v>330</v>
          </cell>
          <cell r="D876">
            <v>300</v>
          </cell>
          <cell r="E876">
            <v>-0.1</v>
          </cell>
          <cell r="F876">
            <v>37756</v>
          </cell>
          <cell r="G876" t="str">
            <v>VARIOS</v>
          </cell>
          <cell r="H876">
            <v>1</v>
          </cell>
          <cell r="I876">
            <v>0</v>
          </cell>
          <cell r="J876">
            <v>0</v>
          </cell>
          <cell r="L876">
            <v>0</v>
          </cell>
          <cell r="M876">
            <v>0</v>
          </cell>
        </row>
        <row r="877">
          <cell r="A877" t="str">
            <v>MATERIAL DE ASEO PISOS TABLETA</v>
          </cell>
          <cell r="B877" t="str">
            <v>M2</v>
          </cell>
          <cell r="C877">
            <v>990</v>
          </cell>
          <cell r="D877">
            <v>900</v>
          </cell>
          <cell r="E877">
            <v>-0.1</v>
          </cell>
          <cell r="F877">
            <v>37766</v>
          </cell>
          <cell r="G877" t="str">
            <v>VARIOS</v>
          </cell>
          <cell r="H877">
            <v>1</v>
          </cell>
          <cell r="I877">
            <v>0</v>
          </cell>
          <cell r="J877">
            <v>0</v>
          </cell>
          <cell r="L877">
            <v>0</v>
          </cell>
          <cell r="M877">
            <v>0</v>
          </cell>
        </row>
        <row r="878">
          <cell r="A878" t="str">
            <v>MATERIAL DE ASEO PUNTO FIJOS</v>
          </cell>
          <cell r="B878" t="str">
            <v>M2</v>
          </cell>
          <cell r="C878">
            <v>4356</v>
          </cell>
          <cell r="D878">
            <v>3960</v>
          </cell>
          <cell r="E878">
            <v>-0.1</v>
          </cell>
          <cell r="F878">
            <v>37756</v>
          </cell>
          <cell r="G878" t="str">
            <v>VARIOS</v>
          </cell>
          <cell r="H878">
            <v>1</v>
          </cell>
          <cell r="I878">
            <v>0</v>
          </cell>
          <cell r="J878">
            <v>0</v>
          </cell>
          <cell r="L878">
            <v>0</v>
          </cell>
          <cell r="M878">
            <v>0</v>
          </cell>
        </row>
        <row r="879">
          <cell r="A879" t="str">
            <v>MATERIAL DE ASEO VENTANAS</v>
          </cell>
          <cell r="B879" t="str">
            <v>M2</v>
          </cell>
          <cell r="C879">
            <v>550</v>
          </cell>
          <cell r="D879">
            <v>500</v>
          </cell>
          <cell r="E879">
            <v>-0.1</v>
          </cell>
          <cell r="F879">
            <v>38092</v>
          </cell>
          <cell r="G879" t="str">
            <v>VARIOS</v>
          </cell>
          <cell r="H879">
            <v>1</v>
          </cell>
          <cell r="I879">
            <v>0</v>
          </cell>
          <cell r="J879">
            <v>0</v>
          </cell>
          <cell r="L879">
            <v>0</v>
          </cell>
          <cell r="M879">
            <v>0</v>
          </cell>
        </row>
        <row r="880">
          <cell r="A880" t="str">
            <v>MATERIALES VARIOS</v>
          </cell>
          <cell r="B880" t="str">
            <v>GL</v>
          </cell>
          <cell r="C880">
            <v>13000</v>
          </cell>
          <cell r="D880">
            <v>13000</v>
          </cell>
          <cell r="E880">
            <v>0</v>
          </cell>
          <cell r="F880">
            <v>37417</v>
          </cell>
          <cell r="G880" t="str">
            <v>VARIOS</v>
          </cell>
          <cell r="H880">
            <v>1</v>
          </cell>
          <cell r="I880">
            <v>0</v>
          </cell>
          <cell r="J880">
            <v>0</v>
          </cell>
          <cell r="L880">
            <v>0</v>
          </cell>
          <cell r="M880">
            <v>0</v>
          </cell>
        </row>
        <row r="881">
          <cell r="A881" t="str">
            <v>MATERIALES VARIOS, LIJA, BROCHAS, ETC.</v>
          </cell>
          <cell r="B881" t="str">
            <v>GL</v>
          </cell>
          <cell r="C881">
            <v>200</v>
          </cell>
          <cell r="D881">
            <v>200</v>
          </cell>
          <cell r="E881">
            <v>0</v>
          </cell>
          <cell r="F881">
            <v>37417</v>
          </cell>
          <cell r="G881" t="str">
            <v>VARIOS</v>
          </cell>
          <cell r="H881">
            <v>1</v>
          </cell>
          <cell r="I881">
            <v>0</v>
          </cell>
          <cell r="J881">
            <v>0</v>
          </cell>
          <cell r="L881">
            <v>0</v>
          </cell>
          <cell r="M881">
            <v>0</v>
          </cell>
        </row>
        <row r="882">
          <cell r="A882" t="str">
            <v>MEDIA TELERA MADERA</v>
          </cell>
          <cell r="B882" t="str">
            <v>UN</v>
          </cell>
          <cell r="C882">
            <v>4950</v>
          </cell>
          <cell r="D882">
            <v>4500</v>
          </cell>
          <cell r="E882">
            <v>-0.1</v>
          </cell>
          <cell r="F882">
            <v>37755</v>
          </cell>
          <cell r="G882" t="str">
            <v>MADERA</v>
          </cell>
          <cell r="H882">
            <v>22</v>
          </cell>
          <cell r="I882" t="str">
            <v>4400</v>
          </cell>
          <cell r="J882">
            <v>0</v>
          </cell>
          <cell r="L882">
            <v>0</v>
          </cell>
          <cell r="M882">
            <v>0</v>
          </cell>
        </row>
        <row r="883">
          <cell r="A883" t="str">
            <v xml:space="preserve">MEDIO MARCO CLOSET </v>
          </cell>
          <cell r="B883" t="str">
            <v>UN</v>
          </cell>
          <cell r="C883">
            <v>64960</v>
          </cell>
          <cell r="D883">
            <v>64960</v>
          </cell>
          <cell r="E883">
            <v>0</v>
          </cell>
          <cell r="F883">
            <v>37417</v>
          </cell>
          <cell r="G883" t="str">
            <v>C. MADERA</v>
          </cell>
          <cell r="H883">
            <v>3</v>
          </cell>
          <cell r="I883">
            <v>0</v>
          </cell>
          <cell r="J883">
            <v>0</v>
          </cell>
          <cell r="L883">
            <v>0</v>
          </cell>
          <cell r="M883">
            <v>0</v>
          </cell>
        </row>
        <row r="884">
          <cell r="A884" t="str">
            <v>MEDIO MARCO EN CEDRO</v>
          </cell>
          <cell r="B884" t="str">
            <v>UN</v>
          </cell>
          <cell r="C884">
            <v>50000</v>
          </cell>
          <cell r="D884">
            <v>50000</v>
          </cell>
          <cell r="E884">
            <v>0</v>
          </cell>
          <cell r="F884">
            <v>37408</v>
          </cell>
          <cell r="G884" t="str">
            <v>C. MADERA</v>
          </cell>
          <cell r="H884">
            <v>3</v>
          </cell>
          <cell r="I884">
            <v>0</v>
          </cell>
          <cell r="J884">
            <v>0</v>
          </cell>
          <cell r="L884">
            <v>0</v>
          </cell>
          <cell r="M884">
            <v>0</v>
          </cell>
        </row>
        <row r="885">
          <cell r="A885" t="str">
            <v>MEDIO MARCO METÁLICO</v>
          </cell>
          <cell r="B885" t="str">
            <v>UN</v>
          </cell>
          <cell r="C885">
            <v>55680</v>
          </cell>
          <cell r="D885">
            <v>55680</v>
          </cell>
          <cell r="E885">
            <v>0</v>
          </cell>
          <cell r="F885">
            <v>37755</v>
          </cell>
          <cell r="G885" t="str">
            <v>C. METALICA</v>
          </cell>
          <cell r="H885">
            <v>20</v>
          </cell>
          <cell r="I885">
            <v>0</v>
          </cell>
          <cell r="J885">
            <v>0</v>
          </cell>
          <cell r="L885">
            <v>0</v>
          </cell>
          <cell r="M885">
            <v>0</v>
          </cell>
        </row>
        <row r="886">
          <cell r="A886" t="str">
            <v>MEDIO MARCO METÁLICO CAL 20 PINTADO HORNO</v>
          </cell>
          <cell r="B886" t="str">
            <v>UN</v>
          </cell>
          <cell r="C886">
            <v>64960</v>
          </cell>
          <cell r="D886">
            <v>64960</v>
          </cell>
          <cell r="E886">
            <v>0</v>
          </cell>
          <cell r="F886">
            <v>38065</v>
          </cell>
          <cell r="G886" t="str">
            <v>C. METALICA</v>
          </cell>
          <cell r="H886">
            <v>20</v>
          </cell>
          <cell r="I886">
            <v>0</v>
          </cell>
          <cell r="J886" t="str">
            <v>ROLLFORMADO S.A.</v>
          </cell>
          <cell r="L886">
            <v>0</v>
          </cell>
          <cell r="M886">
            <v>0</v>
          </cell>
        </row>
        <row r="887">
          <cell r="A887" t="str">
            <v>MEDIO MARCO PINO</v>
          </cell>
          <cell r="B887" t="str">
            <v>UN</v>
          </cell>
          <cell r="C887">
            <v>35000</v>
          </cell>
          <cell r="D887">
            <v>35000</v>
          </cell>
          <cell r="E887">
            <v>0</v>
          </cell>
          <cell r="F887">
            <v>37417</v>
          </cell>
          <cell r="G887" t="str">
            <v>C. MADERA</v>
          </cell>
          <cell r="H887">
            <v>3</v>
          </cell>
          <cell r="I887">
            <v>0</v>
          </cell>
          <cell r="J887">
            <v>0</v>
          </cell>
          <cell r="L887">
            <v>0</v>
          </cell>
          <cell r="M887">
            <v>0</v>
          </cell>
        </row>
        <row r="888">
          <cell r="A888" t="str">
            <v>MESA AUXILIAR  MARMOL GRIS GUYANA</v>
          </cell>
          <cell r="B888" t="str">
            <v>M2</v>
          </cell>
          <cell r="C888">
            <v>539400</v>
          </cell>
          <cell r="D888">
            <v>539400</v>
          </cell>
          <cell r="E888">
            <v>0</v>
          </cell>
          <cell r="F888">
            <v>38701</v>
          </cell>
          <cell r="G888" t="str">
            <v>MESONES</v>
          </cell>
          <cell r="H888">
            <v>13</v>
          </cell>
          <cell r="I888">
            <v>0</v>
          </cell>
          <cell r="J888" t="str">
            <v>MARMO</v>
          </cell>
          <cell r="L888">
            <v>0</v>
          </cell>
          <cell r="M888">
            <v>0</v>
          </cell>
        </row>
        <row r="889">
          <cell r="A889" t="str">
            <v>MESA AUXILIAR 1.6*.9</v>
          </cell>
          <cell r="B889" t="str">
            <v>UN</v>
          </cell>
          <cell r="C889">
            <v>432000</v>
          </cell>
          <cell r="D889">
            <v>432000</v>
          </cell>
          <cell r="E889">
            <v>0</v>
          </cell>
          <cell r="F889">
            <v>38260</v>
          </cell>
          <cell r="G889" t="str">
            <v>C. MADERA</v>
          </cell>
          <cell r="H889">
            <v>16</v>
          </cell>
          <cell r="I889">
            <v>0</v>
          </cell>
          <cell r="J889" t="str">
            <v>TOLENTINO</v>
          </cell>
          <cell r="L889">
            <v>0</v>
          </cell>
          <cell r="M889">
            <v>0</v>
          </cell>
        </row>
        <row r="890">
          <cell r="A890" t="str">
            <v>MESA PLANCHA ROPAS</v>
          </cell>
          <cell r="B890" t="str">
            <v>UN</v>
          </cell>
          <cell r="C890">
            <v>160452</v>
          </cell>
          <cell r="D890">
            <v>160452</v>
          </cell>
          <cell r="E890">
            <v>0</v>
          </cell>
          <cell r="F890">
            <v>38260</v>
          </cell>
          <cell r="G890" t="str">
            <v>C. MADERA</v>
          </cell>
          <cell r="H890">
            <v>16</v>
          </cell>
          <cell r="I890">
            <v>0</v>
          </cell>
          <cell r="J890" t="str">
            <v>TOLENTINO</v>
          </cell>
          <cell r="L890">
            <v>0</v>
          </cell>
          <cell r="M890">
            <v>0</v>
          </cell>
        </row>
        <row r="891">
          <cell r="A891" t="str">
            <v>MESÓN 1/2 MARMOL CAFÉ PINTO</v>
          </cell>
          <cell r="B891" t="str">
            <v>ML</v>
          </cell>
          <cell r="C891">
            <v>82940</v>
          </cell>
          <cell r="D891">
            <v>82940</v>
          </cell>
          <cell r="E891">
            <v>0</v>
          </cell>
          <cell r="F891">
            <v>38700</v>
          </cell>
          <cell r="G891" t="str">
            <v>MESONES</v>
          </cell>
          <cell r="H891">
            <v>13</v>
          </cell>
          <cell r="I891">
            <v>0</v>
          </cell>
          <cell r="J891" t="str">
            <v>ROCA S.A.</v>
          </cell>
          <cell r="L891">
            <v>0</v>
          </cell>
          <cell r="M891">
            <v>0</v>
          </cell>
        </row>
        <row r="892">
          <cell r="A892" t="str">
            <v>MESON 1/2 MARMOL MARFIL CREMA</v>
          </cell>
          <cell r="B892" t="str">
            <v>ML</v>
          </cell>
          <cell r="C892">
            <v>128934</v>
          </cell>
          <cell r="D892">
            <v>128934</v>
          </cell>
          <cell r="E892">
            <v>0</v>
          </cell>
          <cell r="F892">
            <v>38700</v>
          </cell>
          <cell r="G892" t="str">
            <v>MESONES</v>
          </cell>
          <cell r="H892">
            <v>13</v>
          </cell>
          <cell r="I892">
            <v>0</v>
          </cell>
          <cell r="J892" t="str">
            <v>ROCA S.A.</v>
          </cell>
          <cell r="L892">
            <v>0</v>
          </cell>
          <cell r="M892">
            <v>0</v>
          </cell>
        </row>
        <row r="893">
          <cell r="A893" t="str">
            <v>MESÓN EN ACERO INOXIDABLE INSTALADO</v>
          </cell>
          <cell r="B893" t="str">
            <v>ML</v>
          </cell>
          <cell r="C893">
            <v>120000</v>
          </cell>
          <cell r="D893">
            <v>120000</v>
          </cell>
          <cell r="E893">
            <v>0</v>
          </cell>
          <cell r="F893">
            <v>36770</v>
          </cell>
          <cell r="G893" t="str">
            <v>MESONES</v>
          </cell>
          <cell r="H893">
            <v>13</v>
          </cell>
          <cell r="I893">
            <v>0</v>
          </cell>
          <cell r="J893">
            <v>0</v>
          </cell>
          <cell r="L893">
            <v>0</v>
          </cell>
          <cell r="M893">
            <v>0</v>
          </cell>
        </row>
        <row r="894">
          <cell r="A894" t="str">
            <v>MESÓN EN GRANITO JASPE</v>
          </cell>
          <cell r="B894" t="str">
            <v>ML</v>
          </cell>
          <cell r="C894">
            <v>216340</v>
          </cell>
          <cell r="D894">
            <v>216340</v>
          </cell>
          <cell r="E894">
            <v>0</v>
          </cell>
          <cell r="F894">
            <v>37755</v>
          </cell>
          <cell r="G894" t="str">
            <v>MESONES</v>
          </cell>
          <cell r="H894">
            <v>13</v>
          </cell>
          <cell r="I894">
            <v>0</v>
          </cell>
          <cell r="J894">
            <v>0</v>
          </cell>
          <cell r="L894">
            <v>0</v>
          </cell>
          <cell r="M894">
            <v>0</v>
          </cell>
        </row>
        <row r="895">
          <cell r="A895" t="str">
            <v>MESÓN EN MARMOL CAFÉ PINTO</v>
          </cell>
          <cell r="B895" t="str">
            <v>ML</v>
          </cell>
          <cell r="C895">
            <v>165880</v>
          </cell>
          <cell r="D895">
            <v>165880</v>
          </cell>
          <cell r="E895">
            <v>0</v>
          </cell>
          <cell r="F895">
            <v>38701</v>
          </cell>
          <cell r="G895" t="str">
            <v>MESONES</v>
          </cell>
          <cell r="H895">
            <v>13</v>
          </cell>
          <cell r="I895">
            <v>0</v>
          </cell>
          <cell r="J895" t="str">
            <v>MARMO</v>
          </cell>
          <cell r="L895">
            <v>0</v>
          </cell>
          <cell r="M895">
            <v>0</v>
          </cell>
        </row>
        <row r="896">
          <cell r="A896" t="str">
            <v xml:space="preserve">MESÓN EN MARMOL MARFIL CREMA </v>
          </cell>
          <cell r="B896" t="str">
            <v>ML</v>
          </cell>
          <cell r="C896">
            <v>257868</v>
          </cell>
          <cell r="D896">
            <v>257868</v>
          </cell>
          <cell r="E896">
            <v>0</v>
          </cell>
          <cell r="F896">
            <v>38701</v>
          </cell>
          <cell r="G896" t="str">
            <v>MESONES</v>
          </cell>
          <cell r="H896">
            <v>13</v>
          </cell>
          <cell r="I896">
            <v>0</v>
          </cell>
          <cell r="J896" t="str">
            <v>MARMO</v>
          </cell>
          <cell r="L896">
            <v>0</v>
          </cell>
          <cell r="M896">
            <v>0</v>
          </cell>
        </row>
        <row r="897">
          <cell r="A897" t="str">
            <v>MESÓN EN ROJO GUYANA</v>
          </cell>
          <cell r="B897" t="str">
            <v>ML</v>
          </cell>
          <cell r="C897">
            <v>212280</v>
          </cell>
          <cell r="D897">
            <v>212280</v>
          </cell>
          <cell r="E897">
            <v>0</v>
          </cell>
          <cell r="F897">
            <v>37417</v>
          </cell>
          <cell r="G897" t="str">
            <v>MESONES</v>
          </cell>
          <cell r="H897">
            <v>13</v>
          </cell>
          <cell r="I897">
            <v>0</v>
          </cell>
          <cell r="J897">
            <v>0</v>
          </cell>
          <cell r="L897">
            <v>0</v>
          </cell>
          <cell r="M897">
            <v>0</v>
          </cell>
        </row>
        <row r="898">
          <cell r="A898" t="str">
            <v>MESÓN EN ROYAL DORADO 60 CM.</v>
          </cell>
          <cell r="B898" t="str">
            <v>ML</v>
          </cell>
          <cell r="C898">
            <v>162400</v>
          </cell>
          <cell r="D898">
            <v>162400</v>
          </cell>
          <cell r="E898">
            <v>0</v>
          </cell>
          <cell r="F898">
            <v>37417</v>
          </cell>
          <cell r="G898" t="str">
            <v>MESONES</v>
          </cell>
          <cell r="H898">
            <v>13</v>
          </cell>
          <cell r="I898">
            <v>0</v>
          </cell>
          <cell r="J898">
            <v>0</v>
          </cell>
          <cell r="L898">
            <v>0</v>
          </cell>
          <cell r="M898">
            <v>0</v>
          </cell>
        </row>
        <row r="899">
          <cell r="A899" t="str">
            <v>MESON GRIS GUYANA</v>
          </cell>
          <cell r="B899" t="str">
            <v>ML</v>
          </cell>
          <cell r="C899">
            <v>292001</v>
          </cell>
          <cell r="D899">
            <v>292001</v>
          </cell>
          <cell r="E899">
            <v>0</v>
          </cell>
          <cell r="F899">
            <v>38700</v>
          </cell>
          <cell r="G899" t="str">
            <v>MESONES</v>
          </cell>
          <cell r="H899">
            <v>13</v>
          </cell>
          <cell r="I899">
            <v>0</v>
          </cell>
          <cell r="J899" t="str">
            <v>ROCA S.A.</v>
          </cell>
          <cell r="K899" t="str">
            <v>contrato</v>
          </cell>
          <cell r="L899">
            <v>0</v>
          </cell>
          <cell r="M899">
            <v>0</v>
          </cell>
        </row>
        <row r="900">
          <cell r="A900" t="str">
            <v xml:space="preserve">MEZCLADOR BAÑERA RHYTHM MONO + PICO </v>
          </cell>
          <cell r="B900" t="str">
            <v>UN</v>
          </cell>
          <cell r="C900">
            <v>367984</v>
          </cell>
          <cell r="D900">
            <v>350461</v>
          </cell>
          <cell r="E900">
            <v>-0.05</v>
          </cell>
          <cell r="F900">
            <v>38749</v>
          </cell>
          <cell r="G900" t="str">
            <v>APA SANIT.</v>
          </cell>
          <cell r="H900">
            <v>19</v>
          </cell>
          <cell r="I900">
            <v>0</v>
          </cell>
          <cell r="J900" t="str">
            <v xml:space="preserve">PLANINING AND BUILDING </v>
          </cell>
          <cell r="L900">
            <v>0</v>
          </cell>
          <cell r="M900">
            <v>0</v>
          </cell>
        </row>
        <row r="901">
          <cell r="A901" t="str">
            <v>MEZCLADOR BAÑERA RHYTHM MONO + PICO LARGO</v>
          </cell>
          <cell r="B901" t="str">
            <v>UN</v>
          </cell>
          <cell r="C901">
            <v>404380</v>
          </cell>
          <cell r="D901">
            <v>385124</v>
          </cell>
          <cell r="E901">
            <v>-0.05</v>
          </cell>
          <cell r="F901">
            <v>38749</v>
          </cell>
          <cell r="G901" t="str">
            <v>APA SANIT.</v>
          </cell>
          <cell r="H901">
            <v>19</v>
          </cell>
          <cell r="I901">
            <v>0</v>
          </cell>
          <cell r="J901" t="str">
            <v xml:space="preserve">PLANINING AND BUILDING </v>
          </cell>
          <cell r="L901">
            <v>0</v>
          </cell>
          <cell r="M901">
            <v>0</v>
          </cell>
        </row>
        <row r="902">
          <cell r="A902" t="str">
            <v>MEZCLADOR DUCHA DELTA GRAIL MONO CON SALIDA BAÑERA</v>
          </cell>
          <cell r="B902" t="str">
            <v>UN</v>
          </cell>
          <cell r="C902">
            <v>218978</v>
          </cell>
          <cell r="D902">
            <v>208550</v>
          </cell>
          <cell r="E902">
            <v>-0.05</v>
          </cell>
          <cell r="F902">
            <v>38749</v>
          </cell>
          <cell r="G902" t="str">
            <v>APA SANIT.</v>
          </cell>
          <cell r="H902">
            <v>19</v>
          </cell>
          <cell r="I902">
            <v>0</v>
          </cell>
          <cell r="J902" t="str">
            <v xml:space="preserve">PLANINING AND BUILDING </v>
          </cell>
          <cell r="L902">
            <v>0</v>
          </cell>
          <cell r="M902">
            <v>0</v>
          </cell>
        </row>
        <row r="903">
          <cell r="A903" t="str">
            <v>MEZCLADOR DUCHA DELTA RHYTHM MONO CON SALIDA BAÑERA</v>
          </cell>
          <cell r="B903" t="str">
            <v>UN</v>
          </cell>
          <cell r="C903">
            <v>367984</v>
          </cell>
          <cell r="D903">
            <v>350461</v>
          </cell>
          <cell r="E903">
            <v>-0.05</v>
          </cell>
          <cell r="F903">
            <v>38749</v>
          </cell>
          <cell r="G903" t="str">
            <v>APA SANIT.</v>
          </cell>
          <cell r="H903">
            <v>19</v>
          </cell>
          <cell r="I903">
            <v>0</v>
          </cell>
          <cell r="J903" t="str">
            <v xml:space="preserve">PLANINING AND BUILDING </v>
          </cell>
          <cell r="L903">
            <v>0</v>
          </cell>
          <cell r="M903">
            <v>0</v>
          </cell>
        </row>
        <row r="904">
          <cell r="A904" t="str">
            <v>MEZCLADOR DUCHA GALAXIA CROMO 6"</v>
          </cell>
          <cell r="B904" t="str">
            <v>UN</v>
          </cell>
          <cell r="C904">
            <v>53700</v>
          </cell>
          <cell r="D904">
            <v>53700</v>
          </cell>
          <cell r="E904">
            <v>0</v>
          </cell>
          <cell r="F904">
            <v>38091</v>
          </cell>
          <cell r="G904" t="str">
            <v>CORONA</v>
          </cell>
          <cell r="H904">
            <v>9</v>
          </cell>
          <cell r="I904">
            <v>0</v>
          </cell>
          <cell r="J904" t="str">
            <v>BAZAR AMERICANO</v>
          </cell>
          <cell r="L904">
            <v>0</v>
          </cell>
          <cell r="M904">
            <v>0</v>
          </cell>
        </row>
        <row r="905">
          <cell r="A905" t="str">
            <v>MEZCLADOR DUCHA GALAXIA CROMO 8" SSB</v>
          </cell>
          <cell r="B905" t="str">
            <v>UN</v>
          </cell>
          <cell r="C905">
            <v>72000</v>
          </cell>
          <cell r="D905">
            <v>72000</v>
          </cell>
          <cell r="E905">
            <v>0</v>
          </cell>
          <cell r="F905">
            <v>38749</v>
          </cell>
          <cell r="G905" t="str">
            <v>GRIVAL</v>
          </cell>
          <cell r="H905">
            <v>19</v>
          </cell>
          <cell r="I905">
            <v>0</v>
          </cell>
          <cell r="J905" t="str">
            <v>MUNDO ALIANZA</v>
          </cell>
          <cell r="L905">
            <v>0</v>
          </cell>
          <cell r="M905">
            <v>0</v>
          </cell>
        </row>
        <row r="906">
          <cell r="A906" t="str">
            <v>MEZCLADOR LAVADERO MONOCONTRL ITALIANO</v>
          </cell>
          <cell r="B906" t="str">
            <v>UN</v>
          </cell>
          <cell r="C906">
            <v>36750</v>
          </cell>
          <cell r="D906">
            <v>35000</v>
          </cell>
          <cell r="E906">
            <v>-0.05</v>
          </cell>
          <cell r="F906">
            <v>38749</v>
          </cell>
          <cell r="G906" t="str">
            <v>DELTA</v>
          </cell>
          <cell r="H906">
            <v>19</v>
          </cell>
          <cell r="I906">
            <v>0</v>
          </cell>
          <cell r="J906">
            <v>0</v>
          </cell>
          <cell r="L906">
            <v>0</v>
          </cell>
          <cell r="M906">
            <v>0</v>
          </cell>
        </row>
        <row r="907">
          <cell r="A907" t="str">
            <v>MEZCLADOR LAVAMANOS DELTA GRAIL MONOC CROMO</v>
          </cell>
          <cell r="B907" t="str">
            <v>UN</v>
          </cell>
          <cell r="C907">
            <v>188423</v>
          </cell>
          <cell r="D907">
            <v>179450</v>
          </cell>
          <cell r="E907">
            <v>-0.05</v>
          </cell>
          <cell r="F907">
            <v>38749</v>
          </cell>
          <cell r="G907" t="str">
            <v>APA SANIT.</v>
          </cell>
          <cell r="H907">
            <v>19</v>
          </cell>
          <cell r="I907">
            <v>0</v>
          </cell>
          <cell r="J907" t="str">
            <v xml:space="preserve">PLANINING AND BUILDING </v>
          </cell>
          <cell r="L907">
            <v>0</v>
          </cell>
          <cell r="M907">
            <v>0</v>
          </cell>
        </row>
        <row r="908">
          <cell r="A908" t="str">
            <v>MEZCLADOR LAVAMANOS DELTA RHYTHM  8" CROMO</v>
          </cell>
          <cell r="B908" t="str">
            <v>UN</v>
          </cell>
          <cell r="C908">
            <v>331788</v>
          </cell>
          <cell r="D908">
            <v>315989</v>
          </cell>
          <cell r="E908">
            <v>-0.05</v>
          </cell>
          <cell r="F908">
            <v>38749</v>
          </cell>
          <cell r="G908" t="str">
            <v>APA SANIT.</v>
          </cell>
          <cell r="H908">
            <v>19</v>
          </cell>
          <cell r="I908">
            <v>0</v>
          </cell>
          <cell r="J908" t="str">
            <v xml:space="preserve">PLANINING AND BUILDING </v>
          </cell>
          <cell r="L908">
            <v>0</v>
          </cell>
          <cell r="M908">
            <v>0</v>
          </cell>
        </row>
        <row r="909">
          <cell r="A909" t="str">
            <v>MEZCLADOR LAVAMANOS GALAXIA CROMO 4"</v>
          </cell>
          <cell r="B909" t="str">
            <v>UN</v>
          </cell>
          <cell r="C909">
            <v>42200</v>
          </cell>
          <cell r="D909">
            <v>42200</v>
          </cell>
          <cell r="E909">
            <v>0</v>
          </cell>
          <cell r="F909">
            <v>38749</v>
          </cell>
          <cell r="G909" t="str">
            <v>APA SANIT.</v>
          </cell>
          <cell r="H909">
            <v>19</v>
          </cell>
          <cell r="I909">
            <v>0</v>
          </cell>
          <cell r="J909" t="str">
            <v xml:space="preserve">PLANINING AND BUILDING </v>
          </cell>
          <cell r="L909">
            <v>0</v>
          </cell>
          <cell r="M909">
            <v>0</v>
          </cell>
        </row>
        <row r="910">
          <cell r="A910" t="str">
            <v>MEZCLADOR LAVAMANOS LCM CROMO PALANCA</v>
          </cell>
          <cell r="B910" t="str">
            <v>UN</v>
          </cell>
          <cell r="C910">
            <v>251370</v>
          </cell>
          <cell r="D910">
            <v>239400</v>
          </cell>
          <cell r="E910">
            <v>-0.05</v>
          </cell>
          <cell r="F910">
            <v>38749</v>
          </cell>
          <cell r="G910" t="str">
            <v>LCM</v>
          </cell>
          <cell r="H910">
            <v>19</v>
          </cell>
          <cell r="I910">
            <v>0</v>
          </cell>
          <cell r="L910">
            <v>0</v>
          </cell>
          <cell r="M910">
            <v>0</v>
          </cell>
        </row>
        <row r="911">
          <cell r="A911" t="str">
            <v>MEZCLADOR LAVAPLATOS  DELTA VERONA MONOC PICO ALTO</v>
          </cell>
          <cell r="B911" t="str">
            <v>UN</v>
          </cell>
          <cell r="C911">
            <v>214700</v>
          </cell>
          <cell r="D911">
            <v>204476</v>
          </cell>
          <cell r="E911">
            <v>-0.05</v>
          </cell>
          <cell r="F911">
            <v>38749</v>
          </cell>
          <cell r="G911" t="str">
            <v>APA SANIT.</v>
          </cell>
          <cell r="H911">
            <v>19</v>
          </cell>
          <cell r="I911">
            <v>0</v>
          </cell>
          <cell r="J911" t="str">
            <v xml:space="preserve">PLANINING AND BUILDING </v>
          </cell>
          <cell r="L911">
            <v>0</v>
          </cell>
          <cell r="M911">
            <v>0</v>
          </cell>
        </row>
        <row r="912">
          <cell r="A912" t="str">
            <v>MEZCLADORA (ALQUILER)</v>
          </cell>
          <cell r="B912" t="str">
            <v>DIA</v>
          </cell>
          <cell r="C912">
            <v>34800</v>
          </cell>
          <cell r="D912">
            <v>34800</v>
          </cell>
          <cell r="F912">
            <v>38414</v>
          </cell>
        </row>
        <row r="913">
          <cell r="A913" t="str">
            <v>MODULO SUPERIOR NEVERA</v>
          </cell>
          <cell r="B913" t="str">
            <v>UN</v>
          </cell>
          <cell r="C913">
            <v>604911</v>
          </cell>
          <cell r="D913">
            <v>604911</v>
          </cell>
          <cell r="E913">
            <v>0</v>
          </cell>
          <cell r="F913">
            <v>38260</v>
          </cell>
          <cell r="G913" t="str">
            <v>C. MADERA</v>
          </cell>
          <cell r="H913">
            <v>16</v>
          </cell>
          <cell r="I913">
            <v>0</v>
          </cell>
          <cell r="J913" t="str">
            <v>TOLENTINO</v>
          </cell>
          <cell r="L913">
            <v>0</v>
          </cell>
          <cell r="M913">
            <v>0</v>
          </cell>
        </row>
        <row r="914">
          <cell r="A914" t="str">
            <v>MOLDURA CHAFALAN 2*2</v>
          </cell>
          <cell r="B914" t="str">
            <v>UN</v>
          </cell>
          <cell r="C914">
            <v>1200</v>
          </cell>
          <cell r="D914">
            <v>1200</v>
          </cell>
          <cell r="E914">
            <v>0</v>
          </cell>
          <cell r="F914">
            <v>38749</v>
          </cell>
          <cell r="G914" t="str">
            <v>MADERA</v>
          </cell>
          <cell r="J914" t="str">
            <v>DEPOSITO JMG</v>
          </cell>
        </row>
        <row r="915">
          <cell r="A915" t="str">
            <v>MOLDURA PARA MARCO</v>
          </cell>
          <cell r="B915" t="str">
            <v>ML</v>
          </cell>
          <cell r="C915">
            <v>900</v>
          </cell>
          <cell r="D915">
            <v>900</v>
          </cell>
          <cell r="E915">
            <v>0</v>
          </cell>
          <cell r="F915">
            <v>37417</v>
          </cell>
          <cell r="G915" t="str">
            <v>C. MADERA</v>
          </cell>
          <cell r="H915">
            <v>3</v>
          </cell>
          <cell r="I915">
            <v>0</v>
          </cell>
          <cell r="J915">
            <v>0</v>
          </cell>
          <cell r="L915">
            <v>0</v>
          </cell>
          <cell r="M915">
            <v>0</v>
          </cell>
        </row>
        <row r="916">
          <cell r="A916" t="str">
            <v>MOLDURA PARA TABLAS</v>
          </cell>
          <cell r="B916" t="str">
            <v>UN</v>
          </cell>
          <cell r="C916">
            <v>660</v>
          </cell>
          <cell r="D916">
            <v>600</v>
          </cell>
          <cell r="E916">
            <v>-0.1</v>
          </cell>
          <cell r="F916">
            <v>37413</v>
          </cell>
          <cell r="G916" t="str">
            <v>FORMALETA Y CONSUMOS</v>
          </cell>
          <cell r="H916">
            <v>20</v>
          </cell>
          <cell r="I916">
            <v>0</v>
          </cell>
          <cell r="J916">
            <v>0</v>
          </cell>
          <cell r="L916">
            <v>0</v>
          </cell>
          <cell r="M916">
            <v>0</v>
          </cell>
        </row>
        <row r="917">
          <cell r="A917" t="str">
            <v>MONTAJE PREPARACION CONCRETO/MORTERO</v>
          </cell>
          <cell r="B917" t="str">
            <v>M3</v>
          </cell>
          <cell r="C917">
            <v>18102</v>
          </cell>
          <cell r="D917">
            <v>18102</v>
          </cell>
          <cell r="F917">
            <v>38421</v>
          </cell>
          <cell r="G917" t="str">
            <v>CONCRETOS</v>
          </cell>
          <cell r="J917" t="str">
            <v>SEGÚN ANALISIS MA CECILIA</v>
          </cell>
        </row>
        <row r="918">
          <cell r="A918" t="str">
            <v>MORTERO 1:4</v>
          </cell>
          <cell r="B918" t="str">
            <v>M3</v>
          </cell>
          <cell r="C918">
            <v>113145</v>
          </cell>
          <cell r="D918">
            <v>113145</v>
          </cell>
          <cell r="E918">
            <v>0</v>
          </cell>
          <cell r="F918">
            <v>38091</v>
          </cell>
          <cell r="G918" t="str">
            <v>MORTEROS</v>
          </cell>
          <cell r="H918">
            <v>5</v>
          </cell>
          <cell r="I918">
            <v>0</v>
          </cell>
          <cell r="J918">
            <v>0</v>
          </cell>
          <cell r="L918">
            <v>0</v>
          </cell>
          <cell r="M918">
            <v>0</v>
          </cell>
        </row>
        <row r="919">
          <cell r="A919" t="str">
            <v>MORTERO ARENA LAVADA IMPERMEABILIZADO</v>
          </cell>
          <cell r="C919">
            <v>263979</v>
          </cell>
          <cell r="D919">
            <v>263979</v>
          </cell>
          <cell r="E919">
            <v>0</v>
          </cell>
          <cell r="F919">
            <v>38091</v>
          </cell>
          <cell r="G919" t="str">
            <v>MORTEROS</v>
          </cell>
          <cell r="H919">
            <v>5</v>
          </cell>
        </row>
        <row r="920">
          <cell r="A920" t="str">
            <v>MORTERO DE PEGA</v>
          </cell>
          <cell r="B920" t="str">
            <v>M3</v>
          </cell>
          <cell r="C920">
            <v>263979</v>
          </cell>
          <cell r="D920">
            <v>263979</v>
          </cell>
          <cell r="E920">
            <v>0</v>
          </cell>
          <cell r="F920">
            <v>38091</v>
          </cell>
          <cell r="G920" t="str">
            <v>MORTEROS</v>
          </cell>
          <cell r="H920">
            <v>5</v>
          </cell>
          <cell r="I920">
            <v>0</v>
          </cell>
          <cell r="J920">
            <v>0</v>
          </cell>
          <cell r="L920">
            <v>0</v>
          </cell>
          <cell r="M920">
            <v>0</v>
          </cell>
        </row>
        <row r="921">
          <cell r="A921" t="str">
            <v>MORTERO DE PEGA IMPERMEABILIZADA</v>
          </cell>
          <cell r="B921" t="str">
            <v>M3</v>
          </cell>
          <cell r="C921">
            <v>201461</v>
          </cell>
          <cell r="D921">
            <v>201461</v>
          </cell>
          <cell r="E921">
            <v>0</v>
          </cell>
          <cell r="F921">
            <v>38091</v>
          </cell>
          <cell r="G921" t="str">
            <v>MORTEROS</v>
          </cell>
          <cell r="H921">
            <v>5</v>
          </cell>
          <cell r="I921">
            <v>0</v>
          </cell>
          <cell r="J921">
            <v>0</v>
          </cell>
          <cell r="L921">
            <v>0</v>
          </cell>
          <cell r="M921">
            <v>0</v>
          </cell>
        </row>
        <row r="922">
          <cell r="A922" t="str">
            <v>MORTERO GROUTING</v>
          </cell>
          <cell r="B922" t="str">
            <v>M3</v>
          </cell>
          <cell r="C922">
            <v>200800</v>
          </cell>
          <cell r="D922">
            <v>200800</v>
          </cell>
          <cell r="E922">
            <v>0</v>
          </cell>
          <cell r="F922">
            <v>38091</v>
          </cell>
          <cell r="G922" t="str">
            <v>MORTEROS</v>
          </cell>
          <cell r="H922">
            <v>5</v>
          </cell>
          <cell r="I922">
            <v>0</v>
          </cell>
          <cell r="J922">
            <v>0</v>
          </cell>
          <cell r="L922">
            <v>0</v>
          </cell>
          <cell r="M922">
            <v>0</v>
          </cell>
        </row>
        <row r="923">
          <cell r="A923" t="str">
            <v>MORTERO LARGA VIDA</v>
          </cell>
          <cell r="B923" t="str">
            <v>M3</v>
          </cell>
          <cell r="C923">
            <v>108535</v>
          </cell>
          <cell r="D923">
            <v>108535</v>
          </cell>
          <cell r="E923">
            <v>0</v>
          </cell>
          <cell r="F923">
            <v>38425</v>
          </cell>
          <cell r="G923" t="str">
            <v>MORTEROS</v>
          </cell>
        </row>
        <row r="924">
          <cell r="A924" t="str">
            <v>MORTERO PARA PISO</v>
          </cell>
          <cell r="B924" t="str">
            <v>M3</v>
          </cell>
          <cell r="C924">
            <v>18102</v>
          </cell>
          <cell r="D924">
            <v>18102</v>
          </cell>
          <cell r="E924">
            <v>0</v>
          </cell>
          <cell r="F924">
            <v>38091</v>
          </cell>
          <cell r="G924" t="str">
            <v>MORTEROS</v>
          </cell>
          <cell r="H924">
            <v>5</v>
          </cell>
          <cell r="I924">
            <v>0</v>
          </cell>
          <cell r="J924">
            <v>0</v>
          </cell>
          <cell r="L924">
            <v>0</v>
          </cell>
          <cell r="M924">
            <v>0</v>
          </cell>
        </row>
        <row r="925">
          <cell r="A925" t="str">
            <v>MORTERO PARA PISO ARENA LAVADA</v>
          </cell>
          <cell r="B925" t="str">
            <v>M3</v>
          </cell>
          <cell r="C925">
            <v>127467</v>
          </cell>
          <cell r="D925">
            <v>127467</v>
          </cell>
          <cell r="E925">
            <v>0</v>
          </cell>
          <cell r="F925">
            <v>38091</v>
          </cell>
          <cell r="G925" t="str">
            <v>MORTEROS</v>
          </cell>
          <cell r="H925">
            <v>5</v>
          </cell>
          <cell r="I925">
            <v>0</v>
          </cell>
          <cell r="J925">
            <v>0</v>
          </cell>
          <cell r="L925">
            <v>0</v>
          </cell>
          <cell r="M925">
            <v>0</v>
          </cell>
        </row>
        <row r="926">
          <cell r="A926" t="str">
            <v xml:space="preserve">MORTERO PARA RANURADO </v>
          </cell>
          <cell r="B926" t="str">
            <v>M3</v>
          </cell>
          <cell r="C926">
            <v>149108</v>
          </cell>
          <cell r="D926">
            <v>149108</v>
          </cell>
          <cell r="E926">
            <v>0</v>
          </cell>
          <cell r="F926">
            <v>38091</v>
          </cell>
          <cell r="G926" t="str">
            <v>MORTEROS</v>
          </cell>
          <cell r="H926">
            <v>5</v>
          </cell>
          <cell r="I926">
            <v>0</v>
          </cell>
          <cell r="J926">
            <v>0</v>
          </cell>
          <cell r="L926">
            <v>0</v>
          </cell>
          <cell r="M926">
            <v>0</v>
          </cell>
        </row>
        <row r="927">
          <cell r="A927" t="str">
            <v xml:space="preserve">MORTERO PARA REVOQUE </v>
          </cell>
          <cell r="B927" t="str">
            <v>M3</v>
          </cell>
          <cell r="C927">
            <v>126000</v>
          </cell>
          <cell r="D927">
            <v>126000</v>
          </cell>
          <cell r="E927">
            <v>0</v>
          </cell>
          <cell r="F927">
            <v>38091</v>
          </cell>
          <cell r="G927" t="str">
            <v>MORTEROS</v>
          </cell>
          <cell r="H927">
            <v>5</v>
          </cell>
          <cell r="I927">
            <v>0</v>
          </cell>
          <cell r="J927">
            <v>0</v>
          </cell>
          <cell r="L927">
            <v>0</v>
          </cell>
          <cell r="M927">
            <v>0</v>
          </cell>
        </row>
        <row r="928">
          <cell r="A928" t="str">
            <v>MORTERO PARA REVOQUE LARGA VIDA</v>
          </cell>
          <cell r="B928" t="str">
            <v>M3</v>
          </cell>
          <cell r="C928">
            <v>149108</v>
          </cell>
          <cell r="D928">
            <v>149108</v>
          </cell>
          <cell r="E928">
            <v>0</v>
          </cell>
          <cell r="F928">
            <v>38091</v>
          </cell>
          <cell r="G928" t="str">
            <v>MORTEROS</v>
          </cell>
          <cell r="H928">
            <v>5</v>
          </cell>
          <cell r="I928">
            <v>0</v>
          </cell>
          <cell r="J928">
            <v>0</v>
          </cell>
          <cell r="L928">
            <v>0</v>
          </cell>
          <cell r="M928">
            <v>0</v>
          </cell>
        </row>
        <row r="929">
          <cell r="A929" t="str">
            <v>MORTERO PEGA CATALAN</v>
          </cell>
          <cell r="B929" t="str">
            <v>M3</v>
          </cell>
          <cell r="C929">
            <v>147945</v>
          </cell>
          <cell r="D929">
            <v>147945</v>
          </cell>
          <cell r="E929">
            <v>0</v>
          </cell>
          <cell r="F929">
            <v>38425</v>
          </cell>
          <cell r="G929" t="str">
            <v>MORTEROS</v>
          </cell>
        </row>
        <row r="930">
          <cell r="A930" t="str">
            <v>MORTERO PISOS ARENA LAVADA</v>
          </cell>
          <cell r="C930">
            <v>127467</v>
          </cell>
          <cell r="D930">
            <v>127467</v>
          </cell>
          <cell r="E930">
            <v>0</v>
          </cell>
          <cell r="F930">
            <v>38456</v>
          </cell>
          <cell r="G930" t="str">
            <v>MORTEROS</v>
          </cell>
        </row>
        <row r="931">
          <cell r="A931" t="str">
            <v>MORTERO REVOQUE 1:1</v>
          </cell>
          <cell r="B931" t="str">
            <v>M3</v>
          </cell>
          <cell r="C931">
            <v>357060</v>
          </cell>
          <cell r="D931">
            <v>357060</v>
          </cell>
          <cell r="E931">
            <v>0</v>
          </cell>
          <cell r="F931">
            <v>37767</v>
          </cell>
          <cell r="G931" t="str">
            <v>MORTEROS</v>
          </cell>
          <cell r="H931">
            <v>5</v>
          </cell>
          <cell r="I931">
            <v>0</v>
          </cell>
          <cell r="J931">
            <v>0</v>
          </cell>
          <cell r="L931">
            <v>0</v>
          </cell>
          <cell r="M931">
            <v>0</v>
          </cell>
        </row>
        <row r="932">
          <cell r="A932" t="str">
            <v>MORTERO TORTA 1:4</v>
          </cell>
          <cell r="B932" t="str">
            <v>M3</v>
          </cell>
          <cell r="C932">
            <v>161000</v>
          </cell>
          <cell r="D932">
            <v>161000</v>
          </cell>
          <cell r="E932">
            <v>0</v>
          </cell>
          <cell r="F932">
            <v>38091</v>
          </cell>
          <cell r="G932" t="str">
            <v>MORTEROS</v>
          </cell>
          <cell r="H932">
            <v>5</v>
          </cell>
          <cell r="I932">
            <v>0</v>
          </cell>
          <cell r="J932">
            <v>0</v>
          </cell>
          <cell r="L932">
            <v>0</v>
          </cell>
          <cell r="M932">
            <v>0</v>
          </cell>
        </row>
        <row r="933">
          <cell r="A933" t="str">
            <v>MUEBLE ALTO PROM.</v>
          </cell>
          <cell r="B933" t="str">
            <v>ML</v>
          </cell>
          <cell r="C933">
            <v>1999883</v>
          </cell>
          <cell r="D933">
            <v>1999883</v>
          </cell>
          <cell r="E933">
            <v>0</v>
          </cell>
          <cell r="F933">
            <v>38260</v>
          </cell>
          <cell r="G933" t="str">
            <v>C. MADERA</v>
          </cell>
          <cell r="H933">
            <v>16</v>
          </cell>
          <cell r="I933">
            <v>0</v>
          </cell>
          <cell r="J933" t="str">
            <v>TOLENTINO</v>
          </cell>
          <cell r="L933">
            <v>0</v>
          </cell>
          <cell r="M933">
            <v>0</v>
          </cell>
        </row>
        <row r="934">
          <cell r="A934" t="str">
            <v>MUEBLE ALTO REPOSTERO</v>
          </cell>
          <cell r="B934" t="str">
            <v>ML</v>
          </cell>
          <cell r="C934">
            <v>516718</v>
          </cell>
          <cell r="D934">
            <v>516718</v>
          </cell>
          <cell r="E934">
            <v>0</v>
          </cell>
          <cell r="F934">
            <v>38260</v>
          </cell>
          <cell r="G934" t="str">
            <v>C. MADERA</v>
          </cell>
          <cell r="H934">
            <v>16</v>
          </cell>
          <cell r="I934">
            <v>0</v>
          </cell>
          <cell r="J934" t="str">
            <v>TOLENTINO</v>
          </cell>
          <cell r="L934">
            <v>0</v>
          </cell>
          <cell r="M934">
            <v>0</v>
          </cell>
        </row>
        <row r="935">
          <cell r="A935" t="str">
            <v>MUEBLE ALTO ROPAS</v>
          </cell>
          <cell r="B935" t="str">
            <v>UN</v>
          </cell>
          <cell r="C935">
            <v>834730</v>
          </cell>
          <cell r="D935">
            <v>834730</v>
          </cell>
          <cell r="E935">
            <v>0</v>
          </cell>
          <cell r="F935">
            <v>38260</v>
          </cell>
          <cell r="G935" t="str">
            <v>C. MADERA</v>
          </cell>
          <cell r="H935">
            <v>16</v>
          </cell>
          <cell r="I935">
            <v>0</v>
          </cell>
          <cell r="J935" t="str">
            <v>TOLENTINO</v>
          </cell>
          <cell r="L935">
            <v>0</v>
          </cell>
          <cell r="M935">
            <v>0</v>
          </cell>
        </row>
        <row r="936">
          <cell r="A936" t="str">
            <v>MUEBLE BAJO  PROM.</v>
          </cell>
          <cell r="B936" t="str">
            <v>ML</v>
          </cell>
          <cell r="C936">
            <v>2702254</v>
          </cell>
          <cell r="D936">
            <v>2702254</v>
          </cell>
          <cell r="E936">
            <v>0</v>
          </cell>
          <cell r="F936">
            <v>38260</v>
          </cell>
          <cell r="G936" t="str">
            <v>C. MADERA</v>
          </cell>
          <cell r="H936">
            <v>16</v>
          </cell>
          <cell r="I936">
            <v>0</v>
          </cell>
          <cell r="J936" t="str">
            <v>TOLENTINO</v>
          </cell>
          <cell r="L936">
            <v>0</v>
          </cell>
          <cell r="M936">
            <v>0</v>
          </cell>
        </row>
        <row r="937">
          <cell r="A937" t="str">
            <v>MUEBLE BAJO COCINA POSFORMADO</v>
          </cell>
          <cell r="B937" t="str">
            <v>ML</v>
          </cell>
          <cell r="C937">
            <v>460800</v>
          </cell>
          <cell r="D937">
            <v>360000</v>
          </cell>
          <cell r="E937">
            <v>-0.28000000000000003</v>
          </cell>
          <cell r="F937">
            <v>37761</v>
          </cell>
          <cell r="G937" t="str">
            <v>C. MADERA</v>
          </cell>
          <cell r="H937">
            <v>16</v>
          </cell>
          <cell r="I937">
            <v>0</v>
          </cell>
          <cell r="J937">
            <v>0</v>
          </cell>
          <cell r="L937">
            <v>0</v>
          </cell>
          <cell r="M937">
            <v>0</v>
          </cell>
        </row>
        <row r="938">
          <cell r="A938" t="str">
            <v>MUEBLE BAJO REPOSTERO</v>
          </cell>
          <cell r="B938" t="str">
            <v>ML</v>
          </cell>
          <cell r="C938">
            <v>594262</v>
          </cell>
          <cell r="D938">
            <v>594262</v>
          </cell>
          <cell r="E938">
            <v>0</v>
          </cell>
          <cell r="F938">
            <v>38260</v>
          </cell>
          <cell r="G938" t="str">
            <v>C. MADERA</v>
          </cell>
          <cell r="H938">
            <v>16</v>
          </cell>
          <cell r="I938">
            <v>0</v>
          </cell>
          <cell r="J938" t="str">
            <v>TOLENTINO</v>
          </cell>
          <cell r="L938">
            <v>0</v>
          </cell>
          <cell r="M938">
            <v>0</v>
          </cell>
        </row>
        <row r="939">
          <cell r="A939" t="str">
            <v>MUEBLE DE ROPAS X 1.00 M</v>
          </cell>
          <cell r="B939" t="str">
            <v>UN</v>
          </cell>
          <cell r="C939">
            <v>512000</v>
          </cell>
          <cell r="D939">
            <v>400000</v>
          </cell>
          <cell r="E939">
            <v>-0.28000000000000003</v>
          </cell>
          <cell r="F939">
            <v>37417</v>
          </cell>
          <cell r="G939" t="str">
            <v>C. MADERA</v>
          </cell>
          <cell r="H939">
            <v>16</v>
          </cell>
          <cell r="I939">
            <v>0</v>
          </cell>
          <cell r="J939">
            <v>0</v>
          </cell>
          <cell r="L939">
            <v>0</v>
          </cell>
          <cell r="M939">
            <v>0</v>
          </cell>
        </row>
        <row r="940">
          <cell r="A940" t="str">
            <v>MUEBLE DE ROPAS X 2.00 M</v>
          </cell>
          <cell r="B940" t="str">
            <v>UN</v>
          </cell>
          <cell r="C940">
            <v>1024000</v>
          </cell>
          <cell r="D940">
            <v>800000</v>
          </cell>
          <cell r="E940">
            <v>-0.28000000000000003</v>
          </cell>
          <cell r="F940">
            <v>37417</v>
          </cell>
          <cell r="G940" t="str">
            <v>C. MADERA</v>
          </cell>
          <cell r="H940">
            <v>16</v>
          </cell>
          <cell r="I940">
            <v>0</v>
          </cell>
          <cell r="J940">
            <v>0</v>
          </cell>
          <cell r="L940">
            <v>0</v>
          </cell>
          <cell r="M940">
            <v>0</v>
          </cell>
        </row>
        <row r="941">
          <cell r="A941" t="str">
            <v>MUEBLE HORNOS 0.80</v>
          </cell>
          <cell r="B941" t="str">
            <v>UN</v>
          </cell>
          <cell r="C941">
            <v>670480</v>
          </cell>
          <cell r="D941">
            <v>670480</v>
          </cell>
          <cell r="E941">
            <v>0</v>
          </cell>
          <cell r="F941">
            <v>38260</v>
          </cell>
          <cell r="G941" t="str">
            <v>C. MADERA</v>
          </cell>
          <cell r="H941">
            <v>16</v>
          </cell>
          <cell r="I941">
            <v>0</v>
          </cell>
          <cell r="J941" t="str">
            <v>TOLENTINO</v>
          </cell>
          <cell r="L941">
            <v>0</v>
          </cell>
          <cell r="M941">
            <v>0</v>
          </cell>
        </row>
        <row r="942">
          <cell r="A942" t="str">
            <v>MUEBLE ROPAS</v>
          </cell>
          <cell r="B942" t="str">
            <v>ML</v>
          </cell>
          <cell r="C942">
            <v>707650</v>
          </cell>
          <cell r="D942">
            <v>707650</v>
          </cell>
          <cell r="E942">
            <v>0</v>
          </cell>
          <cell r="F942">
            <v>38260</v>
          </cell>
          <cell r="G942" t="str">
            <v>C. MADERA</v>
          </cell>
          <cell r="H942">
            <v>16</v>
          </cell>
          <cell r="I942">
            <v>0</v>
          </cell>
          <cell r="J942" t="str">
            <v>TOLENTINO</v>
          </cell>
          <cell r="L942">
            <v>0</v>
          </cell>
          <cell r="M942">
            <v>0</v>
          </cell>
        </row>
        <row r="943">
          <cell r="A943" t="str">
            <v xml:space="preserve">MUEBLE ROPAS TIPICO </v>
          </cell>
          <cell r="B943" t="str">
            <v>GL</v>
          </cell>
          <cell r="C943">
            <v>1501356</v>
          </cell>
          <cell r="D943">
            <v>1501356</v>
          </cell>
          <cell r="E943">
            <v>0</v>
          </cell>
          <cell r="F943">
            <v>38749</v>
          </cell>
          <cell r="G943" t="str">
            <v>C. MADERA</v>
          </cell>
          <cell r="J943" t="str">
            <v>tolentino</v>
          </cell>
        </row>
        <row r="944">
          <cell r="A944" t="str">
            <v>MUEBLE ROPAS TIPICO 370</v>
          </cell>
          <cell r="B944" t="str">
            <v>GL</v>
          </cell>
          <cell r="C944">
            <v>1530309</v>
          </cell>
          <cell r="D944">
            <v>1530309</v>
          </cell>
          <cell r="E944">
            <v>0</v>
          </cell>
          <cell r="F944">
            <v>38475</v>
          </cell>
          <cell r="G944" t="str">
            <v>C. MADERA</v>
          </cell>
          <cell r="J944" t="str">
            <v>tolentino</v>
          </cell>
        </row>
        <row r="945">
          <cell r="A945" t="str">
            <v>MUEBLE ROPAS TIPICO 430</v>
          </cell>
          <cell r="B945" t="str">
            <v>GL</v>
          </cell>
          <cell r="C945">
            <v>1530309</v>
          </cell>
          <cell r="D945">
            <v>1530309</v>
          </cell>
          <cell r="E945">
            <v>0</v>
          </cell>
          <cell r="F945">
            <v>38475</v>
          </cell>
          <cell r="G945" t="str">
            <v>C. MADERA</v>
          </cell>
          <cell r="J945" t="str">
            <v>tolentino</v>
          </cell>
        </row>
        <row r="946">
          <cell r="A946" t="str">
            <v>MUEBLE VITRINA NEVERAS</v>
          </cell>
          <cell r="B946" t="str">
            <v>UN</v>
          </cell>
          <cell r="C946">
            <v>604911</v>
          </cell>
          <cell r="D946">
            <v>604911</v>
          </cell>
          <cell r="E946">
            <v>0</v>
          </cell>
          <cell r="F946">
            <v>38260</v>
          </cell>
          <cell r="G946" t="str">
            <v>C. MADERA</v>
          </cell>
          <cell r="H946">
            <v>16</v>
          </cell>
          <cell r="I946">
            <v>0</v>
          </cell>
          <cell r="J946" t="str">
            <v>TOLENTINO</v>
          </cell>
          <cell r="L946">
            <v>0</v>
          </cell>
          <cell r="M946">
            <v>0</v>
          </cell>
        </row>
        <row r="947">
          <cell r="A947" t="str">
            <v>MUROS EN ADOBE LAVADERO</v>
          </cell>
          <cell r="B947" t="str">
            <v>M2</v>
          </cell>
          <cell r="C947">
            <v>12650</v>
          </cell>
          <cell r="D947">
            <v>11000</v>
          </cell>
          <cell r="E947">
            <v>-0.15</v>
          </cell>
          <cell r="F947">
            <v>37417</v>
          </cell>
          <cell r="G947" t="str">
            <v>MAMPOSTERIA</v>
          </cell>
          <cell r="H947">
            <v>7</v>
          </cell>
          <cell r="I947">
            <v>0</v>
          </cell>
          <cell r="J947">
            <v>0</v>
          </cell>
          <cell r="L947">
            <v>0</v>
          </cell>
          <cell r="M947">
            <v>0</v>
          </cell>
        </row>
        <row r="948">
          <cell r="A948" t="str">
            <v>MUROS EN ADOBE LAVAESCOBAS</v>
          </cell>
          <cell r="B948" t="str">
            <v>M2</v>
          </cell>
          <cell r="C948">
            <v>12650</v>
          </cell>
          <cell r="D948">
            <v>11000</v>
          </cell>
          <cell r="E948">
            <v>-0.15</v>
          </cell>
          <cell r="F948">
            <v>37417</v>
          </cell>
          <cell r="G948" t="str">
            <v>MAMPOSTERIA</v>
          </cell>
          <cell r="H948">
            <v>7</v>
          </cell>
          <cell r="I948">
            <v>0</v>
          </cell>
          <cell r="J948">
            <v>0</v>
          </cell>
          <cell r="L948">
            <v>0</v>
          </cell>
          <cell r="M948">
            <v>0</v>
          </cell>
        </row>
        <row r="949">
          <cell r="A949" t="str">
            <v>OBRA CIVIL PARA DESMONTE GRUA</v>
          </cell>
          <cell r="B949" t="str">
            <v>GL</v>
          </cell>
          <cell r="C949">
            <v>6230033</v>
          </cell>
          <cell r="D949">
            <v>5191694</v>
          </cell>
          <cell r="E949">
            <v>-0.2</v>
          </cell>
          <cell r="F949">
            <v>37413</v>
          </cell>
          <cell r="G949" t="str">
            <v>EQUIPO</v>
          </cell>
          <cell r="H949">
            <v>100</v>
          </cell>
          <cell r="I949">
            <v>0</v>
          </cell>
          <cell r="J949">
            <v>0</v>
          </cell>
          <cell r="L949">
            <v>0</v>
          </cell>
          <cell r="M949">
            <v>0</v>
          </cell>
        </row>
        <row r="950">
          <cell r="A950" t="str">
            <v>OBRA CIVIL PARA MONTAJE GRUA</v>
          </cell>
          <cell r="B950" t="str">
            <v>GL</v>
          </cell>
          <cell r="C950">
            <v>6230033</v>
          </cell>
          <cell r="D950">
            <v>5191694</v>
          </cell>
          <cell r="E950">
            <v>-0.2</v>
          </cell>
          <cell r="F950">
            <v>37413</v>
          </cell>
          <cell r="G950" t="str">
            <v>EQUIPO</v>
          </cell>
          <cell r="H950">
            <v>100</v>
          </cell>
          <cell r="I950">
            <v>0</v>
          </cell>
          <cell r="J950">
            <v>0</v>
          </cell>
          <cell r="L950">
            <v>0</v>
          </cell>
          <cell r="M950">
            <v>0</v>
          </cell>
        </row>
        <row r="951">
          <cell r="A951" t="str">
            <v>OBRAS CIVILES PLANTA EMERGENCIA</v>
          </cell>
          <cell r="B951" t="str">
            <v>UN</v>
          </cell>
          <cell r="C951">
            <v>1000000</v>
          </cell>
          <cell r="D951">
            <v>1000000</v>
          </cell>
          <cell r="E951">
            <v>0</v>
          </cell>
          <cell r="F951">
            <v>37755</v>
          </cell>
          <cell r="G951" t="str">
            <v>INSTAL ELECTRICA</v>
          </cell>
          <cell r="H951">
            <v>100</v>
          </cell>
          <cell r="I951">
            <v>0</v>
          </cell>
          <cell r="J951">
            <v>0</v>
          </cell>
          <cell r="L951">
            <v>0</v>
          </cell>
          <cell r="M951">
            <v>0</v>
          </cell>
        </row>
        <row r="952">
          <cell r="A952" t="str">
            <v>OBRAS CIVILES RED ELEC</v>
          </cell>
          <cell r="B952" t="str">
            <v>APTO</v>
          </cell>
          <cell r="C952">
            <v>2488200</v>
          </cell>
          <cell r="D952">
            <v>1885000</v>
          </cell>
          <cell r="E952">
            <v>-0.32</v>
          </cell>
          <cell r="F952">
            <v>37417</v>
          </cell>
          <cell r="G952" t="str">
            <v>INSTAL ELECTRICA</v>
          </cell>
          <cell r="H952">
            <v>100</v>
          </cell>
          <cell r="I952">
            <v>0</v>
          </cell>
          <cell r="J952">
            <v>0</v>
          </cell>
          <cell r="L952">
            <v>0</v>
          </cell>
          <cell r="M952">
            <v>0</v>
          </cell>
        </row>
        <row r="953">
          <cell r="A953" t="str">
            <v>OBRAS CIVILES Y MONTAJE PANTA MEZCLAS</v>
          </cell>
          <cell r="B953" t="str">
            <v>M3</v>
          </cell>
          <cell r="C953">
            <v>1254</v>
          </cell>
          <cell r="D953">
            <v>1254</v>
          </cell>
          <cell r="E953">
            <v>0</v>
          </cell>
          <cell r="F953">
            <v>38414</v>
          </cell>
        </row>
        <row r="954">
          <cell r="A954" t="str">
            <v xml:space="preserve">OLLERO X 2 </v>
          </cell>
          <cell r="B954" t="str">
            <v>UN</v>
          </cell>
          <cell r="C954">
            <v>92800</v>
          </cell>
          <cell r="D954">
            <v>92800</v>
          </cell>
          <cell r="E954">
            <v>0</v>
          </cell>
          <cell r="F954">
            <v>38260</v>
          </cell>
          <cell r="G954" t="str">
            <v>C. MADERA</v>
          </cell>
          <cell r="H954">
            <v>16</v>
          </cell>
          <cell r="I954">
            <v>0</v>
          </cell>
          <cell r="J954" t="str">
            <v>TOLENTINO</v>
          </cell>
          <cell r="L954">
            <v>0</v>
          </cell>
          <cell r="M954">
            <v>0</v>
          </cell>
        </row>
        <row r="955">
          <cell r="A955" t="str">
            <v>PARAL LAVADERO EN GRANITO</v>
          </cell>
          <cell r="B955" t="str">
            <v>UN</v>
          </cell>
          <cell r="C955">
            <v>32990</v>
          </cell>
          <cell r="D955">
            <v>27492</v>
          </cell>
          <cell r="E955">
            <v>-0.2</v>
          </cell>
          <cell r="F955">
            <v>37755</v>
          </cell>
          <cell r="G955" t="str">
            <v>APA SANIT.</v>
          </cell>
          <cell r="H955">
            <v>34</v>
          </cell>
          <cell r="I955">
            <v>0</v>
          </cell>
          <cell r="J955">
            <v>0</v>
          </cell>
          <cell r="L955">
            <v>0</v>
          </cell>
          <cell r="M955">
            <v>0</v>
          </cell>
        </row>
        <row r="956">
          <cell r="A956" t="str">
            <v>PARALES PARA VENTANA APTO TIPO 2</v>
          </cell>
          <cell r="B956" t="str">
            <v>UN</v>
          </cell>
          <cell r="C956">
            <v>202240</v>
          </cell>
          <cell r="D956">
            <v>202240</v>
          </cell>
          <cell r="E956">
            <v>0</v>
          </cell>
          <cell r="F956">
            <v>38253</v>
          </cell>
          <cell r="G956" t="str">
            <v>C. MADERA</v>
          </cell>
          <cell r="H956">
            <v>100</v>
          </cell>
          <cell r="I956">
            <v>0</v>
          </cell>
          <cell r="J956" t="str">
            <v>ALONSO H</v>
          </cell>
          <cell r="L956">
            <v>0</v>
          </cell>
          <cell r="M956">
            <v>0</v>
          </cell>
        </row>
        <row r="957">
          <cell r="A957" t="str">
            <v>PASAMANOS EN VIDRIO DE 0.51 m (SIN VIDRIO)</v>
          </cell>
          <cell r="B957" t="str">
            <v>ML</v>
          </cell>
          <cell r="C957">
            <v>140000</v>
          </cell>
          <cell r="D957">
            <v>140000</v>
          </cell>
          <cell r="E957">
            <v>0</v>
          </cell>
          <cell r="F957">
            <v>38749</v>
          </cell>
          <cell r="G957" t="str">
            <v>C. METALICA</v>
          </cell>
          <cell r="H957">
            <v>8</v>
          </cell>
          <cell r="I957">
            <v>0</v>
          </cell>
          <cell r="J957" t="str">
            <v>PRODISER</v>
          </cell>
          <cell r="L957">
            <v>0</v>
          </cell>
          <cell r="M957">
            <v>0</v>
          </cell>
        </row>
        <row r="958">
          <cell r="A958" t="str">
            <v>PASAMANOS ESCALERAS COMUNES</v>
          </cell>
          <cell r="B958" t="str">
            <v>ML</v>
          </cell>
          <cell r="C958">
            <v>130000</v>
          </cell>
          <cell r="D958">
            <v>130000</v>
          </cell>
          <cell r="E958">
            <v>0</v>
          </cell>
          <cell r="F958">
            <v>38749</v>
          </cell>
          <cell r="G958" t="str">
            <v>C. METALICA</v>
          </cell>
          <cell r="H958">
            <v>8</v>
          </cell>
          <cell r="I958">
            <v>0</v>
          </cell>
          <cell r="J958" t="str">
            <v>ESTRUFORMAS</v>
          </cell>
        </row>
        <row r="959">
          <cell r="A959" t="str">
            <v>PASAMANOS SOTANOS</v>
          </cell>
          <cell r="B959" t="str">
            <v>ML</v>
          </cell>
          <cell r="C959">
            <v>120000</v>
          </cell>
          <cell r="D959">
            <v>120000</v>
          </cell>
          <cell r="E959">
            <v>0</v>
          </cell>
          <cell r="F959">
            <v>38749</v>
          </cell>
          <cell r="G959" t="str">
            <v>C. METALICA</v>
          </cell>
          <cell r="H959">
            <v>8</v>
          </cell>
          <cell r="I959">
            <v>0</v>
          </cell>
          <cell r="J959" t="str">
            <v>ESTRUFORMAS</v>
          </cell>
        </row>
        <row r="960">
          <cell r="A960" t="str">
            <v>PASAMANOS TABLÓN MADERA</v>
          </cell>
          <cell r="B960" t="str">
            <v>ML</v>
          </cell>
          <cell r="C960">
            <v>25000</v>
          </cell>
          <cell r="D960">
            <v>25000</v>
          </cell>
          <cell r="E960">
            <v>0</v>
          </cell>
          <cell r="F960">
            <v>37417</v>
          </cell>
          <cell r="G960" t="str">
            <v>C. MADERA</v>
          </cell>
          <cell r="H960">
            <v>3</v>
          </cell>
          <cell r="I960">
            <v>0</v>
          </cell>
          <cell r="J960">
            <v>0</v>
          </cell>
          <cell r="L960">
            <v>0</v>
          </cell>
          <cell r="M960">
            <v>0</v>
          </cell>
        </row>
        <row r="961">
          <cell r="A961" t="str">
            <v>PASAMANOS TUBERÍA METÁLICA PINT. E INST.</v>
          </cell>
          <cell r="B961" t="str">
            <v>ML</v>
          </cell>
          <cell r="C961">
            <v>50000</v>
          </cell>
          <cell r="D961">
            <v>50000</v>
          </cell>
          <cell r="E961">
            <v>0</v>
          </cell>
          <cell r="F961">
            <v>37413</v>
          </cell>
          <cell r="G961" t="str">
            <v>C. METALICA</v>
          </cell>
          <cell r="H961">
            <v>100</v>
          </cell>
          <cell r="I961">
            <v>0</v>
          </cell>
          <cell r="J961">
            <v>0</v>
          </cell>
          <cell r="L961">
            <v>0</v>
          </cell>
          <cell r="M961">
            <v>0</v>
          </cell>
        </row>
        <row r="962">
          <cell r="A962" t="str">
            <v>PASAMANOS Y ESCALA PENHOUSE</v>
          </cell>
          <cell r="B962" t="str">
            <v>UN</v>
          </cell>
          <cell r="C962">
            <v>3000000</v>
          </cell>
          <cell r="D962">
            <v>3000000</v>
          </cell>
          <cell r="E962">
            <v>0</v>
          </cell>
          <cell r="F962">
            <v>37413</v>
          </cell>
          <cell r="G962" t="str">
            <v>C. METALICA</v>
          </cell>
          <cell r="H962">
            <v>100</v>
          </cell>
          <cell r="I962">
            <v>0</v>
          </cell>
          <cell r="J962">
            <v>0</v>
          </cell>
          <cell r="L962">
            <v>0</v>
          </cell>
          <cell r="M962">
            <v>0</v>
          </cell>
        </row>
        <row r="963">
          <cell r="A963" t="str">
            <v>PEGACOR</v>
          </cell>
          <cell r="B963" t="str">
            <v>KG</v>
          </cell>
          <cell r="C963">
            <v>665</v>
          </cell>
          <cell r="D963">
            <v>665</v>
          </cell>
          <cell r="E963">
            <v>0</v>
          </cell>
          <cell r="F963">
            <v>38749</v>
          </cell>
          <cell r="G963" t="str">
            <v>PETREOS Y CTO.</v>
          </cell>
          <cell r="H963">
            <v>4</v>
          </cell>
          <cell r="I963">
            <v>0</v>
          </cell>
          <cell r="J963" t="str">
            <v>BAZAR AMERICANO</v>
          </cell>
          <cell r="L963">
            <v>0</v>
          </cell>
          <cell r="M963">
            <v>0</v>
          </cell>
        </row>
        <row r="964">
          <cell r="A964" t="str">
            <v>PEGACOR (M2)</v>
          </cell>
          <cell r="B964" t="str">
            <v>M2</v>
          </cell>
          <cell r="C964">
            <v>5320</v>
          </cell>
          <cell r="D964">
            <v>5320</v>
          </cell>
          <cell r="E964">
            <v>0</v>
          </cell>
          <cell r="F964">
            <v>38749</v>
          </cell>
          <cell r="G964" t="str">
            <v>PETREOS Y CTO.</v>
          </cell>
          <cell r="H964">
            <v>4</v>
          </cell>
          <cell r="I964">
            <v>0</v>
          </cell>
          <cell r="J964" t="str">
            <v>BAZAR AMERICANO</v>
          </cell>
          <cell r="L964">
            <v>0</v>
          </cell>
          <cell r="M964">
            <v>0</v>
          </cell>
        </row>
        <row r="965">
          <cell r="A965" t="str">
            <v>PELDAÑO PREFABRICADO</v>
          </cell>
          <cell r="B965" t="str">
            <v>ML</v>
          </cell>
          <cell r="C965">
            <v>23000</v>
          </cell>
          <cell r="D965">
            <v>23000</v>
          </cell>
          <cell r="E965">
            <v>0</v>
          </cell>
          <cell r="F965">
            <v>37413</v>
          </cell>
          <cell r="G965" t="str">
            <v>PISOS</v>
          </cell>
          <cell r="H965">
            <v>6</v>
          </cell>
          <cell r="I965">
            <v>0</v>
          </cell>
          <cell r="J965">
            <v>0</v>
          </cell>
          <cell r="L965">
            <v>0</v>
          </cell>
          <cell r="M965">
            <v>0</v>
          </cell>
        </row>
        <row r="966">
          <cell r="A966" t="str">
            <v>PERFIL PARA JUNTA PISO</v>
          </cell>
          <cell r="B966" t="str">
            <v>ML</v>
          </cell>
          <cell r="C966">
            <v>120000</v>
          </cell>
          <cell r="D966">
            <v>120000</v>
          </cell>
          <cell r="E966">
            <v>0</v>
          </cell>
          <cell r="F966">
            <v>37413</v>
          </cell>
          <cell r="G966" t="str">
            <v>PISOS</v>
          </cell>
          <cell r="H966">
            <v>6</v>
          </cell>
          <cell r="I966">
            <v>0</v>
          </cell>
          <cell r="J966">
            <v>0</v>
          </cell>
          <cell r="L966">
            <v>0</v>
          </cell>
          <cell r="M966">
            <v>0</v>
          </cell>
        </row>
        <row r="967">
          <cell r="A967" t="str">
            <v>PERFORACION PARA BUJE DE ACERO</v>
          </cell>
          <cell r="B967" t="str">
            <v>UN</v>
          </cell>
          <cell r="C967">
            <v>10556</v>
          </cell>
          <cell r="D967">
            <v>10556</v>
          </cell>
          <cell r="E967">
            <v>0</v>
          </cell>
          <cell r="G967" t="str">
            <v>MESONES</v>
          </cell>
          <cell r="H967">
            <v>13</v>
          </cell>
          <cell r="I967">
            <v>0</v>
          </cell>
          <cell r="J967" t="str">
            <v>TOLENTINO</v>
          </cell>
          <cell r="L967">
            <v>0</v>
          </cell>
          <cell r="M967">
            <v>0</v>
          </cell>
        </row>
        <row r="968">
          <cell r="A968" t="str">
            <v>PICAPORTE</v>
          </cell>
          <cell r="B968" t="str">
            <v>UN</v>
          </cell>
          <cell r="C968">
            <v>4025</v>
          </cell>
          <cell r="D968">
            <v>3500</v>
          </cell>
          <cell r="E968">
            <v>-0.15</v>
          </cell>
          <cell r="F968">
            <v>35582</v>
          </cell>
          <cell r="G968" t="str">
            <v>C. MADERA</v>
          </cell>
          <cell r="H968">
            <v>28</v>
          </cell>
          <cell r="I968">
            <v>0</v>
          </cell>
          <cell r="J968">
            <v>0</v>
          </cell>
          <cell r="L968">
            <v>0</v>
          </cell>
          <cell r="M968">
            <v>0</v>
          </cell>
        </row>
        <row r="969">
          <cell r="A969" t="str">
            <v>PIEDRA</v>
          </cell>
          <cell r="B969" t="str">
            <v>M3</v>
          </cell>
          <cell r="C969">
            <v>24000</v>
          </cell>
          <cell r="D969">
            <v>24000</v>
          </cell>
          <cell r="E969">
            <v>0</v>
          </cell>
          <cell r="F969">
            <v>38091</v>
          </cell>
          <cell r="G969" t="str">
            <v>PETREOS Y CTO.</v>
          </cell>
          <cell r="H969">
            <v>4</v>
          </cell>
          <cell r="I969" t="str">
            <v>17000</v>
          </cell>
          <cell r="J969">
            <v>0</v>
          </cell>
          <cell r="L969">
            <v>0</v>
          </cell>
          <cell r="M969">
            <v>0</v>
          </cell>
        </row>
        <row r="970">
          <cell r="A970" t="str">
            <v>PINTURA INTERVINILO</v>
          </cell>
          <cell r="B970" t="str">
            <v>GL</v>
          </cell>
          <cell r="C970">
            <v>123076</v>
          </cell>
          <cell r="D970">
            <v>123076</v>
          </cell>
          <cell r="E970">
            <v>0</v>
          </cell>
          <cell r="F970">
            <v>38718</v>
          </cell>
          <cell r="G970" t="str">
            <v>PINTURAS</v>
          </cell>
          <cell r="J970" t="str">
            <v>TECNOPINTURAS</v>
          </cell>
        </row>
        <row r="971">
          <cell r="A971" t="str">
            <v>PINTURA PINTULUX</v>
          </cell>
          <cell r="B971" t="str">
            <v>GL</v>
          </cell>
          <cell r="C971">
            <v>60120</v>
          </cell>
          <cell r="D971">
            <v>60120</v>
          </cell>
          <cell r="E971">
            <v>0</v>
          </cell>
          <cell r="F971">
            <v>38718</v>
          </cell>
          <cell r="G971" t="str">
            <v>PINTURAS</v>
          </cell>
          <cell r="J971" t="str">
            <v>TECNOPINTURAS</v>
          </cell>
        </row>
        <row r="972">
          <cell r="A972" t="str">
            <v>PINTURA VINILTEX (5 GL)</v>
          </cell>
          <cell r="B972" t="str">
            <v>GL</v>
          </cell>
          <cell r="C972">
            <v>38744</v>
          </cell>
          <cell r="D972">
            <v>38744</v>
          </cell>
          <cell r="E972">
            <v>0</v>
          </cell>
          <cell r="F972">
            <v>38091</v>
          </cell>
          <cell r="G972" t="str">
            <v>PINTURAS</v>
          </cell>
          <cell r="H972">
            <v>11</v>
          </cell>
          <cell r="I972" t="str">
            <v>16000</v>
          </cell>
          <cell r="J972" t="str">
            <v>TECNOPINTURAS</v>
          </cell>
          <cell r="L972">
            <v>0</v>
          </cell>
          <cell r="M972">
            <v>0</v>
          </cell>
        </row>
        <row r="973">
          <cell r="A973" t="str">
            <v>PISCINA COMPLETA</v>
          </cell>
          <cell r="B973" t="str">
            <v>GL</v>
          </cell>
          <cell r="C973">
            <v>50000000</v>
          </cell>
          <cell r="D973">
            <v>50000000</v>
          </cell>
          <cell r="E973">
            <v>0</v>
          </cell>
          <cell r="F973">
            <v>37417</v>
          </cell>
          <cell r="G973" t="str">
            <v>EQ ESPECIAL</v>
          </cell>
          <cell r="H973">
            <v>21</v>
          </cell>
          <cell r="I973">
            <v>0</v>
          </cell>
          <cell r="J973">
            <v>0</v>
          </cell>
          <cell r="L973">
            <v>0</v>
          </cell>
          <cell r="M973">
            <v>0</v>
          </cell>
        </row>
        <row r="974">
          <cell r="A974" t="str">
            <v>PISTOLA CAFÉ PINTO</v>
          </cell>
          <cell r="B974" t="str">
            <v>ML</v>
          </cell>
          <cell r="C974">
            <v>82940</v>
          </cell>
          <cell r="D974">
            <v>82940</v>
          </cell>
          <cell r="E974">
            <v>0</v>
          </cell>
          <cell r="F974">
            <v>38701</v>
          </cell>
          <cell r="G974" t="str">
            <v>MESONES</v>
          </cell>
          <cell r="H974" t="str">
            <v>MARMO</v>
          </cell>
          <cell r="I974">
            <v>0</v>
          </cell>
          <cell r="J974">
            <v>0</v>
          </cell>
          <cell r="L974">
            <v>0</v>
          </cell>
          <cell r="M974">
            <v>0</v>
          </cell>
        </row>
        <row r="975">
          <cell r="A975" t="str">
            <v>PISTOLA CREMA MARFIL</v>
          </cell>
          <cell r="B975" t="str">
            <v>ML</v>
          </cell>
          <cell r="C975">
            <v>128934</v>
          </cell>
          <cell r="D975">
            <v>128934</v>
          </cell>
          <cell r="E975">
            <v>0</v>
          </cell>
          <cell r="F975">
            <v>38700</v>
          </cell>
          <cell r="G975" t="str">
            <v>MESONES</v>
          </cell>
          <cell r="H975">
            <v>13</v>
          </cell>
          <cell r="I975">
            <v>0</v>
          </cell>
          <cell r="J975" t="str">
            <v>ROCA S.A.</v>
          </cell>
          <cell r="L975">
            <v>0</v>
          </cell>
          <cell r="M975">
            <v>0</v>
          </cell>
        </row>
        <row r="976">
          <cell r="A976" t="str">
            <v>PLAQUETA DE CONCRETO PARA TERRAZA 30*30</v>
          </cell>
          <cell r="B976" t="str">
            <v>M2</v>
          </cell>
          <cell r="C976">
            <v>19000</v>
          </cell>
          <cell r="D976">
            <v>19000</v>
          </cell>
          <cell r="E976">
            <v>0</v>
          </cell>
          <cell r="F976">
            <v>37408</v>
          </cell>
          <cell r="G976" t="str">
            <v>PISOS</v>
          </cell>
          <cell r="H976">
            <v>6</v>
          </cell>
          <cell r="I976">
            <v>0</v>
          </cell>
          <cell r="J976">
            <v>0</v>
          </cell>
          <cell r="L976">
            <v>0</v>
          </cell>
          <cell r="M976">
            <v>0</v>
          </cell>
        </row>
        <row r="977">
          <cell r="A977" t="str">
            <v>PLASTICO CAL 4</v>
          </cell>
          <cell r="B977" t="str">
            <v>KG</v>
          </cell>
          <cell r="C977">
            <v>2900</v>
          </cell>
          <cell r="D977">
            <v>2900</v>
          </cell>
          <cell r="E977">
            <v>0</v>
          </cell>
          <cell r="F977">
            <v>38749</v>
          </cell>
          <cell r="G977" t="str">
            <v>PISOS</v>
          </cell>
          <cell r="H977">
            <v>7</v>
          </cell>
          <cell r="I977">
            <v>0</v>
          </cell>
          <cell r="J977" t="str">
            <v>PLASTICOS UNIVERSAL</v>
          </cell>
          <cell r="L977">
            <v>0</v>
          </cell>
          <cell r="M977">
            <v>0</v>
          </cell>
        </row>
        <row r="978">
          <cell r="A978" t="str">
            <v xml:space="preserve">PLASTICO INVERNADERO </v>
          </cell>
          <cell r="B978" t="str">
            <v>M2</v>
          </cell>
          <cell r="C978">
            <v>10500</v>
          </cell>
          <cell r="D978">
            <v>10500</v>
          </cell>
          <cell r="E978">
            <v>0</v>
          </cell>
          <cell r="F978">
            <v>38749</v>
          </cell>
          <cell r="G978" t="str">
            <v>MAMPOSTERIA</v>
          </cell>
        </row>
        <row r="979">
          <cell r="A979" t="str">
            <v>PLASTICO PROTECCIÓN PISOS</v>
          </cell>
          <cell r="B979" t="str">
            <v>KG</v>
          </cell>
          <cell r="C979">
            <v>2900</v>
          </cell>
          <cell r="D979">
            <v>2900</v>
          </cell>
          <cell r="E979">
            <v>0</v>
          </cell>
          <cell r="F979">
            <v>38749</v>
          </cell>
          <cell r="G979" t="str">
            <v>PISOS</v>
          </cell>
          <cell r="H979">
            <v>7</v>
          </cell>
          <cell r="I979">
            <v>0</v>
          </cell>
          <cell r="J979" t="str">
            <v>PLASTICOS UNIVERSAL</v>
          </cell>
          <cell r="L979">
            <v>0</v>
          </cell>
          <cell r="M979">
            <v>0</v>
          </cell>
        </row>
        <row r="980">
          <cell r="A980" t="str">
            <v>PLUMAS 500KG CON BALDE Y PLATAFORMA 2da.</v>
          </cell>
          <cell r="B980" t="str">
            <v>UN</v>
          </cell>
          <cell r="C980">
            <v>2750000</v>
          </cell>
          <cell r="D980">
            <v>2750000</v>
          </cell>
          <cell r="E980">
            <v>0</v>
          </cell>
          <cell r="F980">
            <v>37766</v>
          </cell>
          <cell r="G980" t="str">
            <v>EQUIPO</v>
          </cell>
          <cell r="H980">
            <v>14</v>
          </cell>
          <cell r="I980">
            <v>0</v>
          </cell>
          <cell r="J980">
            <v>0</v>
          </cell>
          <cell r="L980">
            <v>0</v>
          </cell>
          <cell r="M980">
            <v>0</v>
          </cell>
        </row>
        <row r="981">
          <cell r="A981" t="str">
            <v>PLUMAS 500KG CON BALDE Y PLATAFORMA NUEVA *100 ml</v>
          </cell>
          <cell r="B981" t="str">
            <v>UN</v>
          </cell>
          <cell r="C981">
            <v>3986920</v>
          </cell>
          <cell r="D981">
            <v>3986920</v>
          </cell>
          <cell r="E981">
            <v>0</v>
          </cell>
          <cell r="F981">
            <v>38447</v>
          </cell>
          <cell r="G981" t="str">
            <v>EQUIPO</v>
          </cell>
        </row>
        <row r="982">
          <cell r="A982" t="str">
            <v>POZUELO EN ACERO DOBLE REF. 1000X510 SUBEMP.</v>
          </cell>
          <cell r="B982" t="str">
            <v>UN</v>
          </cell>
          <cell r="C982">
            <v>219240</v>
          </cell>
          <cell r="D982">
            <v>219240</v>
          </cell>
          <cell r="E982">
            <v>0</v>
          </cell>
          <cell r="F982">
            <v>38091</v>
          </cell>
          <cell r="G982" t="str">
            <v>APA SANIT.</v>
          </cell>
          <cell r="H982">
            <v>35</v>
          </cell>
          <cell r="I982">
            <v>0</v>
          </cell>
          <cell r="J982" t="str">
            <v>SOCODA</v>
          </cell>
          <cell r="L982">
            <v>0</v>
          </cell>
          <cell r="M982">
            <v>0</v>
          </cell>
        </row>
        <row r="983">
          <cell r="A983" t="str">
            <v>POZUELO EN ACERO SENCILLO 550X430 SUBEMP.</v>
          </cell>
          <cell r="B983" t="str">
            <v>UN</v>
          </cell>
          <cell r="C983">
            <v>91315</v>
          </cell>
          <cell r="D983">
            <v>91315</v>
          </cell>
          <cell r="E983">
            <v>0</v>
          </cell>
          <cell r="F983">
            <v>38091</v>
          </cell>
          <cell r="G983" t="str">
            <v>APA SANIT.</v>
          </cell>
          <cell r="H983">
            <v>35</v>
          </cell>
          <cell r="I983">
            <v>0</v>
          </cell>
          <cell r="J983" t="str">
            <v>SOCODA</v>
          </cell>
          <cell r="L983">
            <v>0</v>
          </cell>
          <cell r="M983">
            <v>0</v>
          </cell>
        </row>
        <row r="984">
          <cell r="A984" t="str">
            <v xml:space="preserve">PREFABRICADO DE 7.5 CMS </v>
          </cell>
          <cell r="B984" t="str">
            <v>ML</v>
          </cell>
          <cell r="C984">
            <v>23000</v>
          </cell>
          <cell r="D984">
            <v>23000</v>
          </cell>
          <cell r="E984">
            <v>0</v>
          </cell>
          <cell r="F984">
            <v>38400</v>
          </cell>
        </row>
        <row r="985">
          <cell r="A985" t="str">
            <v>PRESTACIONES SOCIALES</v>
          </cell>
          <cell r="B985" t="str">
            <v>HR</v>
          </cell>
          <cell r="C985">
            <v>2021</v>
          </cell>
          <cell r="D985">
            <v>1925</v>
          </cell>
          <cell r="E985">
            <v>-0.05</v>
          </cell>
          <cell r="F985">
            <v>38092</v>
          </cell>
          <cell r="G985" t="str">
            <v xml:space="preserve">M DE O </v>
          </cell>
          <cell r="H985">
            <v>99</v>
          </cell>
          <cell r="I985">
            <v>0</v>
          </cell>
          <cell r="J985">
            <v>0</v>
          </cell>
          <cell r="L985">
            <v>0</v>
          </cell>
          <cell r="M985">
            <v>0</v>
          </cell>
        </row>
        <row r="986">
          <cell r="A986" t="str">
            <v>PROFESIONAL (MEZCLAS)</v>
          </cell>
          <cell r="B986" t="str">
            <v>M3</v>
          </cell>
          <cell r="C986">
            <v>2310000</v>
          </cell>
          <cell r="D986">
            <v>2310000</v>
          </cell>
          <cell r="E986">
            <v>0</v>
          </cell>
          <cell r="F986">
            <v>38400</v>
          </cell>
        </row>
        <row r="987">
          <cell r="A987" t="str">
            <v>PUERTA DE 2 ALAS PIVOTADA</v>
          </cell>
          <cell r="B987" t="str">
            <v>UN</v>
          </cell>
          <cell r="C987">
            <v>1162880</v>
          </cell>
          <cell r="D987">
            <v>1162880</v>
          </cell>
          <cell r="E987">
            <v>0</v>
          </cell>
          <cell r="F987">
            <v>38253</v>
          </cell>
          <cell r="G987" t="str">
            <v>C. MADERA</v>
          </cell>
          <cell r="H987">
            <v>100</v>
          </cell>
          <cell r="I987">
            <v>0</v>
          </cell>
          <cell r="J987" t="str">
            <v>ALONSO H</v>
          </cell>
          <cell r="L987">
            <v>0</v>
          </cell>
          <cell r="M987">
            <v>0</v>
          </cell>
        </row>
        <row r="988">
          <cell r="A988" t="str">
            <v>PUERTA METALICA  BUITRON CON CERRADURA</v>
          </cell>
          <cell r="B988" t="str">
            <v>UN</v>
          </cell>
          <cell r="C988">
            <v>145000</v>
          </cell>
          <cell r="D988">
            <v>145000</v>
          </cell>
          <cell r="G988">
            <v>0</v>
          </cell>
          <cell r="I988">
            <v>0</v>
          </cell>
          <cell r="J988">
            <v>0</v>
          </cell>
          <cell r="L988">
            <v>0</v>
          </cell>
          <cell r="M988">
            <v>0</v>
          </cell>
        </row>
        <row r="989">
          <cell r="A989" t="str">
            <v>PUERTA METALICA  CON CERRADURA YALE</v>
          </cell>
          <cell r="B989" t="str">
            <v>UN</v>
          </cell>
          <cell r="C989">
            <v>417600</v>
          </cell>
          <cell r="D989">
            <v>417600</v>
          </cell>
          <cell r="E989">
            <v>0</v>
          </cell>
          <cell r="F989">
            <v>38091</v>
          </cell>
          <cell r="G989" t="str">
            <v>C. METALICA</v>
          </cell>
          <cell r="H989">
            <v>100</v>
          </cell>
          <cell r="I989">
            <v>0</v>
          </cell>
          <cell r="J989">
            <v>0</v>
          </cell>
          <cell r="L989">
            <v>0</v>
          </cell>
          <cell r="M989">
            <v>0</v>
          </cell>
        </row>
        <row r="990">
          <cell r="A990" t="str">
            <v>PULIDORA DE MANO</v>
          </cell>
          <cell r="B990" t="str">
            <v>UN</v>
          </cell>
          <cell r="C990">
            <v>1092000</v>
          </cell>
          <cell r="D990">
            <v>910000</v>
          </cell>
          <cell r="E990">
            <v>-0.2</v>
          </cell>
          <cell r="F990">
            <v>37766</v>
          </cell>
          <cell r="G990" t="str">
            <v>EQUIPO</v>
          </cell>
          <cell r="H990">
            <v>14</v>
          </cell>
          <cell r="I990">
            <v>0</v>
          </cell>
          <cell r="J990">
            <v>0</v>
          </cell>
          <cell r="L990">
            <v>0</v>
          </cell>
          <cell r="M990">
            <v>0</v>
          </cell>
        </row>
        <row r="991">
          <cell r="A991" t="str">
            <v>PUNTILLAS DE ACERO</v>
          </cell>
          <cell r="B991" t="str">
            <v>LB</v>
          </cell>
          <cell r="C991">
            <v>1400</v>
          </cell>
          <cell r="D991">
            <v>1400</v>
          </cell>
          <cell r="E991">
            <v>0</v>
          </cell>
          <cell r="F991">
            <v>38749</v>
          </cell>
          <cell r="G991" t="str">
            <v>ACERO</v>
          </cell>
          <cell r="H991">
            <v>2</v>
          </cell>
          <cell r="I991">
            <v>0</v>
          </cell>
          <cell r="J991" t="str">
            <v>DISTRIBUCIONES ABEL</v>
          </cell>
          <cell r="L991">
            <v>0</v>
          </cell>
          <cell r="M991">
            <v>0</v>
          </cell>
        </row>
        <row r="992">
          <cell r="A992" t="str">
            <v xml:space="preserve">REBANCO </v>
          </cell>
          <cell r="B992" t="str">
            <v>ML</v>
          </cell>
          <cell r="C992">
            <v>120000</v>
          </cell>
          <cell r="D992">
            <v>120000</v>
          </cell>
          <cell r="E992">
            <v>0</v>
          </cell>
          <cell r="F992">
            <v>37761</v>
          </cell>
          <cell r="G992" t="str">
            <v>C. MADERA</v>
          </cell>
          <cell r="H992">
            <v>16</v>
          </cell>
          <cell r="I992">
            <v>0</v>
          </cell>
          <cell r="J992">
            <v>0</v>
          </cell>
          <cell r="L992">
            <v>0</v>
          </cell>
          <cell r="M992">
            <v>0</v>
          </cell>
        </row>
        <row r="993">
          <cell r="A993" t="str">
            <v>RECOGIDA CAHAZA Y SUBIDA BALDOSA</v>
          </cell>
          <cell r="B993" t="str">
            <v>M2</v>
          </cell>
          <cell r="C993">
            <v>500</v>
          </cell>
          <cell r="D993">
            <v>500</v>
          </cell>
          <cell r="E993">
            <v>0</v>
          </cell>
          <cell r="F993">
            <v>37417</v>
          </cell>
          <cell r="G993" t="str">
            <v>PISOS</v>
          </cell>
          <cell r="H993">
            <v>6</v>
          </cell>
          <cell r="I993">
            <v>0</v>
          </cell>
          <cell r="J993">
            <v>0</v>
          </cell>
          <cell r="L993">
            <v>0</v>
          </cell>
          <cell r="M993">
            <v>0</v>
          </cell>
        </row>
        <row r="994">
          <cell r="A994" t="str">
            <v>RED CONTRA INCENDIO SIN GABINETES</v>
          </cell>
          <cell r="B994" t="str">
            <v>GL</v>
          </cell>
          <cell r="C994">
            <v>7872000</v>
          </cell>
          <cell r="D994">
            <v>7872000</v>
          </cell>
          <cell r="E994">
            <v>0</v>
          </cell>
          <cell r="F994">
            <v>38749</v>
          </cell>
          <cell r="G994" t="str">
            <v>HIDROSAN</v>
          </cell>
          <cell r="H994">
            <v>40</v>
          </cell>
          <cell r="I994">
            <v>0</v>
          </cell>
          <cell r="J994" t="str">
            <v xml:space="preserve">SALINAS </v>
          </cell>
          <cell r="L994">
            <v>0</v>
          </cell>
          <cell r="M994">
            <v>0</v>
          </cell>
        </row>
        <row r="995">
          <cell r="A995" t="str">
            <v>REGRUESE DE 4 CMS. CAFÉ PINTO</v>
          </cell>
          <cell r="B995" t="str">
            <v>ML</v>
          </cell>
          <cell r="C995">
            <v>31000</v>
          </cell>
          <cell r="D995">
            <v>31000</v>
          </cell>
          <cell r="E995">
            <v>0</v>
          </cell>
          <cell r="F995">
            <v>38700</v>
          </cell>
          <cell r="G995" t="str">
            <v>MESONES</v>
          </cell>
          <cell r="H995">
            <v>13</v>
          </cell>
          <cell r="I995">
            <v>0</v>
          </cell>
          <cell r="J995" t="str">
            <v>ROCA S.A.</v>
          </cell>
          <cell r="L995">
            <v>0</v>
          </cell>
          <cell r="M995">
            <v>0</v>
          </cell>
        </row>
        <row r="996">
          <cell r="A996" t="str">
            <v>REGRUESE DE 4 CMS. MARFIL CREMA</v>
          </cell>
          <cell r="B996" t="str">
            <v>ML</v>
          </cell>
          <cell r="C996">
            <v>42000</v>
          </cell>
          <cell r="D996">
            <v>42000</v>
          </cell>
          <cell r="E996">
            <v>0</v>
          </cell>
          <cell r="F996">
            <v>38700</v>
          </cell>
          <cell r="G996" t="str">
            <v>MESONES</v>
          </cell>
          <cell r="H996">
            <v>13</v>
          </cell>
          <cell r="I996">
            <v>0</v>
          </cell>
          <cell r="J996" t="str">
            <v>ROCA S.A.</v>
          </cell>
          <cell r="L996">
            <v>0</v>
          </cell>
          <cell r="M996">
            <v>0</v>
          </cell>
        </row>
        <row r="997">
          <cell r="A997" t="str">
            <v xml:space="preserve">REGRUESE GRIS GUYANA </v>
          </cell>
          <cell r="B997" t="str">
            <v>ML</v>
          </cell>
          <cell r="C997">
            <v>48000</v>
          </cell>
          <cell r="D997">
            <v>48000</v>
          </cell>
          <cell r="E997">
            <v>0</v>
          </cell>
          <cell r="F997">
            <v>38700</v>
          </cell>
          <cell r="G997" t="str">
            <v>MESONES</v>
          </cell>
          <cell r="H997">
            <v>13</v>
          </cell>
          <cell r="I997">
            <v>0</v>
          </cell>
          <cell r="J997" t="str">
            <v>ROCA S.A.</v>
          </cell>
          <cell r="L997">
            <v>0</v>
          </cell>
          <cell r="M997">
            <v>0</v>
          </cell>
        </row>
        <row r="998">
          <cell r="A998" t="str">
            <v>REJILLA ALUMINIO DE 3"</v>
          </cell>
          <cell r="B998" t="str">
            <v>UN</v>
          </cell>
          <cell r="C998">
            <v>6590</v>
          </cell>
          <cell r="D998">
            <v>6590</v>
          </cell>
          <cell r="E998">
            <v>0</v>
          </cell>
          <cell r="F998">
            <v>38749</v>
          </cell>
          <cell r="G998" t="str">
            <v>HIDROSAN</v>
          </cell>
          <cell r="H998">
            <v>19</v>
          </cell>
          <cell r="I998">
            <v>0</v>
          </cell>
          <cell r="J998" t="str">
            <v>COLREJILLAS</v>
          </cell>
          <cell r="L998">
            <v>0</v>
          </cell>
          <cell r="M998">
            <v>0</v>
          </cell>
        </row>
        <row r="999">
          <cell r="A999" t="str">
            <v>REJILLA BRONCE COLREJILLA TC 8*6</v>
          </cell>
          <cell r="B999" t="str">
            <v>UN</v>
          </cell>
          <cell r="C999">
            <v>167214</v>
          </cell>
          <cell r="D999">
            <v>167214</v>
          </cell>
          <cell r="F999">
            <v>38749</v>
          </cell>
          <cell r="G999" t="str">
            <v>HIDROSAN</v>
          </cell>
        </row>
        <row r="1000">
          <cell r="A1000" t="str">
            <v>REJILLA DE PISO DE 3X2" BRONCE CUADRADA</v>
          </cell>
          <cell r="B1000" t="str">
            <v>UN</v>
          </cell>
          <cell r="C1000">
            <v>6590</v>
          </cell>
          <cell r="D1000">
            <v>6590</v>
          </cell>
          <cell r="E1000">
            <v>0</v>
          </cell>
          <cell r="F1000">
            <v>38749</v>
          </cell>
          <cell r="G1000" t="str">
            <v>HIDROSAN</v>
          </cell>
          <cell r="H1000">
            <v>19</v>
          </cell>
          <cell r="I1000">
            <v>0</v>
          </cell>
          <cell r="J1000">
            <v>0</v>
          </cell>
          <cell r="L1000">
            <v>0</v>
          </cell>
          <cell r="M1000">
            <v>0</v>
          </cell>
        </row>
        <row r="1001">
          <cell r="A1001" t="str">
            <v>REJILLA HIERRO COLREJILLA 15x30</v>
          </cell>
          <cell r="B1001" t="str">
            <v>UN</v>
          </cell>
          <cell r="C1001">
            <v>46321</v>
          </cell>
          <cell r="D1001">
            <v>46321</v>
          </cell>
          <cell r="F1001">
            <v>38749</v>
          </cell>
          <cell r="G1001" t="str">
            <v>HIDROSAN</v>
          </cell>
        </row>
        <row r="1002">
          <cell r="A1002" t="str">
            <v>REJILLA HIERRO COLREJILLA 30x30</v>
          </cell>
          <cell r="B1002" t="str">
            <v>UN</v>
          </cell>
          <cell r="C1002">
            <v>166507</v>
          </cell>
          <cell r="D1002">
            <v>166507</v>
          </cell>
          <cell r="F1002">
            <v>38749</v>
          </cell>
          <cell r="G1002" t="str">
            <v>HIDROSAN</v>
          </cell>
        </row>
        <row r="1003">
          <cell r="A1003" t="str">
            <v xml:space="preserve">REJILLA METÁLICA DE PISO DE 4" </v>
          </cell>
          <cell r="B1003" t="str">
            <v>UN</v>
          </cell>
          <cell r="C1003">
            <v>10000</v>
          </cell>
          <cell r="D1003">
            <v>10000</v>
          </cell>
          <cell r="E1003">
            <v>0</v>
          </cell>
          <cell r="F1003">
            <v>37755</v>
          </cell>
          <cell r="G1003" t="str">
            <v>HIDROSAN</v>
          </cell>
          <cell r="H1003">
            <v>19</v>
          </cell>
          <cell r="I1003">
            <v>0</v>
          </cell>
          <cell r="J1003">
            <v>0</v>
          </cell>
          <cell r="L1003">
            <v>0</v>
          </cell>
          <cell r="M1003">
            <v>0</v>
          </cell>
        </row>
        <row r="1004">
          <cell r="A1004" t="str">
            <v>REJILLA PLASTICA DE  VENTILACIÓN</v>
          </cell>
          <cell r="B1004" t="str">
            <v>ML</v>
          </cell>
          <cell r="C1004">
            <v>5000</v>
          </cell>
          <cell r="D1004">
            <v>5000</v>
          </cell>
          <cell r="E1004">
            <v>0</v>
          </cell>
          <cell r="F1004">
            <v>38749</v>
          </cell>
          <cell r="G1004" t="str">
            <v>APA SANIT.</v>
          </cell>
          <cell r="H1004">
            <v>19</v>
          </cell>
          <cell r="I1004">
            <v>0</v>
          </cell>
          <cell r="J1004" t="str">
            <v>ROCA S.A.</v>
          </cell>
          <cell r="L1004">
            <v>0</v>
          </cell>
          <cell r="M1004">
            <v>0</v>
          </cell>
        </row>
        <row r="1005">
          <cell r="A1005" t="str">
            <v>REJILLA PLÁSTICA DE PISO</v>
          </cell>
          <cell r="B1005" t="str">
            <v>UN</v>
          </cell>
          <cell r="C1005">
            <v>2300</v>
          </cell>
          <cell r="D1005">
            <v>2000</v>
          </cell>
          <cell r="E1005">
            <v>-0.15</v>
          </cell>
          <cell r="F1005">
            <v>37417</v>
          </cell>
          <cell r="G1005" t="str">
            <v>HIDROSAN</v>
          </cell>
          <cell r="H1005">
            <v>19</v>
          </cell>
          <cell r="I1005">
            <v>0</v>
          </cell>
          <cell r="J1005">
            <v>0</v>
          </cell>
          <cell r="L1005">
            <v>0</v>
          </cell>
          <cell r="M1005">
            <v>0</v>
          </cell>
        </row>
        <row r="1006">
          <cell r="A1006" t="str">
            <v>RETROEXCAVADORA 555 FORD</v>
          </cell>
          <cell r="B1006" t="str">
            <v>HR</v>
          </cell>
          <cell r="C1006">
            <v>90000</v>
          </cell>
          <cell r="D1006">
            <v>90000</v>
          </cell>
          <cell r="E1006">
            <v>0</v>
          </cell>
          <cell r="F1006">
            <v>38749</v>
          </cell>
          <cell r="G1006" t="str">
            <v>EQUIPO</v>
          </cell>
          <cell r="H1006">
            <v>14</v>
          </cell>
          <cell r="I1006">
            <v>0</v>
          </cell>
          <cell r="J1006" t="str">
            <v>JOSE DARIO RAMIREZ</v>
          </cell>
          <cell r="L1006">
            <v>0</v>
          </cell>
          <cell r="M1006">
            <v>0</v>
          </cell>
        </row>
        <row r="1007">
          <cell r="A1007" t="str">
            <v>RUEDA ANDAMIO</v>
          </cell>
          <cell r="B1007" t="str">
            <v>DIA</v>
          </cell>
          <cell r="C1007">
            <v>348</v>
          </cell>
          <cell r="D1007">
            <v>348</v>
          </cell>
          <cell r="E1007">
            <v>0</v>
          </cell>
          <cell r="F1007">
            <v>38749</v>
          </cell>
          <cell r="G1007" t="str">
            <v>FORMALETA Y CONSUMOS</v>
          </cell>
          <cell r="J1007" t="str">
            <v>ESCO</v>
          </cell>
        </row>
        <row r="1008">
          <cell r="A1008" t="str">
            <v>SALPICADERO CAFÉ PINTO 10 CM</v>
          </cell>
          <cell r="B1008" t="str">
            <v>ML</v>
          </cell>
          <cell r="C1008">
            <v>38000</v>
          </cell>
          <cell r="D1008">
            <v>38000</v>
          </cell>
          <cell r="E1008">
            <v>0</v>
          </cell>
          <cell r="F1008">
            <v>38700</v>
          </cell>
          <cell r="G1008" t="str">
            <v>MESONES</v>
          </cell>
          <cell r="H1008">
            <v>13</v>
          </cell>
          <cell r="I1008">
            <v>0</v>
          </cell>
          <cell r="J1008" t="str">
            <v>ROCA S.A.</v>
          </cell>
          <cell r="L1008">
            <v>0</v>
          </cell>
          <cell r="M1008">
            <v>0</v>
          </cell>
        </row>
        <row r="1009">
          <cell r="A1009" t="str">
            <v xml:space="preserve">SALPICADERO CREMA MARFIL </v>
          </cell>
          <cell r="B1009" t="str">
            <v>ML</v>
          </cell>
          <cell r="C1009">
            <v>50000</v>
          </cell>
          <cell r="D1009">
            <v>50000</v>
          </cell>
          <cell r="E1009">
            <v>0</v>
          </cell>
          <cell r="F1009">
            <v>38700</v>
          </cell>
          <cell r="G1009" t="str">
            <v>MESONES</v>
          </cell>
          <cell r="H1009">
            <v>13</v>
          </cell>
          <cell r="I1009">
            <v>0</v>
          </cell>
          <cell r="J1009" t="str">
            <v>ROCA S.A.</v>
          </cell>
          <cell r="L1009">
            <v>0</v>
          </cell>
          <cell r="M1009">
            <v>0</v>
          </cell>
        </row>
        <row r="1010">
          <cell r="A1010" t="str">
            <v xml:space="preserve">SALPICADERO EN VIDRIO TEMPLADO </v>
          </cell>
          <cell r="B1010" t="str">
            <v>M2</v>
          </cell>
          <cell r="C1010">
            <v>481186</v>
          </cell>
          <cell r="D1010">
            <v>458272</v>
          </cell>
          <cell r="E1010">
            <v>-0.05</v>
          </cell>
          <cell r="F1010">
            <v>38700</v>
          </cell>
          <cell r="G1010" t="str">
            <v>MESONES</v>
          </cell>
          <cell r="H1010">
            <v>13</v>
          </cell>
          <cell r="I1010">
            <v>0</v>
          </cell>
          <cell r="J1010" t="str">
            <v>ESTRUFORMAS</v>
          </cell>
          <cell r="L1010">
            <v>0</v>
          </cell>
          <cell r="M1010">
            <v>0</v>
          </cell>
        </row>
        <row r="1011">
          <cell r="A1011" t="str">
            <v>SALPICADERO GRANITO GRIS GUYANA DE 55</v>
          </cell>
          <cell r="B1011" t="str">
            <v>ML</v>
          </cell>
          <cell r="C1011">
            <v>281247</v>
          </cell>
          <cell r="D1011">
            <v>281247</v>
          </cell>
          <cell r="E1011">
            <v>0</v>
          </cell>
          <cell r="F1011">
            <v>38700</v>
          </cell>
          <cell r="G1011" t="str">
            <v>MESONES</v>
          </cell>
          <cell r="H1011">
            <v>13</v>
          </cell>
          <cell r="I1011">
            <v>0</v>
          </cell>
          <cell r="J1011" t="str">
            <v>ROCA S.A.</v>
          </cell>
          <cell r="L1011">
            <v>0</v>
          </cell>
          <cell r="M1011">
            <v>0</v>
          </cell>
        </row>
        <row r="1012">
          <cell r="A1012" t="str">
            <v>SALPICADERO GRANITO JASPE 10 CM</v>
          </cell>
          <cell r="B1012" t="str">
            <v>ML</v>
          </cell>
          <cell r="C1012">
            <v>48720</v>
          </cell>
          <cell r="D1012">
            <v>48720</v>
          </cell>
          <cell r="E1012">
            <v>0</v>
          </cell>
          <cell r="F1012">
            <v>37755</v>
          </cell>
          <cell r="G1012" t="str">
            <v>MESONES</v>
          </cell>
          <cell r="H1012">
            <v>13</v>
          </cell>
          <cell r="I1012">
            <v>0</v>
          </cell>
          <cell r="J1012">
            <v>0</v>
          </cell>
          <cell r="L1012">
            <v>0</v>
          </cell>
          <cell r="M1012">
            <v>0</v>
          </cell>
        </row>
        <row r="1013">
          <cell r="A1013" t="str">
            <v>SALPICADERO GRIS GUYANA DE 10</v>
          </cell>
          <cell r="B1013" t="str">
            <v>ML</v>
          </cell>
          <cell r="C1013">
            <v>54000</v>
          </cell>
          <cell r="D1013">
            <v>54000</v>
          </cell>
          <cell r="E1013">
            <v>0</v>
          </cell>
          <cell r="F1013">
            <v>38700</v>
          </cell>
          <cell r="G1013" t="str">
            <v>MESONES</v>
          </cell>
          <cell r="H1013">
            <v>13</v>
          </cell>
          <cell r="I1013">
            <v>0</v>
          </cell>
          <cell r="J1013" t="str">
            <v>ROCA S.A.</v>
          </cell>
          <cell r="L1013">
            <v>0</v>
          </cell>
          <cell r="M1013">
            <v>0</v>
          </cell>
        </row>
        <row r="1014">
          <cell r="A1014" t="str">
            <v>SALPICADERO GRIS GUYANA DE 20</v>
          </cell>
          <cell r="B1014" t="str">
            <v>ML</v>
          </cell>
          <cell r="C1014">
            <v>93370</v>
          </cell>
          <cell r="D1014">
            <v>93370</v>
          </cell>
          <cell r="E1014">
            <v>0</v>
          </cell>
          <cell r="F1014">
            <v>38700</v>
          </cell>
          <cell r="G1014" t="str">
            <v>MESONES</v>
          </cell>
          <cell r="H1014">
            <v>13</v>
          </cell>
          <cell r="I1014">
            <v>0</v>
          </cell>
          <cell r="J1014" t="str">
            <v>ROCA S.A.</v>
          </cell>
          <cell r="L1014">
            <v>0</v>
          </cell>
          <cell r="M1014">
            <v>0</v>
          </cell>
        </row>
        <row r="1015">
          <cell r="A1015" t="str">
            <v>SALPICADERO GRIS GUYANA DE 45</v>
          </cell>
          <cell r="B1015" t="str">
            <v>ML</v>
          </cell>
          <cell r="C1015">
            <v>230000</v>
          </cell>
          <cell r="D1015">
            <v>230000</v>
          </cell>
          <cell r="E1015">
            <v>0</v>
          </cell>
          <cell r="F1015">
            <v>38700</v>
          </cell>
          <cell r="G1015" t="str">
            <v>MESONES</v>
          </cell>
          <cell r="H1015">
            <v>13</v>
          </cell>
          <cell r="I1015">
            <v>0</v>
          </cell>
          <cell r="J1015" t="str">
            <v>ROCA S.A.</v>
          </cell>
          <cell r="L1015">
            <v>0</v>
          </cell>
          <cell r="M1015">
            <v>0</v>
          </cell>
        </row>
        <row r="1016">
          <cell r="A1016" t="str">
            <v>SALPICADERO GRIS GUYANA DE 5</v>
          </cell>
          <cell r="B1016" t="str">
            <v>ML</v>
          </cell>
          <cell r="C1016">
            <v>50000</v>
          </cell>
          <cell r="D1016">
            <v>50000</v>
          </cell>
          <cell r="E1016">
            <v>0</v>
          </cell>
          <cell r="G1016" t="str">
            <v>MESONES</v>
          </cell>
          <cell r="H1016">
            <v>13</v>
          </cell>
          <cell r="I1016">
            <v>0</v>
          </cell>
          <cell r="J1016" t="str">
            <v>ROCA S.A.</v>
          </cell>
          <cell r="L1016">
            <v>0</v>
          </cell>
          <cell r="M1016">
            <v>0</v>
          </cell>
        </row>
        <row r="1017">
          <cell r="A1017" t="str">
            <v>SALPICADERO GRIS GUYANA DE 60</v>
          </cell>
          <cell r="B1017" t="str">
            <v>ML</v>
          </cell>
          <cell r="C1017">
            <v>253122</v>
          </cell>
          <cell r="D1017">
            <v>253122</v>
          </cell>
          <cell r="E1017">
            <v>0</v>
          </cell>
          <cell r="F1017">
            <v>38749</v>
          </cell>
          <cell r="G1017" t="str">
            <v>MESONES</v>
          </cell>
          <cell r="H1017">
            <v>13</v>
          </cell>
          <cell r="I1017">
            <v>0</v>
          </cell>
          <cell r="J1017" t="str">
            <v>ROCA S.A.</v>
          </cell>
          <cell r="L1017">
            <v>0</v>
          </cell>
          <cell r="M1017">
            <v>0</v>
          </cell>
        </row>
        <row r="1018">
          <cell r="A1018" t="str">
            <v>SALPICADERO GRIS GUYANA DE 68</v>
          </cell>
          <cell r="B1018" t="str">
            <v>ML</v>
          </cell>
          <cell r="C1018">
            <v>307122</v>
          </cell>
          <cell r="D1018">
            <v>307122</v>
          </cell>
          <cell r="E1018">
            <v>0</v>
          </cell>
          <cell r="G1018" t="str">
            <v>MESONES</v>
          </cell>
          <cell r="H1018">
            <v>13</v>
          </cell>
          <cell r="I1018">
            <v>0</v>
          </cell>
          <cell r="J1018" t="str">
            <v>ROCA S.A.</v>
          </cell>
          <cell r="L1018">
            <v>0</v>
          </cell>
          <cell r="M1018">
            <v>0</v>
          </cell>
        </row>
        <row r="1019">
          <cell r="A1019" t="str">
            <v>SALPICADERO ROJO GUYANA</v>
          </cell>
          <cell r="B1019" t="str">
            <v>ML</v>
          </cell>
          <cell r="C1019">
            <v>41760</v>
          </cell>
          <cell r="D1019">
            <v>41760</v>
          </cell>
          <cell r="E1019">
            <v>0</v>
          </cell>
          <cell r="F1019">
            <v>37417</v>
          </cell>
          <cell r="G1019" t="str">
            <v>MESONES</v>
          </cell>
          <cell r="H1019">
            <v>13</v>
          </cell>
          <cell r="I1019">
            <v>0</v>
          </cell>
          <cell r="J1019">
            <v>0</v>
          </cell>
          <cell r="L1019">
            <v>0</v>
          </cell>
          <cell r="M1019">
            <v>0</v>
          </cell>
        </row>
        <row r="1020">
          <cell r="A1020" t="str">
            <v>SANITARIO  SENSACION BEIGE</v>
          </cell>
          <cell r="B1020" t="str">
            <v>UN</v>
          </cell>
          <cell r="C1020">
            <v>260000</v>
          </cell>
          <cell r="D1020">
            <v>260000</v>
          </cell>
          <cell r="E1020">
            <v>0</v>
          </cell>
          <cell r="F1020">
            <v>38749</v>
          </cell>
          <cell r="G1020" t="str">
            <v>APA SANIT.</v>
          </cell>
          <cell r="H1020">
            <v>9</v>
          </cell>
          <cell r="I1020">
            <v>0</v>
          </cell>
          <cell r="J1020" t="str">
            <v>MUNDO ALIANZA</v>
          </cell>
          <cell r="L1020">
            <v>0</v>
          </cell>
          <cell r="M1020">
            <v>0</v>
          </cell>
        </row>
        <row r="1021">
          <cell r="A1021" t="str">
            <v>SANITARIO ARMONÍA PLUS BLANCO</v>
          </cell>
          <cell r="B1021" t="str">
            <v>UN</v>
          </cell>
          <cell r="C1021">
            <v>195000</v>
          </cell>
          <cell r="D1021">
            <v>195000</v>
          </cell>
          <cell r="E1021">
            <v>0</v>
          </cell>
          <cell r="F1021">
            <v>37755</v>
          </cell>
          <cell r="G1021" t="str">
            <v>APA SANIT.</v>
          </cell>
          <cell r="H1021">
            <v>9</v>
          </cell>
          <cell r="I1021">
            <v>0</v>
          </cell>
          <cell r="J1021">
            <v>0</v>
          </cell>
          <cell r="L1021">
            <v>0</v>
          </cell>
          <cell r="M1021">
            <v>0</v>
          </cell>
        </row>
        <row r="1022">
          <cell r="A1022" t="str">
            <v>SANITARIO ARMONÍA PLUS BONE</v>
          </cell>
          <cell r="B1022" t="str">
            <v>UN</v>
          </cell>
          <cell r="C1022">
            <v>200000</v>
          </cell>
          <cell r="D1022">
            <v>200000</v>
          </cell>
          <cell r="E1022">
            <v>0</v>
          </cell>
          <cell r="F1022">
            <v>37755</v>
          </cell>
          <cell r="G1022" t="str">
            <v>APA SANIT.</v>
          </cell>
          <cell r="H1022">
            <v>9</v>
          </cell>
          <cell r="I1022">
            <v>0</v>
          </cell>
          <cell r="J1022">
            <v>0</v>
          </cell>
          <cell r="L1022">
            <v>0</v>
          </cell>
          <cell r="M1022">
            <v>0</v>
          </cell>
        </row>
        <row r="1023">
          <cell r="A1023" t="str">
            <v>SANITARIO ARMONÍA SENSACION BONE</v>
          </cell>
          <cell r="B1023" t="str">
            <v>UN</v>
          </cell>
          <cell r="C1023">
            <v>216000</v>
          </cell>
          <cell r="D1023">
            <v>216000</v>
          </cell>
          <cell r="E1023">
            <v>0</v>
          </cell>
          <cell r="F1023">
            <v>37755</v>
          </cell>
          <cell r="G1023" t="str">
            <v>APA SANIT.</v>
          </cell>
          <cell r="H1023">
            <v>9</v>
          </cell>
          <cell r="I1023">
            <v>0</v>
          </cell>
          <cell r="J1023">
            <v>0</v>
          </cell>
          <cell r="L1023">
            <v>0</v>
          </cell>
          <cell r="M1023">
            <v>0</v>
          </cell>
        </row>
        <row r="1024">
          <cell r="A1024" t="str">
            <v>SANITARIO AVANTI BLANCO</v>
          </cell>
          <cell r="B1024" t="str">
            <v>UN</v>
          </cell>
          <cell r="C1024">
            <v>205000</v>
          </cell>
          <cell r="D1024">
            <v>205000</v>
          </cell>
          <cell r="E1024">
            <v>0</v>
          </cell>
          <cell r="F1024">
            <v>38749</v>
          </cell>
          <cell r="G1024" t="str">
            <v>APA SANIT.</v>
          </cell>
          <cell r="H1024">
            <v>9</v>
          </cell>
          <cell r="I1024">
            <v>0</v>
          </cell>
          <cell r="J1024" t="str">
            <v>BAZAR AMERICANO</v>
          </cell>
          <cell r="L1024">
            <v>0</v>
          </cell>
          <cell r="M1024" t="str">
            <v>NO SE COLOCO DESCUENTO</v>
          </cell>
        </row>
        <row r="1025">
          <cell r="A1025" t="str">
            <v>SANITARIO DISTINCION BEIGE</v>
          </cell>
          <cell r="B1025" t="str">
            <v>UN</v>
          </cell>
          <cell r="C1025">
            <v>200000</v>
          </cell>
          <cell r="D1025">
            <v>200000</v>
          </cell>
          <cell r="E1025">
            <v>0</v>
          </cell>
          <cell r="F1025">
            <v>38749</v>
          </cell>
          <cell r="G1025" t="str">
            <v>APA SANIT.</v>
          </cell>
          <cell r="H1025">
            <v>9</v>
          </cell>
          <cell r="I1025">
            <v>0</v>
          </cell>
          <cell r="J1025" t="str">
            <v>BAZAR AMERICANO</v>
          </cell>
          <cell r="L1025">
            <v>0</v>
          </cell>
          <cell r="M1025" t="str">
            <v>NO SE COLOCO DESCUENTO</v>
          </cell>
        </row>
        <row r="1026">
          <cell r="A1026" t="str">
            <v>SANITARIO DISTINCION BLANCO</v>
          </cell>
          <cell r="B1026" t="str">
            <v>UN</v>
          </cell>
          <cell r="C1026">
            <v>185000</v>
          </cell>
          <cell r="D1026">
            <v>185000</v>
          </cell>
          <cell r="E1026">
            <v>0</v>
          </cell>
          <cell r="F1026">
            <v>38749</v>
          </cell>
          <cell r="G1026" t="str">
            <v>APA SANIT.</v>
          </cell>
          <cell r="H1026">
            <v>9</v>
          </cell>
          <cell r="I1026">
            <v>0</v>
          </cell>
          <cell r="J1026" t="str">
            <v>BAZAR AMERICANO</v>
          </cell>
          <cell r="L1026">
            <v>0</v>
          </cell>
          <cell r="M1026" t="str">
            <v>NO SE COLOCO DESCUENTO</v>
          </cell>
        </row>
        <row r="1027">
          <cell r="A1027" t="str">
            <v>SANITARIO ELITE BEIGE</v>
          </cell>
          <cell r="B1027" t="str">
            <v>UN</v>
          </cell>
          <cell r="C1027">
            <v>711425</v>
          </cell>
          <cell r="D1027">
            <v>711425</v>
          </cell>
          <cell r="E1027">
            <v>0</v>
          </cell>
          <cell r="F1027">
            <v>38749</v>
          </cell>
          <cell r="G1027" t="str">
            <v>APA SANIT.</v>
          </cell>
          <cell r="H1027">
            <v>9</v>
          </cell>
          <cell r="I1027">
            <v>0</v>
          </cell>
          <cell r="J1027" t="str">
            <v>MUNDO ALIANZA</v>
          </cell>
          <cell r="L1027">
            <v>0</v>
          </cell>
          <cell r="M1027">
            <v>0</v>
          </cell>
        </row>
        <row r="1028">
          <cell r="A1028" t="str">
            <v>SANITARIO MANCESA</v>
          </cell>
          <cell r="B1028" t="str">
            <v>UN</v>
          </cell>
          <cell r="C1028">
            <v>189080</v>
          </cell>
          <cell r="D1028">
            <v>189080</v>
          </cell>
          <cell r="E1028">
            <v>0</v>
          </cell>
          <cell r="F1028">
            <v>37755</v>
          </cell>
          <cell r="G1028" t="str">
            <v>APA SANIT.</v>
          </cell>
          <cell r="H1028">
            <v>9</v>
          </cell>
          <cell r="I1028">
            <v>0</v>
          </cell>
          <cell r="J1028">
            <v>0</v>
          </cell>
          <cell r="L1028">
            <v>0</v>
          </cell>
          <cell r="M1028">
            <v>0</v>
          </cell>
        </row>
        <row r="1029">
          <cell r="A1029" t="str">
            <v>SANITARIO PRESTIGIO</v>
          </cell>
          <cell r="B1029" t="str">
            <v>UN</v>
          </cell>
          <cell r="D1029">
            <v>939513</v>
          </cell>
          <cell r="E1029">
            <v>0</v>
          </cell>
          <cell r="F1029">
            <v>38749</v>
          </cell>
          <cell r="G1029" t="str">
            <v>APA SANIT.</v>
          </cell>
          <cell r="H1029">
            <v>9</v>
          </cell>
          <cell r="I1029">
            <v>0</v>
          </cell>
          <cell r="J1029" t="str">
            <v>MUNDO ALIANZA</v>
          </cell>
        </row>
        <row r="1030">
          <cell r="A1030" t="str">
            <v>SANITARIO SENSACIÓN BEIGE</v>
          </cell>
          <cell r="B1030" t="str">
            <v>UN</v>
          </cell>
          <cell r="C1030">
            <v>251000</v>
          </cell>
          <cell r="D1030">
            <v>251000</v>
          </cell>
          <cell r="E1030">
            <v>0</v>
          </cell>
          <cell r="F1030">
            <v>38091</v>
          </cell>
          <cell r="G1030" t="str">
            <v>APA SANIT.</v>
          </cell>
          <cell r="H1030">
            <v>9</v>
          </cell>
          <cell r="I1030">
            <v>0</v>
          </cell>
          <cell r="J1030" t="str">
            <v>BAZAR AMERICANO</v>
          </cell>
          <cell r="L1030">
            <v>0</v>
          </cell>
          <cell r="M1030">
            <v>0</v>
          </cell>
        </row>
        <row r="1031">
          <cell r="A1031" t="str">
            <v>SANITARIO TREVI BLANCO</v>
          </cell>
          <cell r="B1031" t="str">
            <v>UN</v>
          </cell>
          <cell r="C1031">
            <v>139900</v>
          </cell>
          <cell r="D1031">
            <v>139900</v>
          </cell>
          <cell r="E1031">
            <v>0</v>
          </cell>
          <cell r="F1031">
            <v>37408</v>
          </cell>
          <cell r="G1031" t="str">
            <v>APA SANIT.</v>
          </cell>
          <cell r="H1031">
            <v>9</v>
          </cell>
          <cell r="I1031">
            <v>0</v>
          </cell>
          <cell r="J1031">
            <v>0</v>
          </cell>
          <cell r="L1031">
            <v>0</v>
          </cell>
          <cell r="M1031">
            <v>0</v>
          </cell>
        </row>
        <row r="1032">
          <cell r="A1032" t="str">
            <v>SELLADA PISO VILLALEIVA STONE PROTEC</v>
          </cell>
          <cell r="B1032" t="str">
            <v>M2</v>
          </cell>
          <cell r="C1032">
            <v>13920</v>
          </cell>
          <cell r="D1032">
            <v>13920</v>
          </cell>
          <cell r="E1032">
            <v>0</v>
          </cell>
          <cell r="F1032">
            <v>38460</v>
          </cell>
          <cell r="G1032" t="str">
            <v>MARMO</v>
          </cell>
        </row>
        <row r="1033">
          <cell r="A1033" t="str">
            <v>SELLALON</v>
          </cell>
          <cell r="B1033" t="str">
            <v>ML</v>
          </cell>
          <cell r="C1033">
            <v>1085</v>
          </cell>
          <cell r="D1033">
            <v>1085</v>
          </cell>
          <cell r="E1033">
            <v>0</v>
          </cell>
          <cell r="F1033">
            <v>38749</v>
          </cell>
          <cell r="G1033" t="str">
            <v>ADITIVOS</v>
          </cell>
          <cell r="H1033">
            <v>12</v>
          </cell>
          <cell r="I1033">
            <v>0</v>
          </cell>
          <cell r="J1033" t="str">
            <v>COPAQUES</v>
          </cell>
          <cell r="L1033">
            <v>0</v>
          </cell>
          <cell r="M1033">
            <v>0</v>
          </cell>
        </row>
        <row r="1034">
          <cell r="A1034" t="str">
            <v>SIAMESA COMPLETA DE 3"</v>
          </cell>
          <cell r="B1034" t="str">
            <v>UN</v>
          </cell>
          <cell r="C1034">
            <v>623616</v>
          </cell>
          <cell r="D1034">
            <v>623616</v>
          </cell>
          <cell r="E1034">
            <v>0</v>
          </cell>
          <cell r="F1034">
            <v>38091</v>
          </cell>
          <cell r="G1034" t="str">
            <v>HIDROSAN</v>
          </cell>
          <cell r="H1034">
            <v>40</v>
          </cell>
          <cell r="I1034">
            <v>0</v>
          </cell>
          <cell r="J1034" t="str">
            <v>IMPLESOG LTDA.</v>
          </cell>
          <cell r="L1034">
            <v>0</v>
          </cell>
          <cell r="M1034">
            <v>0</v>
          </cell>
        </row>
        <row r="1035">
          <cell r="A1035" t="str">
            <v xml:space="preserve">SIFON ACERO INOX. </v>
          </cell>
          <cell r="B1035" t="str">
            <v>UN</v>
          </cell>
          <cell r="C1035">
            <v>97750</v>
          </cell>
          <cell r="D1035">
            <v>85000</v>
          </cell>
          <cell r="E1035">
            <v>-0.15</v>
          </cell>
          <cell r="F1035">
            <v>38213</v>
          </cell>
          <cell r="G1035" t="str">
            <v>HIDROSAN</v>
          </cell>
          <cell r="H1035">
            <v>40</v>
          </cell>
          <cell r="I1035">
            <v>0</v>
          </cell>
          <cell r="J1035" t="str">
            <v>LIAN</v>
          </cell>
          <cell r="L1035">
            <v>0</v>
          </cell>
          <cell r="M1035">
            <v>0</v>
          </cell>
        </row>
        <row r="1036">
          <cell r="A1036" t="str">
            <v>SIKA 1 (EMPAQUE 20 KG)</v>
          </cell>
          <cell r="B1036" t="str">
            <v>KG</v>
          </cell>
          <cell r="C1036">
            <v>4553</v>
          </cell>
          <cell r="D1036">
            <v>4553</v>
          </cell>
          <cell r="E1036">
            <v>0</v>
          </cell>
          <cell r="F1036">
            <v>38091</v>
          </cell>
          <cell r="G1036" t="str">
            <v>ADITIVOS</v>
          </cell>
          <cell r="H1036">
            <v>12</v>
          </cell>
          <cell r="I1036">
            <v>0</v>
          </cell>
          <cell r="J1036">
            <v>0</v>
          </cell>
          <cell r="L1036">
            <v>0</v>
          </cell>
          <cell r="M1036">
            <v>0</v>
          </cell>
        </row>
        <row r="1037">
          <cell r="A1037" t="str">
            <v>SIKA TRANSPARENTE (EMPAQUE 16 KG)</v>
          </cell>
          <cell r="B1037" t="str">
            <v>KG</v>
          </cell>
          <cell r="C1037">
            <v>11639</v>
          </cell>
          <cell r="D1037">
            <v>11639</v>
          </cell>
          <cell r="E1037">
            <v>0</v>
          </cell>
          <cell r="F1037">
            <v>38091</v>
          </cell>
          <cell r="G1037" t="str">
            <v>ADITIVOS</v>
          </cell>
          <cell r="H1037">
            <v>12</v>
          </cell>
          <cell r="I1037">
            <v>0</v>
          </cell>
          <cell r="J1037">
            <v>0</v>
          </cell>
          <cell r="L1037">
            <v>0</v>
          </cell>
          <cell r="M1037">
            <v>0</v>
          </cell>
        </row>
        <row r="1038">
          <cell r="A1038" t="str">
            <v>SIKAFLEX 1 A</v>
          </cell>
          <cell r="B1038" t="str">
            <v>KG</v>
          </cell>
          <cell r="C1038">
            <v>20880</v>
          </cell>
          <cell r="D1038">
            <v>20880</v>
          </cell>
          <cell r="E1038">
            <v>0</v>
          </cell>
          <cell r="F1038">
            <v>38749</v>
          </cell>
          <cell r="G1038" t="str">
            <v>ADITIVOS</v>
          </cell>
          <cell r="H1038">
            <v>12</v>
          </cell>
          <cell r="I1038" t="str">
            <v>8491</v>
          </cell>
          <cell r="J1038">
            <v>0</v>
          </cell>
          <cell r="L1038">
            <v>0</v>
          </cell>
          <cell r="M1038">
            <v>0</v>
          </cell>
        </row>
        <row r="1039">
          <cell r="A1039" t="str">
            <v>SILO (ALQUILER</v>
          </cell>
          <cell r="B1039" t="str">
            <v>DIA</v>
          </cell>
          <cell r="C1039">
            <v>5100</v>
          </cell>
          <cell r="D1039">
            <v>5100</v>
          </cell>
          <cell r="F1039">
            <v>38414</v>
          </cell>
        </row>
        <row r="1040">
          <cell r="A1040" t="str">
            <v>SISMOFLEX</v>
          </cell>
          <cell r="B1040" t="str">
            <v>GL</v>
          </cell>
          <cell r="C1040">
            <v>24000</v>
          </cell>
          <cell r="D1040">
            <v>24000</v>
          </cell>
          <cell r="E1040">
            <v>0</v>
          </cell>
          <cell r="F1040">
            <v>38749</v>
          </cell>
          <cell r="G1040" t="str">
            <v>ADITIVOS</v>
          </cell>
          <cell r="H1040">
            <v>12</v>
          </cell>
          <cell r="I1040">
            <v>0</v>
          </cell>
          <cell r="J1040" t="str">
            <v>ROCA S.A.</v>
          </cell>
          <cell r="L1040">
            <v>0</v>
          </cell>
          <cell r="M1040">
            <v>0</v>
          </cell>
        </row>
        <row r="1041">
          <cell r="A1041" t="str">
            <v>SISTEMA AUTOPORTANTE PARA BAÑERA</v>
          </cell>
          <cell r="B1041" t="str">
            <v>UN</v>
          </cell>
          <cell r="C1041">
            <v>117201</v>
          </cell>
          <cell r="D1041">
            <v>117201</v>
          </cell>
          <cell r="E1041">
            <v>0</v>
          </cell>
          <cell r="F1041">
            <v>38091</v>
          </cell>
          <cell r="G1041" t="str">
            <v>CORONA</v>
          </cell>
          <cell r="H1041">
            <v>9</v>
          </cell>
          <cell r="I1041">
            <v>0</v>
          </cell>
          <cell r="J1041" t="str">
            <v>BAZAR AMERICANO</v>
          </cell>
          <cell r="L1041">
            <v>0</v>
          </cell>
          <cell r="M1041">
            <v>0</v>
          </cell>
        </row>
        <row r="1042">
          <cell r="A1042" t="str">
            <v>SOPORTE EN ACERO</v>
          </cell>
          <cell r="B1042" t="str">
            <v>JGO</v>
          </cell>
          <cell r="C1042">
            <v>510400</v>
          </cell>
          <cell r="D1042">
            <v>510400</v>
          </cell>
          <cell r="E1042">
            <v>0</v>
          </cell>
          <cell r="F1042">
            <v>38260</v>
          </cell>
          <cell r="G1042" t="str">
            <v>C. MADERA</v>
          </cell>
          <cell r="H1042">
            <v>16</v>
          </cell>
          <cell r="I1042">
            <v>0</v>
          </cell>
          <cell r="J1042" t="str">
            <v>TOLENTINO</v>
          </cell>
          <cell r="L1042">
            <v>0</v>
          </cell>
          <cell r="M1042">
            <v>0</v>
          </cell>
        </row>
        <row r="1043">
          <cell r="A1043" t="str">
            <v>SUBASE GRANULAR</v>
          </cell>
          <cell r="B1043" t="str">
            <v>M3</v>
          </cell>
          <cell r="D1043">
            <v>22000</v>
          </cell>
          <cell r="E1043">
            <v>0</v>
          </cell>
          <cell r="F1043">
            <v>38749</v>
          </cell>
          <cell r="G1043" t="str">
            <v>PETREOS Y CTO.</v>
          </cell>
          <cell r="J1043" t="str">
            <v>ORLOANDO RESTREPO</v>
          </cell>
        </row>
        <row r="1044">
          <cell r="A1044" t="str">
            <v>SUPER T FORMALETA 15 mm</v>
          </cell>
          <cell r="B1044" t="str">
            <v>UN</v>
          </cell>
          <cell r="C1044">
            <v>76995</v>
          </cell>
          <cell r="D1044">
            <v>76995</v>
          </cell>
          <cell r="E1044">
            <v>0</v>
          </cell>
          <cell r="F1044">
            <v>38756</v>
          </cell>
          <cell r="G1044" t="str">
            <v>MADERA</v>
          </cell>
          <cell r="J1044" t="str">
            <v>LA TIENDA DEL TRIPLEX</v>
          </cell>
        </row>
        <row r="1045">
          <cell r="A1045" t="str">
            <v>TABLAS DE MADERA</v>
          </cell>
          <cell r="B1045" t="str">
            <v>UN</v>
          </cell>
          <cell r="C1045">
            <v>3000</v>
          </cell>
          <cell r="D1045">
            <v>3000</v>
          </cell>
          <cell r="E1045">
            <v>0</v>
          </cell>
          <cell r="F1045">
            <v>38476</v>
          </cell>
          <cell r="G1045" t="str">
            <v>MADERA</v>
          </cell>
          <cell r="H1045">
            <v>20</v>
          </cell>
          <cell r="I1045" t="str">
            <v>1540</v>
          </cell>
          <cell r="J1045">
            <v>0</v>
          </cell>
          <cell r="L1045">
            <v>0</v>
          </cell>
          <cell r="M1045">
            <v>0</v>
          </cell>
        </row>
        <row r="1046">
          <cell r="A1046" t="str">
            <v>TABLETA COLONIAL 25X25</v>
          </cell>
          <cell r="B1046" t="str">
            <v>M2</v>
          </cell>
          <cell r="C1046">
            <v>12300</v>
          </cell>
          <cell r="D1046">
            <v>12300</v>
          </cell>
          <cell r="E1046">
            <v>0</v>
          </cell>
          <cell r="F1046">
            <v>38091</v>
          </cell>
          <cell r="G1046" t="str">
            <v>PISOS</v>
          </cell>
          <cell r="H1046">
            <v>6</v>
          </cell>
          <cell r="I1046">
            <v>0</v>
          </cell>
          <cell r="J1046" t="str">
            <v>DEGRESS</v>
          </cell>
          <cell r="L1046">
            <v>0</v>
          </cell>
          <cell r="M1046">
            <v>0</v>
          </cell>
        </row>
        <row r="1047">
          <cell r="A1047" t="str">
            <v>TABLETA NARIZ 25</v>
          </cell>
          <cell r="B1047" t="str">
            <v>ML</v>
          </cell>
          <cell r="C1047">
            <v>10400</v>
          </cell>
          <cell r="D1047">
            <v>10400</v>
          </cell>
          <cell r="E1047">
            <v>0</v>
          </cell>
          <cell r="F1047">
            <v>38091</v>
          </cell>
          <cell r="G1047" t="str">
            <v>PISOS</v>
          </cell>
          <cell r="H1047">
            <v>6</v>
          </cell>
          <cell r="I1047">
            <v>0</v>
          </cell>
          <cell r="J1047" t="str">
            <v>DEGRESS</v>
          </cell>
          <cell r="L1047">
            <v>0</v>
          </cell>
          <cell r="M1047">
            <v>0</v>
          </cell>
        </row>
        <row r="1048">
          <cell r="A1048" t="str">
            <v>TABLETA ZOCALO  25</v>
          </cell>
          <cell r="B1048" t="str">
            <v>ML</v>
          </cell>
          <cell r="C1048">
            <v>3200</v>
          </cell>
          <cell r="D1048">
            <v>3200</v>
          </cell>
          <cell r="E1048">
            <v>0</v>
          </cell>
          <cell r="F1048">
            <v>38091</v>
          </cell>
          <cell r="G1048" t="str">
            <v>PISOS</v>
          </cell>
          <cell r="H1048">
            <v>6</v>
          </cell>
          <cell r="I1048">
            <v>0</v>
          </cell>
          <cell r="J1048" t="str">
            <v>DEGRESS</v>
          </cell>
          <cell r="L1048">
            <v>0</v>
          </cell>
          <cell r="M1048">
            <v>0</v>
          </cell>
        </row>
        <row r="1049">
          <cell r="A1049" t="str">
            <v>TACHES FIJACIÓN</v>
          </cell>
          <cell r="B1049" t="str">
            <v>KG</v>
          </cell>
          <cell r="C1049">
            <v>805</v>
          </cell>
          <cell r="D1049">
            <v>700</v>
          </cell>
          <cell r="E1049">
            <v>-0.15</v>
          </cell>
          <cell r="F1049">
            <v>37417</v>
          </cell>
          <cell r="G1049" t="str">
            <v>ADITIVOS</v>
          </cell>
          <cell r="H1049">
            <v>12</v>
          </cell>
          <cell r="I1049">
            <v>0</v>
          </cell>
          <cell r="J1049">
            <v>0</v>
          </cell>
          <cell r="L1049">
            <v>0</v>
          </cell>
          <cell r="M1049">
            <v>0</v>
          </cell>
        </row>
        <row r="1050">
          <cell r="A1050" t="str">
            <v>TACO METÁLICO CORTO</v>
          </cell>
          <cell r="B1050" t="str">
            <v>DÍA</v>
          </cell>
          <cell r="C1050">
            <v>77</v>
          </cell>
          <cell r="D1050">
            <v>81</v>
          </cell>
          <cell r="E1050">
            <v>0.05</v>
          </cell>
          <cell r="F1050">
            <v>38749</v>
          </cell>
          <cell r="G1050" t="str">
            <v>FORMALETA Y CONSUMOS</v>
          </cell>
          <cell r="H1050">
            <v>14</v>
          </cell>
          <cell r="I1050">
            <v>0</v>
          </cell>
          <cell r="J1050" t="str">
            <v>CIMBRADOS</v>
          </cell>
          <cell r="L1050">
            <v>0</v>
          </cell>
          <cell r="M1050">
            <v>0</v>
          </cell>
        </row>
        <row r="1051">
          <cell r="A1051" t="str">
            <v>TACO METÁLICO EXTRALARGO</v>
          </cell>
          <cell r="B1051" t="str">
            <v>DÍA</v>
          </cell>
          <cell r="C1051">
            <v>55</v>
          </cell>
          <cell r="D1051">
            <v>220</v>
          </cell>
          <cell r="E1051">
            <v>0.05</v>
          </cell>
          <cell r="F1051">
            <v>38749</v>
          </cell>
          <cell r="G1051" t="str">
            <v>FORMALETA Y CONSUMOS</v>
          </cell>
          <cell r="H1051">
            <v>0</v>
          </cell>
          <cell r="I1051">
            <v>0</v>
          </cell>
          <cell r="J1051" t="str">
            <v>CIMBRADOS</v>
          </cell>
        </row>
        <row r="1052">
          <cell r="A1052" t="str">
            <v>TACO METÁLICO LARGO</v>
          </cell>
          <cell r="B1052" t="str">
            <v>DÍA</v>
          </cell>
          <cell r="C1052">
            <v>55</v>
          </cell>
          <cell r="D1052">
            <v>160</v>
          </cell>
          <cell r="E1052">
            <v>0.05</v>
          </cell>
          <cell r="F1052">
            <v>38749</v>
          </cell>
          <cell r="G1052" t="str">
            <v>FORMALETA Y CONSUMOS</v>
          </cell>
          <cell r="H1052">
            <v>0</v>
          </cell>
          <cell r="J1052" t="str">
            <v>CIMBRADOS</v>
          </cell>
          <cell r="K1052">
            <v>0</v>
          </cell>
        </row>
        <row r="1053">
          <cell r="A1053" t="str">
            <v>TALA ARBOLES Y M AMBIENTE</v>
          </cell>
          <cell r="B1053" t="str">
            <v>GL</v>
          </cell>
          <cell r="C1053">
            <v>1500000</v>
          </cell>
          <cell r="D1053">
            <v>1500000</v>
          </cell>
          <cell r="E1053">
            <v>0</v>
          </cell>
          <cell r="F1053">
            <v>37417</v>
          </cell>
          <cell r="G1053" t="str">
            <v>URBANISMO</v>
          </cell>
          <cell r="H1053">
            <v>100</v>
          </cell>
          <cell r="I1053">
            <v>0</v>
          </cell>
          <cell r="J1053">
            <v>0</v>
          </cell>
          <cell r="L1053">
            <v>0</v>
          </cell>
          <cell r="M1053">
            <v>0</v>
          </cell>
        </row>
        <row r="1054">
          <cell r="A1054" t="str">
            <v>TALADRO DE ROTOPERCUCIÓN</v>
          </cell>
          <cell r="B1054" t="str">
            <v>UN</v>
          </cell>
          <cell r="C1054">
            <v>3800000</v>
          </cell>
          <cell r="D1054">
            <v>3800000</v>
          </cell>
          <cell r="E1054">
            <v>0</v>
          </cell>
          <cell r="F1054">
            <v>38436</v>
          </cell>
          <cell r="G1054" t="str">
            <v>EQUIPO</v>
          </cell>
          <cell r="H1054">
            <v>14</v>
          </cell>
          <cell r="I1054">
            <v>0</v>
          </cell>
          <cell r="J1054">
            <v>0</v>
          </cell>
          <cell r="L1054">
            <v>0</v>
          </cell>
          <cell r="M1054">
            <v>0</v>
          </cell>
        </row>
        <row r="1055">
          <cell r="A1055" t="str">
            <v>TANQUES FIBRA VIDRIO, 12 M3 (INCL. ACCES)</v>
          </cell>
          <cell r="B1055" t="str">
            <v>UN</v>
          </cell>
          <cell r="C1055">
            <v>3900000</v>
          </cell>
          <cell r="D1055">
            <v>3900000</v>
          </cell>
          <cell r="E1055">
            <v>0</v>
          </cell>
          <cell r="F1055">
            <v>38260</v>
          </cell>
          <cell r="G1055" t="str">
            <v>SALINAS</v>
          </cell>
          <cell r="H1055">
            <v>29</v>
          </cell>
          <cell r="I1055">
            <v>0</v>
          </cell>
          <cell r="J1055">
            <v>0</v>
          </cell>
          <cell r="L1055">
            <v>0</v>
          </cell>
          <cell r="M1055">
            <v>0</v>
          </cell>
        </row>
        <row r="1056">
          <cell r="A1056" t="str">
            <v>TANQUES FIBRA VIDRIO, 18 M3</v>
          </cell>
          <cell r="B1056" t="str">
            <v>UN</v>
          </cell>
          <cell r="C1056">
            <v>3000000</v>
          </cell>
          <cell r="D1056">
            <v>3000000</v>
          </cell>
          <cell r="E1056">
            <v>0</v>
          </cell>
          <cell r="G1056" t="str">
            <v>HIDROSAN</v>
          </cell>
          <cell r="H1056">
            <v>29</v>
          </cell>
          <cell r="I1056">
            <v>0</v>
          </cell>
          <cell r="J1056">
            <v>0</v>
          </cell>
          <cell r="L1056">
            <v>0</v>
          </cell>
          <cell r="M1056">
            <v>0</v>
          </cell>
        </row>
        <row r="1057">
          <cell r="A1057" t="str">
            <v>TAPA ACERO SOCODA DUCTO BASURAS</v>
          </cell>
          <cell r="B1057" t="str">
            <v>UN</v>
          </cell>
          <cell r="C1057">
            <v>120000</v>
          </cell>
          <cell r="D1057">
            <v>120000</v>
          </cell>
          <cell r="E1057">
            <v>0</v>
          </cell>
          <cell r="F1057">
            <v>38091</v>
          </cell>
          <cell r="G1057" t="str">
            <v>APA SANIT.</v>
          </cell>
          <cell r="H1057">
            <v>35</v>
          </cell>
          <cell r="I1057">
            <v>0</v>
          </cell>
          <cell r="J1057" t="str">
            <v>SOCODA</v>
          </cell>
          <cell r="L1057">
            <v>0</v>
          </cell>
          <cell r="M1057">
            <v>0</v>
          </cell>
        </row>
        <row r="1058">
          <cell r="A1058" t="str">
            <v>TAPA PARA MEDIDOR DE AGUA</v>
          </cell>
          <cell r="B1058" t="str">
            <v>UN</v>
          </cell>
          <cell r="C1058">
            <v>34800</v>
          </cell>
          <cell r="D1058">
            <v>34800</v>
          </cell>
          <cell r="E1058">
            <v>0</v>
          </cell>
          <cell r="F1058">
            <v>38749</v>
          </cell>
          <cell r="G1058" t="str">
            <v>HIDROSAN</v>
          </cell>
          <cell r="J1058" t="str">
            <v>TAPASEL LTDA</v>
          </cell>
        </row>
        <row r="1059">
          <cell r="A1059" t="str">
            <v>TAPA REGISTRO 20X20 ACERO</v>
          </cell>
          <cell r="B1059" t="str">
            <v>UN</v>
          </cell>
          <cell r="C1059">
            <v>15080</v>
          </cell>
          <cell r="D1059">
            <v>15080</v>
          </cell>
          <cell r="E1059">
            <v>0</v>
          </cell>
          <cell r="F1059">
            <v>38091</v>
          </cell>
          <cell r="G1059" t="str">
            <v>APA SANIT.</v>
          </cell>
          <cell r="H1059">
            <v>35</v>
          </cell>
          <cell r="I1059">
            <v>0</v>
          </cell>
          <cell r="J1059" t="str">
            <v>SOCODA</v>
          </cell>
          <cell r="L1059">
            <v>0</v>
          </cell>
          <cell r="M1059">
            <v>0</v>
          </cell>
        </row>
        <row r="1060">
          <cell r="A1060" t="str">
            <v>TAPA REGISTRO 24X24 FIBRA</v>
          </cell>
          <cell r="B1060" t="str">
            <v>UN</v>
          </cell>
          <cell r="C1060">
            <v>54636</v>
          </cell>
          <cell r="D1060">
            <v>54636</v>
          </cell>
          <cell r="E1060">
            <v>0</v>
          </cell>
          <cell r="F1060">
            <v>38727</v>
          </cell>
          <cell r="G1060" t="str">
            <v>APA SANIT.</v>
          </cell>
          <cell r="H1060">
            <v>35</v>
          </cell>
          <cell r="I1060">
            <v>0</v>
          </cell>
          <cell r="J1060" t="str">
            <v>FIRPLAK</v>
          </cell>
          <cell r="L1060">
            <v>0</v>
          </cell>
          <cell r="M1060">
            <v>0</v>
          </cell>
        </row>
        <row r="1061">
          <cell r="A1061" t="str">
            <v>TAPA TERMINAL DE VENTILACIÓN SHUT</v>
          </cell>
          <cell r="B1061" t="str">
            <v>UN</v>
          </cell>
          <cell r="C1061">
            <v>46980</v>
          </cell>
          <cell r="D1061">
            <v>46980</v>
          </cell>
          <cell r="E1061">
            <v>0</v>
          </cell>
          <cell r="F1061">
            <v>38091</v>
          </cell>
          <cell r="G1061" t="str">
            <v>EQ ESPECIAL</v>
          </cell>
          <cell r="H1061">
            <v>37</v>
          </cell>
          <cell r="I1061" t="str">
            <v>7070</v>
          </cell>
          <cell r="J1061">
            <v>0</v>
          </cell>
          <cell r="L1061">
            <v>0</v>
          </cell>
          <cell r="M1061">
            <v>0</v>
          </cell>
        </row>
        <row r="1062">
          <cell r="A1062" t="str">
            <v>TAPAS EN YESO INCL ESQ.</v>
          </cell>
          <cell r="B1062" t="str">
            <v>ML</v>
          </cell>
          <cell r="C1062">
            <v>16500</v>
          </cell>
          <cell r="D1062">
            <v>16500</v>
          </cell>
          <cell r="E1062">
            <v>0</v>
          </cell>
          <cell r="F1062">
            <v>38400</v>
          </cell>
          <cell r="G1062" t="str">
            <v>DRY WALL</v>
          </cell>
          <cell r="H1062">
            <v>100</v>
          </cell>
          <cell r="I1062" t="str">
            <v>22000</v>
          </cell>
        </row>
        <row r="1063">
          <cell r="A1063" t="str">
            <v>TAPON DE VENTILACION</v>
          </cell>
          <cell r="B1063" t="str">
            <v>UN</v>
          </cell>
          <cell r="C1063">
            <v>61944</v>
          </cell>
          <cell r="D1063">
            <v>61944</v>
          </cell>
          <cell r="E1063">
            <v>0</v>
          </cell>
          <cell r="F1063">
            <v>38762</v>
          </cell>
          <cell r="G1063" t="str">
            <v>EQ ESPECIAL</v>
          </cell>
          <cell r="H1063" t="str">
            <v>FIRPLAK</v>
          </cell>
          <cell r="J1063" t="str">
            <v>FIRPLAK</v>
          </cell>
        </row>
        <row r="1064">
          <cell r="A1064" t="str">
            <v>TEJA ARQ. ACESCO PINTADA DE 1*3</v>
          </cell>
          <cell r="B1064" t="str">
            <v>UN</v>
          </cell>
          <cell r="C1064">
            <v>75644</v>
          </cell>
          <cell r="D1064">
            <v>75644</v>
          </cell>
          <cell r="E1064">
            <v>0</v>
          </cell>
          <cell r="F1064">
            <v>38091</v>
          </cell>
          <cell r="G1064" t="str">
            <v>APA SANIT.</v>
          </cell>
          <cell r="H1064">
            <v>35</v>
          </cell>
          <cell r="I1064">
            <v>0</v>
          </cell>
          <cell r="J1064" t="str">
            <v>CONSTRUACERO</v>
          </cell>
          <cell r="L1064">
            <v>0</v>
          </cell>
          <cell r="M1064">
            <v>0</v>
          </cell>
        </row>
        <row r="1065">
          <cell r="A1065" t="str">
            <v>TEJA ARQ. ACESCO SIN PINTAR DE 0.73*3</v>
          </cell>
          <cell r="B1065" t="str">
            <v>UN</v>
          </cell>
          <cell r="C1065">
            <v>30583</v>
          </cell>
          <cell r="D1065">
            <v>30583</v>
          </cell>
          <cell r="E1065">
            <v>0</v>
          </cell>
          <cell r="F1065">
            <v>38091</v>
          </cell>
          <cell r="G1065" t="str">
            <v>APA SANIT.</v>
          </cell>
          <cell r="H1065">
            <v>35</v>
          </cell>
          <cell r="I1065">
            <v>0</v>
          </cell>
          <cell r="J1065" t="str">
            <v>CONSTRUACERO</v>
          </cell>
          <cell r="L1065">
            <v>0</v>
          </cell>
          <cell r="M1065">
            <v>0</v>
          </cell>
        </row>
        <row r="1066">
          <cell r="A1066" t="str">
            <v>TELA TUL</v>
          </cell>
          <cell r="B1066" t="str">
            <v>ML</v>
          </cell>
          <cell r="C1066">
            <v>3500</v>
          </cell>
          <cell r="D1066">
            <v>3500</v>
          </cell>
          <cell r="E1066">
            <v>0</v>
          </cell>
          <cell r="F1066">
            <v>38749</v>
          </cell>
          <cell r="G1066" t="str">
            <v>REVOQUE</v>
          </cell>
          <cell r="J1066" t="str">
            <v>DISTRIBUCIONES ABEL</v>
          </cell>
        </row>
        <row r="1067">
          <cell r="A1067" t="str">
            <v>TELEFONO PROVISIONAL</v>
          </cell>
          <cell r="B1067" t="str">
            <v>UN</v>
          </cell>
          <cell r="C1067">
            <v>550000</v>
          </cell>
          <cell r="D1067">
            <v>550000</v>
          </cell>
          <cell r="E1067">
            <v>0</v>
          </cell>
          <cell r="F1067">
            <v>37755</v>
          </cell>
          <cell r="G1067" t="str">
            <v>PRELIMINARES</v>
          </cell>
          <cell r="H1067">
            <v>88</v>
          </cell>
          <cell r="I1067">
            <v>0</v>
          </cell>
          <cell r="J1067">
            <v>0</v>
          </cell>
          <cell r="L1067">
            <v>0</v>
          </cell>
          <cell r="M1067">
            <v>0</v>
          </cell>
        </row>
        <row r="1068">
          <cell r="A1068" t="str">
            <v>TELEFONO, ENERGIA, MATRICULA INDEP., HOBBIES</v>
          </cell>
          <cell r="B1068" t="str">
            <v>UN</v>
          </cell>
          <cell r="C1068">
            <v>550000</v>
          </cell>
          <cell r="D1068">
            <v>500000</v>
          </cell>
          <cell r="E1068">
            <v>-0.1</v>
          </cell>
          <cell r="F1068">
            <v>38152</v>
          </cell>
          <cell r="G1068" t="str">
            <v>PRELIMINARES</v>
          </cell>
          <cell r="H1068">
            <v>88</v>
          </cell>
          <cell r="I1068">
            <v>0</v>
          </cell>
          <cell r="J1068">
            <v>0</v>
          </cell>
          <cell r="L1068">
            <v>0</v>
          </cell>
          <cell r="M1068">
            <v>0</v>
          </cell>
        </row>
        <row r="1069">
          <cell r="A1069" t="str">
            <v>TELERA DE MADERA</v>
          </cell>
          <cell r="B1069" t="str">
            <v>UN</v>
          </cell>
          <cell r="C1069">
            <v>19150</v>
          </cell>
          <cell r="D1069">
            <v>19150</v>
          </cell>
          <cell r="E1069">
            <v>0</v>
          </cell>
          <cell r="F1069">
            <v>38749</v>
          </cell>
          <cell r="G1069" t="str">
            <v>MADERA</v>
          </cell>
          <cell r="H1069">
            <v>20</v>
          </cell>
          <cell r="I1069">
            <v>0</v>
          </cell>
          <cell r="J1069" t="str">
            <v>COMERCIAL DE MADERAS</v>
          </cell>
          <cell r="L1069">
            <v>0</v>
          </cell>
          <cell r="M1069">
            <v>0</v>
          </cell>
        </row>
        <row r="1070">
          <cell r="A1070" t="str">
            <v>TENSORES D=3/8"</v>
          </cell>
          <cell r="B1070" t="str">
            <v>UN</v>
          </cell>
          <cell r="C1070">
            <v>648</v>
          </cell>
          <cell r="D1070">
            <v>540</v>
          </cell>
          <cell r="E1070">
            <v>-0.2</v>
          </cell>
          <cell r="F1070">
            <v>37413</v>
          </cell>
          <cell r="G1070" t="str">
            <v>FORMALETA Y CONSUMOS</v>
          </cell>
          <cell r="H1070">
            <v>20</v>
          </cell>
          <cell r="I1070">
            <v>0</v>
          </cell>
          <cell r="J1070">
            <v>0</v>
          </cell>
          <cell r="L1070">
            <v>0</v>
          </cell>
          <cell r="M1070">
            <v>0</v>
          </cell>
        </row>
        <row r="1071">
          <cell r="A1071" t="str">
            <v>TERMINAL 6*12*24</v>
          </cell>
          <cell r="B1071" t="str">
            <v>UN</v>
          </cell>
          <cell r="C1071">
            <v>405</v>
          </cell>
          <cell r="D1071">
            <v>405</v>
          </cell>
          <cell r="E1071">
            <v>0</v>
          </cell>
          <cell r="F1071">
            <v>37755</v>
          </cell>
          <cell r="G1071" t="str">
            <v>MAMPOSTERIA</v>
          </cell>
          <cell r="H1071">
            <v>7</v>
          </cell>
          <cell r="I1071">
            <v>0</v>
          </cell>
          <cell r="J1071">
            <v>0</v>
          </cell>
          <cell r="L1071">
            <v>0</v>
          </cell>
          <cell r="M1071">
            <v>0</v>
          </cell>
        </row>
        <row r="1072">
          <cell r="A1072" t="str">
            <v>TERMINAL CATALÁN 10*15*30</v>
          </cell>
          <cell r="B1072" t="str">
            <v>UN</v>
          </cell>
          <cell r="C1072">
            <v>543</v>
          </cell>
          <cell r="D1072">
            <v>543</v>
          </cell>
          <cell r="E1072">
            <v>0</v>
          </cell>
          <cell r="F1072">
            <v>38397</v>
          </cell>
          <cell r="G1072" t="str">
            <v>MAMPOSTERIA</v>
          </cell>
          <cell r="H1072">
            <v>7</v>
          </cell>
          <cell r="I1072">
            <v>0</v>
          </cell>
          <cell r="J1072">
            <v>0</v>
          </cell>
          <cell r="L1072">
            <v>0</v>
          </cell>
          <cell r="M1072">
            <v>0</v>
          </cell>
        </row>
        <row r="1073">
          <cell r="A1073" t="str">
            <v>THINNER CORRIENTE</v>
          </cell>
          <cell r="B1073" t="str">
            <v>GL</v>
          </cell>
          <cell r="C1073">
            <v>11368</v>
          </cell>
          <cell r="D1073">
            <v>11368</v>
          </cell>
          <cell r="E1073">
            <v>0</v>
          </cell>
          <cell r="F1073">
            <v>38749</v>
          </cell>
          <cell r="G1073" t="str">
            <v>ASEO</v>
          </cell>
          <cell r="J1073" t="str">
            <v>TECNOPINTURAS</v>
          </cell>
        </row>
        <row r="1074">
          <cell r="A1074" t="str">
            <v>TIRADERAS</v>
          </cell>
          <cell r="B1074" t="str">
            <v>UN</v>
          </cell>
          <cell r="C1074">
            <v>6050</v>
          </cell>
          <cell r="D1074">
            <v>6050</v>
          </cell>
          <cell r="E1074">
            <v>0</v>
          </cell>
          <cell r="F1074">
            <v>38749</v>
          </cell>
          <cell r="G1074" t="str">
            <v>C. MADERA</v>
          </cell>
          <cell r="J1074" t="str">
            <v>DISTRICONDOR</v>
          </cell>
        </row>
        <row r="1075">
          <cell r="A1075" t="str">
            <v>TIRADERA LARGA ACERO</v>
          </cell>
          <cell r="B1075" t="str">
            <v>UN</v>
          </cell>
          <cell r="C1075">
            <v>10822</v>
          </cell>
          <cell r="D1075">
            <v>10307</v>
          </cell>
          <cell r="E1075">
            <v>-0.05</v>
          </cell>
          <cell r="F1075">
            <v>38260</v>
          </cell>
          <cell r="G1075" t="str">
            <v>C. MADERA</v>
          </cell>
          <cell r="H1075">
            <v>16</v>
          </cell>
          <cell r="I1075">
            <v>0</v>
          </cell>
          <cell r="J1075" t="str">
            <v>TOLENTINO</v>
          </cell>
          <cell r="L1075">
            <v>0</v>
          </cell>
          <cell r="M1075">
            <v>0</v>
          </cell>
        </row>
        <row r="1076">
          <cell r="A1076" t="str">
            <v xml:space="preserve">TOALLERO BARRA CROMADAS DEKO </v>
          </cell>
          <cell r="B1076" t="str">
            <v>UN</v>
          </cell>
          <cell r="C1076">
            <v>45300</v>
          </cell>
          <cell r="D1076">
            <v>45300</v>
          </cell>
          <cell r="E1076">
            <v>0</v>
          </cell>
          <cell r="F1076">
            <v>38091</v>
          </cell>
          <cell r="G1076" t="str">
            <v>CORONA</v>
          </cell>
          <cell r="H1076">
            <v>9</v>
          </cell>
          <cell r="I1076">
            <v>0</v>
          </cell>
          <cell r="J1076" t="str">
            <v>BAZAR AMERICANO</v>
          </cell>
          <cell r="L1076">
            <v>0</v>
          </cell>
          <cell r="M1076">
            <v>0</v>
          </cell>
        </row>
        <row r="1077">
          <cell r="A1077" t="str">
            <v>TOLETE 15*20*40</v>
          </cell>
          <cell r="B1077" t="str">
            <v>UN</v>
          </cell>
          <cell r="C1077">
            <v>570</v>
          </cell>
          <cell r="D1077">
            <v>570</v>
          </cell>
          <cell r="E1077">
            <v>0</v>
          </cell>
          <cell r="F1077">
            <v>37755</v>
          </cell>
          <cell r="G1077" t="str">
            <v>MAMPOSTERIA</v>
          </cell>
          <cell r="H1077">
            <v>7</v>
          </cell>
          <cell r="I1077">
            <v>0</v>
          </cell>
          <cell r="J1077">
            <v>0</v>
          </cell>
          <cell r="L1077">
            <v>0</v>
          </cell>
          <cell r="M1077">
            <v>0</v>
          </cell>
        </row>
        <row r="1078">
          <cell r="A1078" t="str">
            <v>TOPE PUERTA TIPO BARRIL</v>
          </cell>
          <cell r="B1078" t="str">
            <v>UN</v>
          </cell>
          <cell r="C1078">
            <v>14251</v>
          </cell>
          <cell r="D1078">
            <v>13572</v>
          </cell>
          <cell r="E1078">
            <v>-0.05</v>
          </cell>
          <cell r="F1078">
            <v>38091</v>
          </cell>
          <cell r="G1078" t="str">
            <v>C. MADERA</v>
          </cell>
          <cell r="H1078">
            <v>11</v>
          </cell>
          <cell r="I1078">
            <v>0</v>
          </cell>
          <cell r="J1078" t="str">
            <v xml:space="preserve">PLANINING AND BUILDING </v>
          </cell>
          <cell r="L1078">
            <v>0</v>
          </cell>
          <cell r="M1078">
            <v>0</v>
          </cell>
        </row>
        <row r="1079">
          <cell r="A1079" t="str">
            <v>TOPE PUERTA TIPO CAZUELA</v>
          </cell>
          <cell r="B1079" t="str">
            <v>UN</v>
          </cell>
          <cell r="C1079">
            <v>10000</v>
          </cell>
          <cell r="D1079">
            <v>10000</v>
          </cell>
          <cell r="E1079">
            <v>0</v>
          </cell>
          <cell r="F1079">
            <v>38091</v>
          </cell>
          <cell r="G1079" t="str">
            <v>C. MADERA</v>
          </cell>
          <cell r="H1079">
            <v>11</v>
          </cell>
          <cell r="I1079">
            <v>0</v>
          </cell>
          <cell r="J1079" t="str">
            <v xml:space="preserve">EL ARQUITECTO </v>
          </cell>
          <cell r="L1079">
            <v>0</v>
          </cell>
          <cell r="M1079">
            <v>0</v>
          </cell>
        </row>
        <row r="1080">
          <cell r="A1080" t="str">
            <v>TOPEPUERTAS</v>
          </cell>
          <cell r="B1080" t="str">
            <v>UN</v>
          </cell>
          <cell r="C1080">
            <v>1300</v>
          </cell>
          <cell r="D1080">
            <v>1300</v>
          </cell>
          <cell r="E1080">
            <v>0</v>
          </cell>
          <cell r="F1080">
            <v>37755</v>
          </cell>
          <cell r="G1080" t="str">
            <v>C. MADERA</v>
          </cell>
          <cell r="H1080">
            <v>28</v>
          </cell>
          <cell r="I1080">
            <v>0</v>
          </cell>
          <cell r="J1080">
            <v>0</v>
          </cell>
          <cell r="L1080">
            <v>0</v>
          </cell>
          <cell r="M1080">
            <v>0</v>
          </cell>
        </row>
        <row r="1081">
          <cell r="A1081" t="str">
            <v xml:space="preserve">TORRE GRUA </v>
          </cell>
          <cell r="B1081" t="str">
            <v>GL</v>
          </cell>
          <cell r="C1081">
            <v>12000000</v>
          </cell>
          <cell r="D1081">
            <v>12000000</v>
          </cell>
          <cell r="E1081">
            <v>0</v>
          </cell>
          <cell r="F1081">
            <v>38749</v>
          </cell>
          <cell r="G1081" t="str">
            <v>EQUIPO</v>
          </cell>
          <cell r="H1081">
            <v>14</v>
          </cell>
          <cell r="I1081">
            <v>0</v>
          </cell>
          <cell r="J1081" t="str">
            <v>FERNANDO HERRERA</v>
          </cell>
          <cell r="K1081" t="str">
            <v>TODO INCLUIDO VER ANALISIS</v>
          </cell>
          <cell r="L1081">
            <v>0</v>
          </cell>
          <cell r="M1081">
            <v>0</v>
          </cell>
        </row>
        <row r="1082">
          <cell r="A1082" t="str">
            <v>TORRE ROPAS</v>
          </cell>
          <cell r="B1082" t="str">
            <v>UN</v>
          </cell>
          <cell r="C1082">
            <v>763864</v>
          </cell>
          <cell r="D1082">
            <v>763864</v>
          </cell>
          <cell r="E1082">
            <v>0</v>
          </cell>
          <cell r="F1082">
            <v>38260</v>
          </cell>
          <cell r="G1082" t="str">
            <v>C. MADERA</v>
          </cell>
          <cell r="H1082">
            <v>16</v>
          </cell>
          <cell r="I1082">
            <v>0</v>
          </cell>
          <cell r="J1082" t="str">
            <v>TOLENTINO</v>
          </cell>
          <cell r="L1082">
            <v>0</v>
          </cell>
          <cell r="M1082">
            <v>0</v>
          </cell>
        </row>
        <row r="1083">
          <cell r="A1083" t="str">
            <v>TRAMO GALVANIZADO</v>
          </cell>
          <cell r="B1083" t="str">
            <v>UN</v>
          </cell>
          <cell r="C1083">
            <v>112984</v>
          </cell>
          <cell r="D1083">
            <v>112984</v>
          </cell>
          <cell r="E1083">
            <v>0</v>
          </cell>
          <cell r="F1083">
            <v>38762</v>
          </cell>
          <cell r="G1083" t="str">
            <v>EQ ESPECIAL</v>
          </cell>
          <cell r="H1083" t="str">
            <v>FIRPLAK</v>
          </cell>
          <cell r="J1083" t="str">
            <v>FIRPLAK</v>
          </cell>
        </row>
        <row r="1084">
          <cell r="A1084" t="str">
            <v>TRAMO TERMINAL EN LÁMINA GALVANIZADA</v>
          </cell>
          <cell r="B1084" t="str">
            <v>UN</v>
          </cell>
          <cell r="C1084">
            <v>35000</v>
          </cell>
          <cell r="D1084">
            <v>35000</v>
          </cell>
          <cell r="E1084">
            <v>0</v>
          </cell>
          <cell r="F1084">
            <v>37413</v>
          </cell>
          <cell r="G1084" t="str">
            <v>CUBIERTAS</v>
          </cell>
          <cell r="H1084">
            <v>100</v>
          </cell>
          <cell r="I1084" t="str">
            <v>30282</v>
          </cell>
          <cell r="J1084">
            <v>0</v>
          </cell>
          <cell r="L1084">
            <v>0</v>
          </cell>
          <cell r="M1084">
            <v>0</v>
          </cell>
        </row>
        <row r="1085">
          <cell r="A1085" t="str">
            <v xml:space="preserve">TRANSPORTE DE HIERRO A LA OBRA </v>
          </cell>
          <cell r="B1085" t="str">
            <v>KG</v>
          </cell>
          <cell r="C1085">
            <v>16</v>
          </cell>
          <cell r="D1085">
            <v>15</v>
          </cell>
          <cell r="E1085">
            <v>-0.05</v>
          </cell>
          <cell r="F1085">
            <v>38749</v>
          </cell>
          <cell r="G1085" t="str">
            <v>ACERO</v>
          </cell>
          <cell r="J1085" t="str">
            <v>MIGUEL DUARTE</v>
          </cell>
        </row>
        <row r="1086">
          <cell r="A1086" t="str">
            <v>TRITURADO DE 1-1/2"</v>
          </cell>
          <cell r="B1086" t="str">
            <v>M3</v>
          </cell>
          <cell r="C1086">
            <v>24000</v>
          </cell>
          <cell r="D1086">
            <v>24000</v>
          </cell>
          <cell r="E1086">
            <v>0</v>
          </cell>
          <cell r="F1086">
            <v>37755</v>
          </cell>
          <cell r="G1086" t="str">
            <v>PETREOS Y CTO.</v>
          </cell>
          <cell r="H1086">
            <v>4</v>
          </cell>
          <cell r="I1086" t="str">
            <v xml:space="preserve"> </v>
          </cell>
          <cell r="J1086">
            <v>0</v>
          </cell>
          <cell r="L1086">
            <v>0</v>
          </cell>
          <cell r="M1086">
            <v>0</v>
          </cell>
        </row>
        <row r="1087">
          <cell r="A1087" t="str">
            <v>TRITURADO DE 3/4"</v>
          </cell>
          <cell r="B1087" t="str">
            <v>M3</v>
          </cell>
          <cell r="C1087">
            <v>31403</v>
          </cell>
          <cell r="D1087">
            <v>31403</v>
          </cell>
          <cell r="E1087">
            <v>0</v>
          </cell>
          <cell r="F1087">
            <v>38754</v>
          </cell>
          <cell r="G1087" t="str">
            <v>PETREOS Y CTO.</v>
          </cell>
          <cell r="H1087">
            <v>24</v>
          </cell>
          <cell r="I1087">
            <v>0</v>
          </cell>
          <cell r="J1087" t="str">
            <v>AGREGADOS DEL NORTE S.A.</v>
          </cell>
          <cell r="L1087">
            <v>0</v>
          </cell>
          <cell r="M1087">
            <v>0</v>
          </cell>
        </row>
        <row r="1088">
          <cell r="A1088" t="str">
            <v>TRITURADO DE 3/8"</v>
          </cell>
          <cell r="B1088" t="str">
            <v>M3</v>
          </cell>
          <cell r="C1088">
            <v>25535</v>
          </cell>
          <cell r="D1088">
            <v>25535</v>
          </cell>
          <cell r="E1088">
            <v>0</v>
          </cell>
          <cell r="F1088">
            <v>38416</v>
          </cell>
          <cell r="G1088" t="str">
            <v>PETREOS Y CTO.</v>
          </cell>
          <cell r="H1088">
            <v>24</v>
          </cell>
          <cell r="I1088">
            <v>0</v>
          </cell>
          <cell r="J1088" t="str">
            <v>AGREGADOS DEL NORTE S.A.</v>
          </cell>
          <cell r="L1088">
            <v>0</v>
          </cell>
          <cell r="M1088">
            <v>0</v>
          </cell>
        </row>
        <row r="1089">
          <cell r="A1089" t="str">
            <v>TUBERIA DE COBRE TIPO K (3/4" Y 1/2")</v>
          </cell>
          <cell r="B1089" t="str">
            <v>TB</v>
          </cell>
          <cell r="C1089">
            <v>25108</v>
          </cell>
          <cell r="D1089">
            <v>25108</v>
          </cell>
          <cell r="E1089">
            <v>0</v>
          </cell>
          <cell r="F1089">
            <v>37760</v>
          </cell>
          <cell r="G1089" t="str">
            <v>HIDROSAN</v>
          </cell>
          <cell r="H1089">
            <v>17</v>
          </cell>
          <cell r="I1089">
            <v>0</v>
          </cell>
          <cell r="J1089">
            <v>0</v>
          </cell>
          <cell r="L1089">
            <v>0</v>
          </cell>
          <cell r="M1089">
            <v>0</v>
          </cell>
        </row>
        <row r="1090">
          <cell r="A1090" t="str">
            <v>TUBERIA DRENAJE CORRUGADA 100 mm</v>
          </cell>
          <cell r="B1090" t="str">
            <v>ML</v>
          </cell>
          <cell r="C1090">
            <v>15460</v>
          </cell>
          <cell r="D1090">
            <v>15460</v>
          </cell>
          <cell r="E1090">
            <v>0</v>
          </cell>
          <cell r="F1090">
            <v>38749</v>
          </cell>
          <cell r="G1090" t="str">
            <v>HIDROSAN</v>
          </cell>
          <cell r="H1090">
            <v>17</v>
          </cell>
          <cell r="I1090">
            <v>0</v>
          </cell>
          <cell r="J1090" t="str">
            <v>PVM</v>
          </cell>
          <cell r="L1090">
            <v>0</v>
          </cell>
          <cell r="M1090">
            <v>0</v>
          </cell>
        </row>
        <row r="1091">
          <cell r="A1091" t="str">
            <v>TUBERÍA FILTRO D=2 1/2"</v>
          </cell>
          <cell r="B1091" t="str">
            <v>ML</v>
          </cell>
          <cell r="C1091">
            <v>4025</v>
          </cell>
          <cell r="D1091">
            <v>3500</v>
          </cell>
          <cell r="E1091">
            <v>-0.15</v>
          </cell>
          <cell r="F1091">
            <v>37413</v>
          </cell>
          <cell r="G1091" t="str">
            <v>HIDROSAN</v>
          </cell>
          <cell r="H1091">
            <v>17</v>
          </cell>
          <cell r="I1091">
            <v>0</v>
          </cell>
          <cell r="J1091">
            <v>0</v>
          </cell>
          <cell r="L1091">
            <v>0</v>
          </cell>
          <cell r="M1091">
            <v>0</v>
          </cell>
        </row>
        <row r="1092">
          <cell r="A1092" t="str">
            <v>TUBERÍA FILTRO D=4"</v>
          </cell>
          <cell r="B1092" t="str">
            <v>ML</v>
          </cell>
          <cell r="C1092">
            <v>14725</v>
          </cell>
          <cell r="D1092">
            <v>14725</v>
          </cell>
          <cell r="E1092">
            <v>0</v>
          </cell>
          <cell r="F1092">
            <v>38389</v>
          </cell>
          <cell r="G1092" t="str">
            <v>HIDROSAN</v>
          </cell>
          <cell r="H1092">
            <v>17</v>
          </cell>
        </row>
        <row r="1093">
          <cell r="A1093" t="str">
            <v>TUBERIA GALVANIZADA DE 1-1/2"</v>
          </cell>
          <cell r="B1093" t="str">
            <v>TB</v>
          </cell>
          <cell r="C1093">
            <v>121092</v>
          </cell>
          <cell r="D1093">
            <v>121092</v>
          </cell>
          <cell r="E1093">
            <v>0</v>
          </cell>
          <cell r="F1093">
            <v>37760</v>
          </cell>
          <cell r="G1093" t="str">
            <v>HIDROSAN</v>
          </cell>
          <cell r="H1093">
            <v>17</v>
          </cell>
          <cell r="I1093">
            <v>0</v>
          </cell>
          <cell r="J1093" t="str">
            <v>MATERIALES Y HTAS</v>
          </cell>
          <cell r="L1093">
            <v>0</v>
          </cell>
          <cell r="M1093">
            <v>0</v>
          </cell>
        </row>
        <row r="1094">
          <cell r="A1094" t="str">
            <v>TUBERIA GALVANIZADA DE 3"</v>
          </cell>
          <cell r="B1094" t="str">
            <v>TB</v>
          </cell>
          <cell r="C1094">
            <v>42800</v>
          </cell>
          <cell r="D1094">
            <v>42800</v>
          </cell>
          <cell r="E1094">
            <v>0</v>
          </cell>
          <cell r="F1094">
            <v>37760</v>
          </cell>
          <cell r="G1094" t="str">
            <v>HIDROSAN</v>
          </cell>
          <cell r="H1094">
            <v>17</v>
          </cell>
          <cell r="I1094">
            <v>0</v>
          </cell>
          <cell r="J1094">
            <v>0</v>
          </cell>
          <cell r="L1094">
            <v>0</v>
          </cell>
          <cell r="M1094">
            <v>0</v>
          </cell>
        </row>
        <row r="1095">
          <cell r="A1095" t="str">
            <v>TUBERIA GALVANIZADA DE 4"</v>
          </cell>
          <cell r="B1095" t="str">
            <v>TB</v>
          </cell>
          <cell r="C1095">
            <v>60000</v>
          </cell>
          <cell r="D1095">
            <v>60000</v>
          </cell>
          <cell r="E1095">
            <v>0</v>
          </cell>
          <cell r="F1095">
            <v>37760</v>
          </cell>
          <cell r="G1095" t="str">
            <v>HIDROSAN</v>
          </cell>
          <cell r="H1095">
            <v>17</v>
          </cell>
          <cell r="I1095">
            <v>0</v>
          </cell>
          <cell r="J1095">
            <v>0</v>
          </cell>
          <cell r="L1095">
            <v>0</v>
          </cell>
          <cell r="M1095">
            <v>0</v>
          </cell>
        </row>
        <row r="1096">
          <cell r="A1096" t="str">
            <v>TUBERIA NOVAFORT 10"</v>
          </cell>
          <cell r="B1096" t="str">
            <v>ML</v>
          </cell>
          <cell r="C1096">
            <v>46226</v>
          </cell>
          <cell r="D1096">
            <v>46226</v>
          </cell>
          <cell r="E1096">
            <v>0</v>
          </cell>
          <cell r="F1096">
            <v>38749</v>
          </cell>
          <cell r="G1096" t="str">
            <v>HIDROSAN</v>
          </cell>
          <cell r="H1096">
            <v>17</v>
          </cell>
          <cell r="I1096">
            <v>0</v>
          </cell>
          <cell r="J1096" t="str">
            <v>PVM</v>
          </cell>
          <cell r="L1096">
            <v>0</v>
          </cell>
          <cell r="M1096">
            <v>0</v>
          </cell>
        </row>
        <row r="1097">
          <cell r="A1097" t="str">
            <v>TUBERIA PVC 2"</v>
          </cell>
          <cell r="B1097" t="str">
            <v>TB</v>
          </cell>
          <cell r="C1097">
            <v>43436</v>
          </cell>
          <cell r="D1097">
            <v>43436</v>
          </cell>
          <cell r="E1097">
            <v>0</v>
          </cell>
          <cell r="F1097">
            <v>38749</v>
          </cell>
          <cell r="G1097" t="str">
            <v>HIDROSAN</v>
          </cell>
          <cell r="H1097">
            <v>17</v>
          </cell>
          <cell r="I1097">
            <v>0</v>
          </cell>
          <cell r="J1097" t="str">
            <v>PVM</v>
          </cell>
          <cell r="L1097">
            <v>0</v>
          </cell>
          <cell r="M1097">
            <v>0</v>
          </cell>
        </row>
        <row r="1098">
          <cell r="A1098" t="str">
            <v>TUBERIA PVC 3"</v>
          </cell>
          <cell r="B1098" t="str">
            <v>TB</v>
          </cell>
          <cell r="C1098">
            <v>48579</v>
          </cell>
          <cell r="D1098">
            <v>48579</v>
          </cell>
          <cell r="E1098">
            <v>0</v>
          </cell>
          <cell r="F1098">
            <v>38749</v>
          </cell>
          <cell r="G1098" t="str">
            <v>HIDROSAN</v>
          </cell>
          <cell r="H1098">
            <v>17</v>
          </cell>
          <cell r="I1098">
            <v>0</v>
          </cell>
          <cell r="J1098" t="str">
            <v>PVM</v>
          </cell>
          <cell r="L1098">
            <v>0</v>
          </cell>
          <cell r="M1098">
            <v>0</v>
          </cell>
        </row>
        <row r="1099">
          <cell r="A1099" t="str">
            <v>TUBERIA PVC 4"</v>
          </cell>
          <cell r="B1099" t="str">
            <v>TB</v>
          </cell>
          <cell r="C1099">
            <v>90394</v>
          </cell>
          <cell r="D1099">
            <v>90394</v>
          </cell>
          <cell r="E1099">
            <v>0</v>
          </cell>
          <cell r="F1099">
            <v>38749</v>
          </cell>
          <cell r="G1099" t="str">
            <v>HIDROSAN</v>
          </cell>
          <cell r="H1099">
            <v>17</v>
          </cell>
          <cell r="I1099">
            <v>0</v>
          </cell>
          <cell r="J1099" t="str">
            <v>PVM</v>
          </cell>
          <cell r="L1099">
            <v>0</v>
          </cell>
          <cell r="M1099">
            <v>0</v>
          </cell>
        </row>
        <row r="1100">
          <cell r="A1100" t="str">
            <v>TUBERIA PVC 6"</v>
          </cell>
          <cell r="B1100" t="str">
            <v>TB</v>
          </cell>
          <cell r="C1100">
            <v>191433</v>
          </cell>
          <cell r="D1100">
            <v>191433</v>
          </cell>
          <cell r="E1100">
            <v>0</v>
          </cell>
          <cell r="F1100">
            <v>38749</v>
          </cell>
          <cell r="G1100" t="str">
            <v>HIDROSAN</v>
          </cell>
          <cell r="H1100">
            <v>0</v>
          </cell>
          <cell r="J1100" t="str">
            <v>PVM</v>
          </cell>
          <cell r="K1100">
            <v>0</v>
          </cell>
        </row>
        <row r="1101">
          <cell r="A1101" t="str">
            <v>TUBERIA PVC A.LLUVIA 3"</v>
          </cell>
          <cell r="B1101" t="str">
            <v>TB</v>
          </cell>
          <cell r="C1101">
            <v>31522</v>
          </cell>
          <cell r="D1101">
            <v>31522</v>
          </cell>
          <cell r="E1101">
            <v>0</v>
          </cell>
          <cell r="F1101">
            <v>38749</v>
          </cell>
          <cell r="G1101" t="str">
            <v>HIDROSAN</v>
          </cell>
          <cell r="H1101">
            <v>17</v>
          </cell>
          <cell r="I1101">
            <v>0</v>
          </cell>
          <cell r="J1101" t="str">
            <v>PVM</v>
          </cell>
          <cell r="L1101">
            <v>0</v>
          </cell>
          <cell r="M1101">
            <v>0</v>
          </cell>
        </row>
        <row r="1102">
          <cell r="A1102" t="str">
            <v>TUBERIA PVC A.LLUVIA 4"</v>
          </cell>
          <cell r="B1102" t="str">
            <v>TB</v>
          </cell>
          <cell r="C1102">
            <v>61711</v>
          </cell>
          <cell r="D1102">
            <v>61711</v>
          </cell>
          <cell r="E1102">
            <v>0</v>
          </cell>
          <cell r="F1102">
            <v>38749</v>
          </cell>
          <cell r="G1102" t="str">
            <v>HIDROSAN</v>
          </cell>
          <cell r="H1102">
            <v>17</v>
          </cell>
          <cell r="I1102">
            <v>0</v>
          </cell>
          <cell r="J1102" t="str">
            <v>PVM</v>
          </cell>
          <cell r="L1102">
            <v>0</v>
          </cell>
          <cell r="M1102">
            <v>0</v>
          </cell>
        </row>
        <row r="1103">
          <cell r="A1103" t="str">
            <v>TUBERIA PVC PRESION DE 1/2"</v>
          </cell>
          <cell r="B1103" t="str">
            <v>TB</v>
          </cell>
          <cell r="C1103">
            <v>12033</v>
          </cell>
          <cell r="D1103">
            <v>12033</v>
          </cell>
          <cell r="E1103">
            <v>0</v>
          </cell>
          <cell r="F1103">
            <v>38749</v>
          </cell>
          <cell r="G1103" t="str">
            <v>HIDROSAN</v>
          </cell>
          <cell r="H1103">
            <v>17</v>
          </cell>
          <cell r="I1103">
            <v>0</v>
          </cell>
          <cell r="J1103" t="str">
            <v>PVM</v>
          </cell>
          <cell r="L1103">
            <v>0</v>
          </cell>
          <cell r="M1103">
            <v>0</v>
          </cell>
        </row>
        <row r="1104">
          <cell r="A1104" t="str">
            <v>TUBERIA PVC SANIT/LLUVIAS 2"</v>
          </cell>
          <cell r="B1104" t="str">
            <v>TB</v>
          </cell>
          <cell r="C1104">
            <v>19395</v>
          </cell>
          <cell r="D1104">
            <v>19395</v>
          </cell>
          <cell r="E1104">
            <v>0</v>
          </cell>
          <cell r="F1104">
            <v>38749</v>
          </cell>
          <cell r="G1104" t="str">
            <v>HIDROSAN</v>
          </cell>
          <cell r="H1104">
            <v>17</v>
          </cell>
          <cell r="I1104">
            <v>0</v>
          </cell>
          <cell r="J1104" t="str">
            <v>PVM</v>
          </cell>
          <cell r="L1104">
            <v>0</v>
          </cell>
          <cell r="M1104">
            <v>0</v>
          </cell>
        </row>
        <row r="1105">
          <cell r="A1105" t="str">
            <v>TUBERIA PVC VENTIL 2"</v>
          </cell>
          <cell r="B1105" t="str">
            <v>ML</v>
          </cell>
          <cell r="C1105">
            <v>6304</v>
          </cell>
          <cell r="D1105">
            <v>6304.4</v>
          </cell>
          <cell r="E1105">
            <v>0</v>
          </cell>
          <cell r="F1105">
            <v>38749</v>
          </cell>
          <cell r="G1105" t="str">
            <v>HIDROSAN</v>
          </cell>
          <cell r="H1105">
            <v>17</v>
          </cell>
          <cell r="I1105">
            <v>0</v>
          </cell>
          <cell r="J1105" t="str">
            <v>PVM</v>
          </cell>
          <cell r="L1105">
            <v>0</v>
          </cell>
          <cell r="M1105">
            <v>0</v>
          </cell>
        </row>
        <row r="1106">
          <cell r="A1106" t="str">
            <v>TUBERIA Y ACCESORIOS PVC PRESION</v>
          </cell>
          <cell r="B1106" t="str">
            <v>GL</v>
          </cell>
          <cell r="C1106">
            <v>50000</v>
          </cell>
          <cell r="D1106">
            <v>50000</v>
          </cell>
          <cell r="E1106">
            <v>0</v>
          </cell>
          <cell r="F1106">
            <v>38749</v>
          </cell>
          <cell r="G1106" t="str">
            <v>HIDROSAN</v>
          </cell>
          <cell r="H1106" t="str">
            <v>PVM</v>
          </cell>
        </row>
        <row r="1107">
          <cell r="A1107" t="str">
            <v>TUERCAS PLATINAS ELEM NO ESTRUCT.</v>
          </cell>
          <cell r="B1107" t="str">
            <v>JGO</v>
          </cell>
          <cell r="C1107">
            <v>5898</v>
          </cell>
          <cell r="D1107">
            <v>5362</v>
          </cell>
          <cell r="E1107">
            <v>-0.1</v>
          </cell>
          <cell r="F1107">
            <v>38749</v>
          </cell>
          <cell r="G1107" t="str">
            <v>ACERO</v>
          </cell>
          <cell r="J1107" t="str">
            <v>ALIRIO ZULUAGA</v>
          </cell>
        </row>
        <row r="1108">
          <cell r="A1108" t="str">
            <v>VAJILLAS</v>
          </cell>
          <cell r="B1108" t="str">
            <v>ML</v>
          </cell>
          <cell r="C1108">
            <v>752956</v>
          </cell>
          <cell r="D1108">
            <v>752956</v>
          </cell>
          <cell r="E1108">
            <v>0</v>
          </cell>
          <cell r="F1108">
            <v>38260</v>
          </cell>
          <cell r="G1108" t="str">
            <v>C. MADERA</v>
          </cell>
          <cell r="H1108">
            <v>16</v>
          </cell>
          <cell r="I1108">
            <v>0</v>
          </cell>
          <cell r="J1108" t="str">
            <v>TOLENTINO</v>
          </cell>
          <cell r="L1108">
            <v>0</v>
          </cell>
          <cell r="M1108">
            <v>0</v>
          </cell>
        </row>
        <row r="1109">
          <cell r="A1109" t="str">
            <v>VALVULA DE CONTROL RED WHITE GALLETA DE 1/2"</v>
          </cell>
          <cell r="B1109" t="str">
            <v>UN</v>
          </cell>
          <cell r="C1109">
            <v>22086</v>
          </cell>
          <cell r="D1109">
            <v>22086</v>
          </cell>
          <cell r="E1109">
            <v>0</v>
          </cell>
          <cell r="F1109">
            <v>38749</v>
          </cell>
          <cell r="G1109" t="str">
            <v>HIDROSAN</v>
          </cell>
          <cell r="H1109">
            <v>9</v>
          </cell>
          <cell r="I1109">
            <v>0</v>
          </cell>
          <cell r="J1109">
            <v>0</v>
          </cell>
          <cell r="L1109">
            <v>0</v>
          </cell>
          <cell r="M1109">
            <v>0</v>
          </cell>
        </row>
        <row r="1110">
          <cell r="A1110" t="str">
            <v xml:space="preserve">VALVULAS Y CHEQUES </v>
          </cell>
          <cell r="B1110" t="str">
            <v>GL</v>
          </cell>
          <cell r="C1110">
            <v>4797000</v>
          </cell>
          <cell r="D1110">
            <v>4797000</v>
          </cell>
          <cell r="E1110">
            <v>0</v>
          </cell>
          <cell r="F1110">
            <v>38749</v>
          </cell>
          <cell r="G1110" t="str">
            <v>HIDROSAN</v>
          </cell>
          <cell r="I1110">
            <v>0</v>
          </cell>
          <cell r="J1110" t="str">
            <v>SALINAS</v>
          </cell>
          <cell r="L1110">
            <v>0</v>
          </cell>
          <cell r="M1110">
            <v>0</v>
          </cell>
        </row>
        <row r="1111">
          <cell r="A1111" t="str">
            <v>VARILLA DE ALUMINIO</v>
          </cell>
          <cell r="B1111" t="str">
            <v>ML</v>
          </cell>
          <cell r="C1111">
            <v>483</v>
          </cell>
          <cell r="D1111">
            <v>420</v>
          </cell>
          <cell r="E1111">
            <v>-0.15</v>
          </cell>
          <cell r="F1111">
            <v>35582</v>
          </cell>
          <cell r="G1111" t="str">
            <v>PISOS</v>
          </cell>
          <cell r="H1111">
            <v>6</v>
          </cell>
          <cell r="I1111">
            <v>0</v>
          </cell>
          <cell r="J1111">
            <v>0</v>
          </cell>
          <cell r="L1111">
            <v>0</v>
          </cell>
          <cell r="M1111">
            <v>0</v>
          </cell>
        </row>
        <row r="1112">
          <cell r="A1112" t="str">
            <v>VARILLA DE BRONCE DE 10 MMS</v>
          </cell>
          <cell r="B1112" t="str">
            <v>ML</v>
          </cell>
          <cell r="C1112">
            <v>7350</v>
          </cell>
          <cell r="D1112">
            <v>7350</v>
          </cell>
          <cell r="E1112">
            <v>0</v>
          </cell>
          <cell r="F1112">
            <v>38091</v>
          </cell>
          <cell r="G1112" t="str">
            <v>PISOS</v>
          </cell>
          <cell r="H1112">
            <v>6</v>
          </cell>
          <cell r="I1112">
            <v>0</v>
          </cell>
          <cell r="J1112" t="str">
            <v>FERR. LA AMISTAD</v>
          </cell>
          <cell r="L1112">
            <v>0</v>
          </cell>
          <cell r="M1112">
            <v>0</v>
          </cell>
        </row>
        <row r="1113">
          <cell r="A1113" t="str">
            <v>VARILLAS MADERA DILATACIONES</v>
          </cell>
          <cell r="B1113" t="str">
            <v>ML</v>
          </cell>
          <cell r="C1113">
            <v>173</v>
          </cell>
          <cell r="D1113">
            <v>150</v>
          </cell>
          <cell r="E1113">
            <v>-0.15</v>
          </cell>
          <cell r="F1113">
            <v>37417</v>
          </cell>
          <cell r="G1113" t="str">
            <v>PISOS</v>
          </cell>
          <cell r="H1113">
            <v>6</v>
          </cell>
          <cell r="I1113">
            <v>0</v>
          </cell>
          <cell r="J1113">
            <v>0</v>
          </cell>
          <cell r="L1113">
            <v>0</v>
          </cell>
          <cell r="M1113">
            <v>0</v>
          </cell>
        </row>
        <row r="1114">
          <cell r="A1114" t="str">
            <v>VENTANA DE 0.2 BIBLIOTECA</v>
          </cell>
          <cell r="B1114" t="str">
            <v>UN</v>
          </cell>
          <cell r="C1114">
            <v>182016</v>
          </cell>
          <cell r="D1114">
            <v>182016</v>
          </cell>
          <cell r="E1114">
            <v>0</v>
          </cell>
          <cell r="F1114">
            <v>38253</v>
          </cell>
          <cell r="G1114" t="str">
            <v>C. MADERA</v>
          </cell>
          <cell r="H1114">
            <v>100</v>
          </cell>
          <cell r="I1114">
            <v>0</v>
          </cell>
          <cell r="J1114" t="str">
            <v>ALONSO H</v>
          </cell>
          <cell r="L1114">
            <v>0</v>
          </cell>
          <cell r="M1114">
            <v>0</v>
          </cell>
        </row>
        <row r="1115">
          <cell r="A1115" t="str">
            <v>VENTANA MADERA APTO TIPO 200</v>
          </cell>
          <cell r="B1115" t="str">
            <v>UN</v>
          </cell>
          <cell r="C1115">
            <v>1783757</v>
          </cell>
          <cell r="D1115">
            <v>1486464</v>
          </cell>
          <cell r="E1115">
            <v>-0.2</v>
          </cell>
          <cell r="F1115">
            <v>38749</v>
          </cell>
          <cell r="G1115" t="str">
            <v>C. MADERA</v>
          </cell>
          <cell r="H1115">
            <v>100</v>
          </cell>
          <cell r="I1115">
            <v>0</v>
          </cell>
          <cell r="J1115" t="str">
            <v>ALONSO H</v>
          </cell>
          <cell r="L1115">
            <v>0</v>
          </cell>
          <cell r="M1115">
            <v>0</v>
          </cell>
        </row>
        <row r="1116">
          <cell r="A1116" t="str">
            <v>VERDURAS X 4 ENLATADOS</v>
          </cell>
          <cell r="B1116" t="str">
            <v>UN</v>
          </cell>
          <cell r="C1116">
            <v>162400</v>
          </cell>
          <cell r="D1116">
            <v>162400</v>
          </cell>
          <cell r="E1116">
            <v>0</v>
          </cell>
          <cell r="F1116">
            <v>38260</v>
          </cell>
          <cell r="G1116" t="str">
            <v>C. MADERA</v>
          </cell>
          <cell r="H1116">
            <v>16</v>
          </cell>
          <cell r="I1116">
            <v>0</v>
          </cell>
          <cell r="J1116" t="str">
            <v>TOLENTINO</v>
          </cell>
          <cell r="L1116">
            <v>0</v>
          </cell>
          <cell r="M1116">
            <v>0</v>
          </cell>
        </row>
        <row r="1117">
          <cell r="A1117" t="str">
            <v>VIBRADORES DE CONCRETO</v>
          </cell>
          <cell r="B1117" t="str">
            <v>UN</v>
          </cell>
          <cell r="C1117">
            <v>3915000</v>
          </cell>
          <cell r="D1117">
            <v>3915000</v>
          </cell>
          <cell r="E1117">
            <v>0</v>
          </cell>
          <cell r="F1117">
            <v>38446</v>
          </cell>
          <cell r="G1117" t="str">
            <v>EQUIPO</v>
          </cell>
          <cell r="H1117">
            <v>14</v>
          </cell>
          <cell r="I1117">
            <v>0</v>
          </cell>
          <cell r="J1117">
            <v>0</v>
          </cell>
          <cell r="L1117">
            <v>0</v>
          </cell>
          <cell r="M1117">
            <v>0</v>
          </cell>
        </row>
        <row r="1118">
          <cell r="A1118" t="str">
            <v>VIDRIO EN FAJAS CRISTAL DE 6MM</v>
          </cell>
          <cell r="B1118" t="str">
            <v>M2</v>
          </cell>
          <cell r="C1118">
            <v>47560</v>
          </cell>
          <cell r="D1118">
            <v>47560</v>
          </cell>
          <cell r="E1118">
            <v>0</v>
          </cell>
          <cell r="F1118">
            <v>38253</v>
          </cell>
          <cell r="G1118" t="str">
            <v>C MADERA</v>
          </cell>
          <cell r="H1118">
            <v>100</v>
          </cell>
          <cell r="I1118">
            <v>0</v>
          </cell>
          <cell r="J1118" t="str">
            <v>HERNAN ZAPATA</v>
          </cell>
          <cell r="L1118">
            <v>0</v>
          </cell>
          <cell r="M1118">
            <v>0</v>
          </cell>
        </row>
        <row r="1119">
          <cell r="A1119" t="str">
            <v>VIDRIO EN FAJAS CRISTAL DE 8 MM</v>
          </cell>
          <cell r="B1119" t="str">
            <v>M2</v>
          </cell>
          <cell r="C1119">
            <v>55105</v>
          </cell>
          <cell r="D1119">
            <v>55105</v>
          </cell>
          <cell r="E1119">
            <v>0</v>
          </cell>
          <cell r="F1119">
            <v>38749</v>
          </cell>
          <cell r="G1119" t="str">
            <v>C MADERA</v>
          </cell>
          <cell r="H1119">
            <v>100</v>
          </cell>
          <cell r="I1119">
            <v>0</v>
          </cell>
          <cell r="J1119" t="str">
            <v>HERNAN ZAPATA</v>
          </cell>
          <cell r="L1119">
            <v>0</v>
          </cell>
          <cell r="M1119">
            <v>0</v>
          </cell>
        </row>
        <row r="1120">
          <cell r="A1120" t="str">
            <v>VIDRIO TEMPLADO PARA PASAMANOS</v>
          </cell>
          <cell r="B1120" t="str">
            <v>M2</v>
          </cell>
          <cell r="C1120">
            <v>59000</v>
          </cell>
          <cell r="D1120">
            <v>59000</v>
          </cell>
          <cell r="E1120">
            <v>0</v>
          </cell>
          <cell r="F1120">
            <v>38749</v>
          </cell>
        </row>
        <row r="1121">
          <cell r="A1121" t="str">
            <v>VOLADURA DE ROCA</v>
          </cell>
          <cell r="B1121" t="str">
            <v>PLG</v>
          </cell>
          <cell r="C1121">
            <v>462</v>
          </cell>
          <cell r="D1121">
            <v>440</v>
          </cell>
          <cell r="E1121">
            <v>-0.05</v>
          </cell>
          <cell r="F1121">
            <v>37413</v>
          </cell>
          <cell r="G1121" t="str">
            <v>EQUIPO</v>
          </cell>
          <cell r="H1121">
            <v>100</v>
          </cell>
          <cell r="I1121" t="str">
            <v>450</v>
          </cell>
          <cell r="J1121">
            <v>0</v>
          </cell>
          <cell r="L1121">
            <v>0</v>
          </cell>
          <cell r="M1121">
            <v>0</v>
          </cell>
        </row>
        <row r="1122">
          <cell r="A1122" t="str">
            <v>ZOCALO ACERO INOXIDABLE</v>
          </cell>
          <cell r="B1122" t="str">
            <v>JGO</v>
          </cell>
          <cell r="C1122">
            <v>712458</v>
          </cell>
          <cell r="D1122">
            <v>712458</v>
          </cell>
          <cell r="E1122">
            <v>0</v>
          </cell>
          <cell r="F1122">
            <v>38260</v>
          </cell>
          <cell r="G1122" t="str">
            <v>C. MADERA</v>
          </cell>
          <cell r="H1122">
            <v>16</v>
          </cell>
          <cell r="I1122">
            <v>0</v>
          </cell>
          <cell r="J1122" t="str">
            <v>TOLENTINO</v>
          </cell>
          <cell r="L1122">
            <v>0</v>
          </cell>
          <cell r="M1122">
            <v>0</v>
          </cell>
        </row>
        <row r="1123">
          <cell r="A1123" t="str">
            <v>ZOCALO CAFÉ PINTO DE 0.15 ANTICADO</v>
          </cell>
          <cell r="B1123" t="str">
            <v>ML</v>
          </cell>
          <cell r="C1123">
            <v>19728</v>
          </cell>
          <cell r="D1123">
            <v>19728</v>
          </cell>
          <cell r="E1123">
            <v>0</v>
          </cell>
          <cell r="F1123">
            <v>38257</v>
          </cell>
          <cell r="G1123" t="str">
            <v>PISOS</v>
          </cell>
          <cell r="H1123">
            <v>6</v>
          </cell>
          <cell r="I1123">
            <v>0</v>
          </cell>
          <cell r="J1123" t="str">
            <v xml:space="preserve">MARMO </v>
          </cell>
          <cell r="L1123">
            <v>0</v>
          </cell>
          <cell r="M1123">
            <v>0</v>
          </cell>
        </row>
        <row r="1124">
          <cell r="A1124" t="str">
            <v>ZOCALO EN VILLA DE LEIVA 0.15</v>
          </cell>
          <cell r="B1124" t="str">
            <v>ML</v>
          </cell>
          <cell r="C1124">
            <v>15000</v>
          </cell>
          <cell r="D1124">
            <v>15000</v>
          </cell>
          <cell r="E1124">
            <v>0</v>
          </cell>
          <cell r="F1124">
            <v>38253</v>
          </cell>
          <cell r="G1124" t="str">
            <v>PISOS</v>
          </cell>
          <cell r="H1124">
            <v>100</v>
          </cell>
          <cell r="I1124">
            <v>0</v>
          </cell>
          <cell r="J1124" t="str">
            <v>MARMO</v>
          </cell>
          <cell r="L1124">
            <v>0</v>
          </cell>
          <cell r="M1124">
            <v>0</v>
          </cell>
        </row>
        <row r="1125">
          <cell r="A1125" t="str">
            <v>ZOCALO MARFIL CREMA DE 0.15 ANTICADO</v>
          </cell>
          <cell r="B1125" t="str">
            <v>ML</v>
          </cell>
          <cell r="C1125">
            <v>24112</v>
          </cell>
          <cell r="D1125">
            <v>24112</v>
          </cell>
          <cell r="E1125">
            <v>0</v>
          </cell>
          <cell r="F1125">
            <v>38257</v>
          </cell>
          <cell r="G1125" t="str">
            <v>PISOS</v>
          </cell>
          <cell r="H1125">
            <v>6</v>
          </cell>
          <cell r="I1125">
            <v>0</v>
          </cell>
          <cell r="J1125" t="str">
            <v xml:space="preserve">MARMO </v>
          </cell>
          <cell r="L1125">
            <v>0</v>
          </cell>
          <cell r="M1125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comparativo"/>
      <sheetName val="Base de Dat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SUB APU"/>
      <sheetName val="ESTRATEGIA DE COMUNICACIONES"/>
      <sheetName val="Res-Accide-10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  <sheetName val="EQUIPO"/>
      <sheetName val="MATERIAL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  <sheetData sheetId="73" refreshError="1"/>
      <sheetData sheetId="7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Excavación Mat. Común Estacione"/>
      <sheetName val="Demolición Pavimento"/>
      <sheetName val="PRECIOS"/>
      <sheetName val="PREACTA 6"/>
      <sheetName val="TABLA 2008"/>
      <sheetName val="SUB APU"/>
      <sheetName val="ESTADO VÍA-CRIT.TECNICO"/>
      <sheetName val="CLASIFICACION"/>
      <sheetName val="PRESUPUESTO"/>
      <sheetName val="Insum"/>
      <sheetName val="Equipo"/>
      <sheetName val="TRANSPORTE"/>
      <sheetName val="PUNITARIOS%20PARA%20241201%202S"/>
      <sheetName val="RELACION MES"/>
      <sheetName val="GCB2000"/>
      <sheetName val="A.P.U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OCTUBRE"/>
      <sheetName val="Bajadas"/>
      <sheetName val="NARIÑO"/>
      <sheetName val="CODCONST"/>
      <sheetName val="PREACTA Y CONTRATISTAS"/>
      <sheetName val="5. ELECTRICO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Proveedores y acreedores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2,2,6,1 Pilotes 0,30"/>
      <sheetName val="SUB_APU"/>
      <sheetName val="ESTADO_VÍA-CRIT_TECNICO"/>
      <sheetName val="UNITARIOS"/>
      <sheetName val="THE"/>
      <sheetName val="ATHE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Summary"/>
      <sheetName val="BALANCE"/>
      <sheetName val="ITEMS NO REVISTOS"/>
      <sheetName val="APU ELECTRICOS"/>
      <sheetName val="Requisición1"/>
      <sheetName val="CONT_ADI"/>
      <sheetName val="cronograma"/>
      <sheetName val="CÁLCULOS"/>
      <sheetName val="_Liquidacion_de_Obra_por_Tramos"/>
      <sheetName val="SALARIOS"/>
      <sheetName val="A_P_U1"/>
      <sheetName val="Hoja2"/>
      <sheetName val="Cuadr."/>
      <sheetName val="OBRAS SES"/>
      <sheetName val="Materiales"/>
      <sheetName val="otro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7.1.8.1.1"/>
      <sheetName val="APU NO PREVISTO"/>
      <sheetName val="PPTA (3)"/>
      <sheetName val="PPTA (2)"/>
      <sheetName val="PPTA"/>
      <sheetName val="costos oficina"/>
      <sheetName val="costos campamento"/>
      <sheetName val="días habiles 2015"/>
      <sheetName val="mdo"/>
      <sheetName val="equip"/>
      <sheetName val="mat"/>
      <sheetName val="CIRCUITOS CODENSA"/>
      <sheetName val="PUNITARIOS_PARA_241201_2S15"/>
      <sheetName val="PR_115"/>
      <sheetName val="ESTADO_RED_TEC15"/>
      <sheetName val="PREACTA_1015"/>
      <sheetName val="PREACTA_915"/>
      <sheetName val="Excavación_Mat__Común_Estacion1"/>
      <sheetName val="Demolición_Pavimento1"/>
      <sheetName val="PREACTA_64"/>
      <sheetName val="TABLA_20084"/>
      <sheetName val="SUB_APU1"/>
      <sheetName val="ESTADO_VÍA-CRIT_TECNICO1"/>
      <sheetName val="RELACION_MES1"/>
      <sheetName val="A_P_U2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c2_5y2_615"/>
      <sheetName val="_Liquidacion_de_Obra_por_Tramo1"/>
      <sheetName val="LISTA_DE_PRECIOS"/>
      <sheetName val="PREACTA_Y_CONTRATISTAS"/>
      <sheetName val="5__ELECTRICO"/>
      <sheetName val="Tarifa_MT"/>
      <sheetName val="PUNITARIOS_PARA_241201_2S_xls"/>
      <sheetName val="PLAN_DE_INVERSION_ANTICIPO"/>
      <sheetName val="inv_mensual"/>
      <sheetName val="borrador_flujo_inv"/>
      <sheetName val="Proveedores_y_acreedores"/>
      <sheetName val="2,2,6,1_Pilotes_0,30"/>
      <sheetName val="gpi_526"/>
      <sheetName val="vea_374"/>
      <sheetName val="ITEMS_NO_REVISTOS"/>
      <sheetName val="APU_ELECTRICOS"/>
      <sheetName val="Cuadr_"/>
      <sheetName val="OBRAS_SES"/>
      <sheetName val="7_1_8_1_1"/>
      <sheetName val="APU_NO_PREVISTO"/>
      <sheetName val="PPTA_(3)"/>
      <sheetName val="PPTA_(2)"/>
      <sheetName val="costos_oficina"/>
      <sheetName val="costos_campamento"/>
      <sheetName val="días_habiles_2015"/>
      <sheetName val="CIRCUITOS_CODENSA"/>
      <sheetName val="Poblacion"/>
      <sheetName val="DEST. MEDIOS"/>
      <sheetName val="COMBUASF"/>
      <sheetName val="BALCRUDO"/>
      <sheetName val="CARGASPROC."/>
      <sheetName val="G L P  FINAL"/>
      <sheetName val="CURVA"/>
      <sheetName val="BASE"/>
      <sheetName val="DATOS CONTRATO"/>
      <sheetName val="ACTA MODIFICACIÓN CIVIL"/>
      <sheetName val="Bases 2A"/>
      <sheetName val="@RISK - Correlaciones"/>
      <sheetName val="Acta"/>
      <sheetName val="devdics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inst"/>
      <sheetName val="TABLAS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LISTA_DE_PRECIOS1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 refreshError="1"/>
      <sheetData sheetId="136">
        <row r="48">
          <cell r="E48">
            <v>0</v>
          </cell>
        </row>
      </sheetData>
      <sheetData sheetId="137" refreshError="1"/>
      <sheetData sheetId="138"/>
      <sheetData sheetId="139"/>
      <sheetData sheetId="140">
        <row r="48">
          <cell r="E48">
            <v>0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 refreshError="1"/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 refreshError="1"/>
      <sheetData sheetId="161">
        <row r="48">
          <cell r="E48">
            <v>0</v>
          </cell>
        </row>
      </sheetData>
      <sheetData sheetId="162">
        <row r="48">
          <cell r="E48">
            <v>0</v>
          </cell>
        </row>
      </sheetData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>
        <row r="48">
          <cell r="E48">
            <v>0</v>
          </cell>
        </row>
      </sheetData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>
        <row r="48">
          <cell r="E48">
            <v>0</v>
          </cell>
        </row>
      </sheetData>
      <sheetData sheetId="214">
        <row r="48">
          <cell r="E48">
            <v>0</v>
          </cell>
        </row>
      </sheetData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>
        <row r="48">
          <cell r="E48">
            <v>0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APU"/>
      <sheetName val="Presup_Cancha"/>
      <sheetName val="Insumos"/>
      <sheetName val="EQUIPO"/>
      <sheetName val="MATERIAL"/>
      <sheetName val="materiales"/>
      <sheetName val="otros"/>
      <sheetName val="Res-Accide-1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5"/>
  <sheetViews>
    <sheetView tabSelected="1" view="pageBreakPreview" topLeftCell="B1" zoomScale="70" zoomScaleNormal="70" zoomScaleSheetLayoutView="70" workbookViewId="0">
      <selection activeCell="B36" sqref="B36:C36"/>
    </sheetView>
  </sheetViews>
  <sheetFormatPr baseColWidth="10" defaultColWidth="14.453125" defaultRowHeight="15" customHeight="1" x14ac:dyDescent="0.35"/>
  <cols>
    <col min="1" max="1" width="0" hidden="1" customWidth="1"/>
    <col min="2" max="12" width="5.7265625" customWidth="1"/>
    <col min="13" max="13" width="6.7265625" customWidth="1"/>
    <col min="14" max="16" width="5.7265625" customWidth="1"/>
    <col min="17" max="17" width="8.81640625" customWidth="1"/>
    <col min="18" max="25" width="5.7265625" customWidth="1"/>
    <col min="26" max="26" width="3.453125" customWidth="1"/>
  </cols>
  <sheetData>
    <row r="1" spans="1:26" ht="15" customHeight="1" x14ac:dyDescent="0.35">
      <c r="B1" s="124" t="s">
        <v>375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</row>
    <row r="3" spans="1:26" s="54" customFormat="1" ht="15" customHeight="1" x14ac:dyDescent="0.35">
      <c r="B3" s="126" t="s">
        <v>377</v>
      </c>
      <c r="C3" s="126"/>
      <c r="D3" s="126"/>
      <c r="E3" s="126"/>
      <c r="F3" s="126"/>
      <c r="G3" s="126"/>
      <c r="H3" s="126" t="s">
        <v>376</v>
      </c>
      <c r="I3" s="126"/>
      <c r="J3" s="126"/>
      <c r="K3" s="126"/>
      <c r="L3" s="126"/>
      <c r="M3" s="126"/>
      <c r="N3" s="126" t="s">
        <v>378</v>
      </c>
      <c r="O3" s="126"/>
      <c r="P3" s="126"/>
      <c r="Q3" s="126"/>
      <c r="R3" s="126"/>
      <c r="S3" s="126"/>
      <c r="T3" s="126">
        <v>1</v>
      </c>
      <c r="U3" s="126"/>
      <c r="V3" s="126"/>
      <c r="W3" s="126"/>
      <c r="X3" s="126"/>
      <c r="Y3" s="126"/>
    </row>
    <row r="4" spans="1:26" s="54" customFormat="1" ht="15" customHeight="1" x14ac:dyDescent="0.35"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</row>
    <row r="5" spans="1:26" s="54" customFormat="1" ht="15" customHeight="1" x14ac:dyDescent="0.35">
      <c r="B5" s="94" t="s">
        <v>379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6" ht="15" customHeight="1" x14ac:dyDescent="0.35">
      <c r="B6" s="95" t="s">
        <v>380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</row>
    <row r="7" spans="1:26" ht="15" customHeight="1" x14ac:dyDescent="0.35">
      <c r="B7" s="98">
        <v>1</v>
      </c>
      <c r="C7" s="74"/>
      <c r="D7" s="99" t="s">
        <v>8</v>
      </c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7"/>
      <c r="Z7" s="1"/>
    </row>
    <row r="8" spans="1:26" ht="15" customHeight="1" x14ac:dyDescent="0.35">
      <c r="B8" s="100" t="s">
        <v>9</v>
      </c>
      <c r="C8" s="93"/>
      <c r="D8" s="92" t="s">
        <v>10</v>
      </c>
      <c r="E8" s="101"/>
      <c r="F8" s="101"/>
      <c r="G8" s="101"/>
      <c r="H8" s="101"/>
      <c r="I8" s="101"/>
      <c r="J8" s="101"/>
      <c r="K8" s="101"/>
      <c r="L8" s="93"/>
      <c r="M8" s="92" t="s">
        <v>11</v>
      </c>
      <c r="N8" s="93"/>
      <c r="O8" s="92" t="s">
        <v>12</v>
      </c>
      <c r="P8" s="93"/>
      <c r="Q8" s="92" t="s">
        <v>13</v>
      </c>
      <c r="R8" s="101"/>
      <c r="S8" s="93"/>
      <c r="T8" s="92" t="s">
        <v>14</v>
      </c>
      <c r="U8" s="93"/>
      <c r="V8" s="92" t="s">
        <v>15</v>
      </c>
      <c r="W8" s="101"/>
      <c r="X8" s="101"/>
      <c r="Y8" s="102"/>
      <c r="Z8" s="1"/>
    </row>
    <row r="9" spans="1:26" ht="14.25" customHeight="1" x14ac:dyDescent="0.35">
      <c r="A9" s="2" t="s">
        <v>16</v>
      </c>
      <c r="B9" s="86" t="s">
        <v>17</v>
      </c>
      <c r="C9" s="74"/>
      <c r="D9" s="81" t="s">
        <v>18</v>
      </c>
      <c r="E9" s="76"/>
      <c r="F9" s="76"/>
      <c r="G9" s="76"/>
      <c r="H9" s="76"/>
      <c r="I9" s="76"/>
      <c r="J9" s="76"/>
      <c r="K9" s="76"/>
      <c r="L9" s="74"/>
      <c r="M9" s="87"/>
      <c r="N9" s="74"/>
      <c r="O9" s="103"/>
      <c r="P9" s="74"/>
      <c r="Q9" s="80"/>
      <c r="R9" s="76"/>
      <c r="S9" s="74"/>
      <c r="T9" s="85"/>
      <c r="U9" s="74"/>
      <c r="V9" s="80"/>
      <c r="W9" s="76"/>
      <c r="X9" s="76"/>
      <c r="Y9" s="77"/>
      <c r="Z9" s="3"/>
    </row>
    <row r="10" spans="1:26" ht="14.25" customHeight="1" x14ac:dyDescent="0.35">
      <c r="A10" s="2" t="str">
        <f>+'COSTOS PERSONAL'!B17</f>
        <v>1.1.7</v>
      </c>
      <c r="B10" s="105" t="s">
        <v>19</v>
      </c>
      <c r="C10" s="74"/>
      <c r="D10" s="78" t="str">
        <f>IF(A10="","",VLOOKUP(A10,'COSTOS PERSONAL'!B:D,2,FALSE))</f>
        <v>DIRECTOR DE INTERVENTORIA  - 7</v>
      </c>
      <c r="E10" s="76"/>
      <c r="F10" s="76"/>
      <c r="G10" s="76"/>
      <c r="H10" s="76"/>
      <c r="I10" s="76"/>
      <c r="J10" s="76"/>
      <c r="K10" s="76"/>
      <c r="L10" s="74"/>
      <c r="M10" s="79"/>
      <c r="N10" s="74"/>
      <c r="O10" s="73"/>
      <c r="P10" s="74"/>
      <c r="Q10" s="75"/>
      <c r="R10" s="76"/>
      <c r="S10" s="74"/>
      <c r="T10" s="79"/>
      <c r="U10" s="74"/>
      <c r="V10" s="75"/>
      <c r="W10" s="76"/>
      <c r="X10" s="76"/>
      <c r="Y10" s="77"/>
      <c r="Z10" s="1"/>
    </row>
    <row r="11" spans="1:26" ht="14.25" customHeight="1" x14ac:dyDescent="0.35">
      <c r="A11" s="2" t="str">
        <f>+'COSTOS PERSONAL'!B24</f>
        <v>1.1.14</v>
      </c>
      <c r="B11" s="105" t="s">
        <v>20</v>
      </c>
      <c r="C11" s="74"/>
      <c r="D11" s="78" t="str">
        <f>IF(A11="","",VLOOKUP(A11,'COSTOS PERSONAL'!B:D,2,FALSE))</f>
        <v>RESIDENTE DE INTERVENTORIA  - 7</v>
      </c>
      <c r="E11" s="76"/>
      <c r="F11" s="76"/>
      <c r="G11" s="76"/>
      <c r="H11" s="76"/>
      <c r="I11" s="76"/>
      <c r="J11" s="76"/>
      <c r="K11" s="76"/>
      <c r="L11" s="74"/>
      <c r="M11" s="79"/>
      <c r="N11" s="74"/>
      <c r="O11" s="73"/>
      <c r="P11" s="74"/>
      <c r="Q11" s="75"/>
      <c r="R11" s="76"/>
      <c r="S11" s="74"/>
      <c r="T11" s="79"/>
      <c r="U11" s="74"/>
      <c r="V11" s="75"/>
      <c r="W11" s="76"/>
      <c r="X11" s="76"/>
      <c r="Y11" s="77"/>
      <c r="Z11" s="1"/>
    </row>
    <row r="12" spans="1:26" ht="14.25" customHeight="1" x14ac:dyDescent="0.35">
      <c r="A12" s="2" t="s">
        <v>16</v>
      </c>
      <c r="B12" s="86" t="s">
        <v>21</v>
      </c>
      <c r="C12" s="74"/>
      <c r="D12" s="81" t="s">
        <v>22</v>
      </c>
      <c r="E12" s="76"/>
      <c r="F12" s="76"/>
      <c r="G12" s="76"/>
      <c r="H12" s="76"/>
      <c r="I12" s="76"/>
      <c r="J12" s="76"/>
      <c r="K12" s="76"/>
      <c r="L12" s="74"/>
      <c r="M12" s="85"/>
      <c r="N12" s="74"/>
      <c r="O12" s="104"/>
      <c r="P12" s="74"/>
      <c r="Q12" s="80"/>
      <c r="R12" s="76"/>
      <c r="S12" s="74"/>
      <c r="T12" s="85"/>
      <c r="U12" s="74"/>
      <c r="V12" s="80"/>
      <c r="W12" s="76"/>
      <c r="X12" s="76"/>
      <c r="Y12" s="77"/>
      <c r="Z12" s="3"/>
    </row>
    <row r="13" spans="1:26" ht="14.25" customHeight="1" x14ac:dyDescent="0.35">
      <c r="A13" s="2" t="str">
        <f>+'COSTOS PERSONAL'!B57</f>
        <v>1.3.18</v>
      </c>
      <c r="B13" s="105" t="s">
        <v>23</v>
      </c>
      <c r="C13" s="74"/>
      <c r="D13" s="78" t="str">
        <f>IF(A13="","",VLOOKUP(A13,'COSTOS PERSONAL'!B:D,2,FALSE))</f>
        <v>PROFESIONAL EN TRABAJO SOCIAL</v>
      </c>
      <c r="E13" s="76"/>
      <c r="F13" s="76"/>
      <c r="G13" s="76"/>
      <c r="H13" s="76"/>
      <c r="I13" s="76"/>
      <c r="J13" s="76"/>
      <c r="K13" s="76"/>
      <c r="L13" s="74"/>
      <c r="M13" s="79"/>
      <c r="N13" s="74"/>
      <c r="O13" s="73"/>
      <c r="P13" s="74"/>
      <c r="Q13" s="75"/>
      <c r="R13" s="76"/>
      <c r="S13" s="74"/>
      <c r="T13" s="79"/>
      <c r="U13" s="74"/>
      <c r="V13" s="75"/>
      <c r="W13" s="76"/>
      <c r="X13" s="76"/>
      <c r="Y13" s="77"/>
      <c r="Z13" s="1"/>
    </row>
    <row r="14" spans="1:26" ht="14.25" customHeight="1" x14ac:dyDescent="0.35">
      <c r="A14" s="2" t="str">
        <f>+'COSTOS PERSONAL'!B53</f>
        <v>1.3.13</v>
      </c>
      <c r="B14" s="105" t="s">
        <v>24</v>
      </c>
      <c r="C14" s="74"/>
      <c r="D14" s="78" t="str">
        <f>IF(A14="","",VLOOKUP(A14,'COSTOS PERSONAL'!B:D,2,FALSE))</f>
        <v>PROFESIONAL HSEQ</v>
      </c>
      <c r="E14" s="76"/>
      <c r="F14" s="76"/>
      <c r="G14" s="76"/>
      <c r="H14" s="76"/>
      <c r="I14" s="76"/>
      <c r="J14" s="76"/>
      <c r="K14" s="76"/>
      <c r="L14" s="74"/>
      <c r="M14" s="79"/>
      <c r="N14" s="74"/>
      <c r="O14" s="73"/>
      <c r="P14" s="74"/>
      <c r="Q14" s="75"/>
      <c r="R14" s="76"/>
      <c r="S14" s="74"/>
      <c r="T14" s="79"/>
      <c r="U14" s="74"/>
      <c r="V14" s="75"/>
      <c r="W14" s="76"/>
      <c r="X14" s="76"/>
      <c r="Y14" s="77"/>
      <c r="Z14" s="1"/>
    </row>
    <row r="15" spans="1:26" ht="14.25" hidden="1" customHeight="1" x14ac:dyDescent="0.35">
      <c r="A15" s="2"/>
      <c r="B15" s="105" t="s">
        <v>25</v>
      </c>
      <c r="C15" s="74"/>
      <c r="D15" s="78" t="str">
        <f>IF(A15="","",VLOOKUP(A15,'COSTOS PERSONAL'!B:D,2,FALSE))</f>
        <v/>
      </c>
      <c r="E15" s="76"/>
      <c r="F15" s="76"/>
      <c r="G15" s="76"/>
      <c r="H15" s="76"/>
      <c r="I15" s="76"/>
      <c r="J15" s="76"/>
      <c r="K15" s="76"/>
      <c r="L15" s="74"/>
      <c r="M15" s="79"/>
      <c r="N15" s="74"/>
      <c r="O15" s="73"/>
      <c r="P15" s="74"/>
      <c r="Q15" s="75"/>
      <c r="R15" s="76"/>
      <c r="S15" s="74"/>
      <c r="T15" s="79"/>
      <c r="U15" s="74"/>
      <c r="V15" s="75"/>
      <c r="W15" s="76"/>
      <c r="X15" s="76"/>
      <c r="Y15" s="77"/>
      <c r="Z15" s="1"/>
    </row>
    <row r="16" spans="1:26" ht="14.25" hidden="1" customHeight="1" x14ac:dyDescent="0.35">
      <c r="A16" s="2" t="s">
        <v>16</v>
      </c>
      <c r="B16" s="86" t="s">
        <v>21</v>
      </c>
      <c r="C16" s="74"/>
      <c r="D16" s="81" t="s">
        <v>26</v>
      </c>
      <c r="E16" s="76"/>
      <c r="F16" s="76"/>
      <c r="G16" s="76"/>
      <c r="H16" s="76"/>
      <c r="I16" s="76"/>
      <c r="J16" s="76"/>
      <c r="K16" s="76"/>
      <c r="L16" s="74"/>
      <c r="M16" s="85"/>
      <c r="N16" s="74"/>
      <c r="O16" s="104"/>
      <c r="P16" s="74"/>
      <c r="Q16" s="80"/>
      <c r="R16" s="76"/>
      <c r="S16" s="74"/>
      <c r="T16" s="85"/>
      <c r="U16" s="74"/>
      <c r="V16" s="80"/>
      <c r="W16" s="76"/>
      <c r="X16" s="76"/>
      <c r="Y16" s="77"/>
      <c r="Z16" s="3"/>
    </row>
    <row r="17" spans="1:26" ht="14.25" hidden="1" customHeight="1" x14ac:dyDescent="0.35">
      <c r="A17" s="2"/>
      <c r="B17" s="105" t="s">
        <v>27</v>
      </c>
      <c r="C17" s="74"/>
      <c r="D17" s="78" t="str">
        <f>IF(A17="","",VLOOKUP(A17,'COSTOS PERSONAL'!B:D,2,FALSE))</f>
        <v/>
      </c>
      <c r="E17" s="76"/>
      <c r="F17" s="76"/>
      <c r="G17" s="76"/>
      <c r="H17" s="76"/>
      <c r="I17" s="76"/>
      <c r="J17" s="76"/>
      <c r="K17" s="76"/>
      <c r="L17" s="74"/>
      <c r="M17" s="79"/>
      <c r="N17" s="74"/>
      <c r="O17" s="73"/>
      <c r="P17" s="74"/>
      <c r="Q17" s="75"/>
      <c r="R17" s="76"/>
      <c r="S17" s="74"/>
      <c r="T17" s="79"/>
      <c r="U17" s="74"/>
      <c r="V17" s="75"/>
      <c r="W17" s="76"/>
      <c r="X17" s="76"/>
      <c r="Y17" s="77"/>
      <c r="Z17" s="1"/>
    </row>
    <row r="18" spans="1:26" ht="14.5" hidden="1" x14ac:dyDescent="0.35">
      <c r="A18" s="2"/>
      <c r="B18" s="105" t="s">
        <v>28</v>
      </c>
      <c r="C18" s="74"/>
      <c r="D18" s="78" t="str">
        <f>IF(A18="","",VLOOKUP(A18,'COSTOS PERSONAL'!B:D,2,FALSE))</f>
        <v/>
      </c>
      <c r="E18" s="76"/>
      <c r="F18" s="76"/>
      <c r="G18" s="76"/>
      <c r="H18" s="76"/>
      <c r="I18" s="76"/>
      <c r="J18" s="76"/>
      <c r="K18" s="76"/>
      <c r="L18" s="74"/>
      <c r="M18" s="79"/>
      <c r="N18" s="74"/>
      <c r="O18" s="73"/>
      <c r="P18" s="74"/>
      <c r="Q18" s="75"/>
      <c r="R18" s="76"/>
      <c r="S18" s="74"/>
      <c r="T18" s="79"/>
      <c r="U18" s="74"/>
      <c r="V18" s="75"/>
      <c r="W18" s="76"/>
      <c r="X18" s="76"/>
      <c r="Y18" s="77"/>
      <c r="Z18" s="1"/>
    </row>
    <row r="19" spans="1:26" ht="14.5" hidden="1" x14ac:dyDescent="0.35">
      <c r="A19" s="2"/>
      <c r="B19" s="105" t="s">
        <v>29</v>
      </c>
      <c r="C19" s="74"/>
      <c r="D19" s="78" t="str">
        <f>IF(A19="","",VLOOKUP(A19,'COSTOS PERSONAL'!B:D,2,FALSE))</f>
        <v/>
      </c>
      <c r="E19" s="76"/>
      <c r="F19" s="76"/>
      <c r="G19" s="76"/>
      <c r="H19" s="76"/>
      <c r="I19" s="76"/>
      <c r="J19" s="76"/>
      <c r="K19" s="76"/>
      <c r="L19" s="74"/>
      <c r="M19" s="79"/>
      <c r="N19" s="74"/>
      <c r="O19" s="73"/>
      <c r="P19" s="74"/>
      <c r="Q19" s="75"/>
      <c r="R19" s="76"/>
      <c r="S19" s="74"/>
      <c r="T19" s="79"/>
      <c r="U19" s="74"/>
      <c r="V19" s="75"/>
      <c r="W19" s="76"/>
      <c r="X19" s="76"/>
      <c r="Y19" s="77"/>
      <c r="Z19" s="1"/>
    </row>
    <row r="20" spans="1:26" ht="14.25" customHeight="1" x14ac:dyDescent="0.35">
      <c r="A20" s="2" t="s">
        <v>16</v>
      </c>
      <c r="B20" s="86" t="s">
        <v>372</v>
      </c>
      <c r="C20" s="74"/>
      <c r="D20" s="81" t="s">
        <v>31</v>
      </c>
      <c r="E20" s="76"/>
      <c r="F20" s="76"/>
      <c r="G20" s="76"/>
      <c r="H20" s="76"/>
      <c r="I20" s="76"/>
      <c r="J20" s="76"/>
      <c r="K20" s="76"/>
      <c r="L20" s="74"/>
      <c r="M20" s="85"/>
      <c r="N20" s="74"/>
      <c r="O20" s="104"/>
      <c r="P20" s="74"/>
      <c r="Q20" s="80"/>
      <c r="R20" s="76"/>
      <c r="S20" s="74"/>
      <c r="T20" s="85"/>
      <c r="U20" s="74"/>
      <c r="V20" s="80"/>
      <c r="W20" s="76"/>
      <c r="X20" s="76"/>
      <c r="Y20" s="77"/>
      <c r="Z20" s="3"/>
    </row>
    <row r="21" spans="1:26" ht="14.25" customHeight="1" x14ac:dyDescent="0.35">
      <c r="A21" s="2" t="str">
        <f>+'COSTOS PERSONAL'!B59</f>
        <v>1.4.1</v>
      </c>
      <c r="B21" s="105" t="s">
        <v>373</v>
      </c>
      <c r="C21" s="74"/>
      <c r="D21" s="78" t="str">
        <f>IF(A21="","",VLOOKUP(A21,'COSTOS PERSONAL'!B:D,2,FALSE))</f>
        <v>INSPECTOR DE OBRA</v>
      </c>
      <c r="E21" s="76"/>
      <c r="F21" s="76"/>
      <c r="G21" s="76"/>
      <c r="H21" s="76"/>
      <c r="I21" s="76"/>
      <c r="J21" s="76"/>
      <c r="K21" s="76"/>
      <c r="L21" s="74"/>
      <c r="M21" s="79"/>
      <c r="N21" s="74"/>
      <c r="O21" s="73"/>
      <c r="P21" s="74"/>
      <c r="Q21" s="75"/>
      <c r="R21" s="76"/>
      <c r="S21" s="74"/>
      <c r="T21" s="79"/>
      <c r="U21" s="74"/>
      <c r="V21" s="75"/>
      <c r="W21" s="76"/>
      <c r="X21" s="76"/>
      <c r="Y21" s="77"/>
      <c r="Z21" s="1"/>
    </row>
    <row r="22" spans="1:26" ht="14.25" hidden="1" customHeight="1" x14ac:dyDescent="0.35">
      <c r="A22" s="2" t="s">
        <v>374</v>
      </c>
      <c r="B22" s="86" t="s">
        <v>33</v>
      </c>
      <c r="C22" s="74"/>
      <c r="D22" s="81" t="s">
        <v>34</v>
      </c>
      <c r="E22" s="76"/>
      <c r="F22" s="76"/>
      <c r="G22" s="76"/>
      <c r="H22" s="76"/>
      <c r="I22" s="76"/>
      <c r="J22" s="76"/>
      <c r="K22" s="76"/>
      <c r="L22" s="74"/>
      <c r="M22" s="85"/>
      <c r="N22" s="74"/>
      <c r="O22" s="104"/>
      <c r="P22" s="74"/>
      <c r="Q22" s="80"/>
      <c r="R22" s="76"/>
      <c r="S22" s="74"/>
      <c r="T22" s="85"/>
      <c r="U22" s="74"/>
      <c r="V22" s="80">
        <f>SUM(V23:Y24)</f>
        <v>0</v>
      </c>
      <c r="W22" s="76"/>
      <c r="X22" s="76"/>
      <c r="Y22" s="77"/>
      <c r="Z22" s="3"/>
    </row>
    <row r="23" spans="1:26" ht="14.25" hidden="1" customHeight="1" x14ac:dyDescent="0.35">
      <c r="A23" s="2"/>
      <c r="B23" s="106" t="s">
        <v>35</v>
      </c>
      <c r="C23" s="83"/>
      <c r="D23" s="78" t="str">
        <f>IF(A23="","",VLOOKUP(A23,'COSTOS PERSONAL'!B:D,2,FALSE))</f>
        <v/>
      </c>
      <c r="E23" s="76"/>
      <c r="F23" s="76"/>
      <c r="G23" s="76"/>
      <c r="H23" s="76"/>
      <c r="I23" s="76"/>
      <c r="J23" s="76"/>
      <c r="K23" s="76"/>
      <c r="L23" s="74"/>
      <c r="M23" s="82"/>
      <c r="N23" s="83"/>
      <c r="O23" s="84"/>
      <c r="P23" s="83"/>
      <c r="Q23" s="75" t="str">
        <f>IF(A23="","",VLOOKUP(A23,'COSTOS PERSONAL'!B:D,3,FALSE))</f>
        <v/>
      </c>
      <c r="R23" s="76"/>
      <c r="S23" s="74"/>
      <c r="T23" s="82"/>
      <c r="U23" s="83"/>
      <c r="V23" s="75" t="str">
        <f t="shared" ref="V23:V24" si="0">IF(M23="","",M23*O23*Q23*T23)</f>
        <v/>
      </c>
      <c r="W23" s="76"/>
      <c r="X23" s="76"/>
      <c r="Y23" s="77"/>
      <c r="Z23" s="1"/>
    </row>
    <row r="24" spans="1:26" ht="14.25" hidden="1" customHeight="1" x14ac:dyDescent="0.35">
      <c r="A24" s="2"/>
      <c r="B24" s="106" t="s">
        <v>36</v>
      </c>
      <c r="C24" s="83"/>
      <c r="D24" s="78" t="str">
        <f>IF(A24="","",VLOOKUP(A24,'COSTOS PERSONAL'!B:D,2,FALSE))</f>
        <v/>
      </c>
      <c r="E24" s="76"/>
      <c r="F24" s="76"/>
      <c r="G24" s="76"/>
      <c r="H24" s="76"/>
      <c r="I24" s="76"/>
      <c r="J24" s="76"/>
      <c r="K24" s="76"/>
      <c r="L24" s="74"/>
      <c r="M24" s="82"/>
      <c r="N24" s="83"/>
      <c r="O24" s="84"/>
      <c r="P24" s="83"/>
      <c r="Q24" s="75" t="str">
        <f>IF(A24="","",VLOOKUP(A24,'COSTOS PERSONAL'!B:D,3,FALSE))</f>
        <v/>
      </c>
      <c r="R24" s="76"/>
      <c r="S24" s="74"/>
      <c r="T24" s="82"/>
      <c r="U24" s="83"/>
      <c r="V24" s="75" t="str">
        <f t="shared" si="0"/>
        <v/>
      </c>
      <c r="W24" s="76"/>
      <c r="X24" s="76"/>
      <c r="Y24" s="77"/>
      <c r="Z24" s="1"/>
    </row>
    <row r="25" spans="1:26" ht="14.25" customHeight="1" x14ac:dyDescent="0.35">
      <c r="A25" s="4"/>
      <c r="B25" s="86" t="s">
        <v>37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4"/>
      <c r="V25" s="80">
        <f>V9+V12+V16+V20+V22</f>
        <v>0</v>
      </c>
      <c r="W25" s="76"/>
      <c r="X25" s="76"/>
      <c r="Y25" s="77"/>
      <c r="Z25" s="1"/>
    </row>
    <row r="26" spans="1:26" ht="14.25" customHeight="1" x14ac:dyDescent="0.35">
      <c r="A26" s="4"/>
      <c r="B26" s="86" t="s">
        <v>38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4"/>
      <c r="V26" s="87"/>
      <c r="W26" s="76"/>
      <c r="X26" s="76"/>
      <c r="Y26" s="77"/>
      <c r="Z26" s="1"/>
    </row>
    <row r="27" spans="1:26" ht="14.25" customHeight="1" x14ac:dyDescent="0.35">
      <c r="A27" s="4"/>
      <c r="B27" s="86" t="s">
        <v>39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4"/>
      <c r="V27" s="80">
        <f>ROUND((V25*V26),0)</f>
        <v>0</v>
      </c>
      <c r="W27" s="76"/>
      <c r="X27" s="76"/>
      <c r="Y27" s="77"/>
      <c r="Z27" s="1"/>
    </row>
    <row r="28" spans="1:26" ht="14.25" customHeight="1" x14ac:dyDescent="0.35">
      <c r="A28" s="4"/>
      <c r="B28" s="56"/>
      <c r="C28" s="57"/>
      <c r="D28" s="58"/>
      <c r="E28" s="59"/>
      <c r="F28" s="59"/>
      <c r="G28" s="59"/>
      <c r="H28" s="59"/>
      <c r="I28" s="59"/>
      <c r="J28" s="59"/>
      <c r="K28" s="59"/>
      <c r="L28" s="59"/>
      <c r="M28" s="60"/>
      <c r="N28" s="61"/>
      <c r="O28" s="62"/>
      <c r="P28" s="63"/>
      <c r="R28" s="59"/>
      <c r="S28" s="59"/>
      <c r="T28" s="60"/>
      <c r="U28" s="64"/>
      <c r="V28" s="65"/>
      <c r="W28" s="64"/>
      <c r="X28" s="64"/>
      <c r="Y28" s="66"/>
      <c r="Z28" s="1"/>
    </row>
    <row r="29" spans="1:26" ht="15" customHeight="1" x14ac:dyDescent="0.35">
      <c r="B29" s="98">
        <v>2</v>
      </c>
      <c r="C29" s="74"/>
      <c r="D29" s="67" t="s">
        <v>40</v>
      </c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89"/>
      <c r="W29" s="76"/>
      <c r="X29" s="76"/>
      <c r="Y29" s="77"/>
      <c r="Z29" s="1"/>
    </row>
    <row r="30" spans="1:26" ht="15" customHeight="1" x14ac:dyDescent="0.35">
      <c r="B30" s="98" t="s">
        <v>9</v>
      </c>
      <c r="C30" s="74"/>
      <c r="D30" s="88" t="s">
        <v>10</v>
      </c>
      <c r="E30" s="76"/>
      <c r="F30" s="76"/>
      <c r="G30" s="76"/>
      <c r="H30" s="76"/>
      <c r="I30" s="76"/>
      <c r="J30" s="76"/>
      <c r="K30" s="76"/>
      <c r="L30" s="74"/>
      <c r="M30" s="90" t="s">
        <v>41</v>
      </c>
      <c r="N30" s="91"/>
      <c r="O30" s="90" t="s">
        <v>11</v>
      </c>
      <c r="P30" s="91"/>
      <c r="Q30" s="92" t="s">
        <v>14</v>
      </c>
      <c r="R30" s="93"/>
      <c r="S30" s="88" t="s">
        <v>42</v>
      </c>
      <c r="T30" s="76"/>
      <c r="U30" s="74"/>
      <c r="V30" s="88"/>
      <c r="W30" s="76"/>
      <c r="X30" s="76"/>
      <c r="Y30" s="77"/>
      <c r="Z30" s="1"/>
    </row>
    <row r="31" spans="1:26" ht="14.25" customHeight="1" x14ac:dyDescent="0.35">
      <c r="A31" s="2" t="s">
        <v>16</v>
      </c>
      <c r="B31" s="86" t="s">
        <v>43</v>
      </c>
      <c r="C31" s="74"/>
      <c r="D31" s="81" t="s">
        <v>44</v>
      </c>
      <c r="E31" s="76"/>
      <c r="F31" s="76"/>
      <c r="G31" s="76"/>
      <c r="H31" s="76"/>
      <c r="I31" s="76"/>
      <c r="J31" s="76"/>
      <c r="K31" s="76"/>
      <c r="L31" s="97"/>
      <c r="M31" s="88"/>
      <c r="N31" s="74"/>
      <c r="O31" s="88"/>
      <c r="P31" s="74"/>
      <c r="Q31" s="88"/>
      <c r="R31" s="74"/>
      <c r="S31" s="80"/>
      <c r="T31" s="76"/>
      <c r="U31" s="74"/>
      <c r="V31" s="80"/>
      <c r="W31" s="76"/>
      <c r="X31" s="76"/>
      <c r="Y31" s="77"/>
      <c r="Z31" s="3"/>
    </row>
    <row r="32" spans="1:26" ht="14.25" customHeight="1" x14ac:dyDescent="0.35">
      <c r="A32" s="2" t="str">
        <f>+'COSTOS OPERACIONALES'!A3</f>
        <v>2.1.1</v>
      </c>
      <c r="B32" s="105" t="s">
        <v>45</v>
      </c>
      <c r="C32" s="74"/>
      <c r="D32" s="78" t="str">
        <f>IF(A32="","",VLOOKUP(A32,'COSTOS OPERACIONALES'!A:D,2,FALSE))</f>
        <v>ARRIENDO DE OFICINA</v>
      </c>
      <c r="E32" s="76"/>
      <c r="F32" s="76"/>
      <c r="G32" s="76"/>
      <c r="H32" s="76"/>
      <c r="I32" s="76"/>
      <c r="J32" s="76"/>
      <c r="K32" s="76"/>
      <c r="L32" s="76"/>
      <c r="M32" s="96"/>
      <c r="N32" s="74"/>
      <c r="O32" s="79"/>
      <c r="P32" s="74"/>
      <c r="Q32" s="79"/>
      <c r="R32" s="74"/>
      <c r="S32" s="75"/>
      <c r="T32" s="76"/>
      <c r="U32" s="74"/>
      <c r="V32" s="75"/>
      <c r="W32" s="76"/>
      <c r="X32" s="76"/>
      <c r="Y32" s="77"/>
      <c r="Z32" s="1"/>
    </row>
    <row r="33" spans="1:26" ht="14.25" customHeight="1" x14ac:dyDescent="0.35">
      <c r="A33" s="2" t="str">
        <f>+'COSTOS OPERACIONALES'!A6</f>
        <v>2.1.4</v>
      </c>
      <c r="B33" s="105" t="s">
        <v>274</v>
      </c>
      <c r="C33" s="74"/>
      <c r="D33" s="78" t="str">
        <f>IF(A33="","",VLOOKUP(A33,'COSTOS OPERACIONALES'!A:D,2,FALSE))</f>
        <v>EQUIPOS DE COMPUTO</v>
      </c>
      <c r="E33" s="76"/>
      <c r="F33" s="76"/>
      <c r="G33" s="76"/>
      <c r="H33" s="76"/>
      <c r="I33" s="76"/>
      <c r="J33" s="76"/>
      <c r="K33" s="76"/>
      <c r="L33" s="76"/>
      <c r="M33" s="96"/>
      <c r="N33" s="74"/>
      <c r="O33" s="79"/>
      <c r="P33" s="74"/>
      <c r="Q33" s="79"/>
      <c r="R33" s="74"/>
      <c r="S33" s="75"/>
      <c r="T33" s="76"/>
      <c r="U33" s="74"/>
      <c r="V33" s="75"/>
      <c r="W33" s="76"/>
      <c r="X33" s="76"/>
      <c r="Y33" s="77"/>
      <c r="Z33" s="1"/>
    </row>
    <row r="34" spans="1:26" ht="14.25" customHeight="1" x14ac:dyDescent="0.35">
      <c r="A34" s="2" t="str">
        <f>+'COSTOS OPERACIONALES'!A7</f>
        <v>2.1.5</v>
      </c>
      <c r="B34" s="105" t="s">
        <v>276</v>
      </c>
      <c r="C34" s="74"/>
      <c r="D34" s="78" t="str">
        <f>IF(A34="","",VLOOKUP(A34,'COSTOS OPERACIONALES'!A:D,2,FALSE))</f>
        <v>PAPELERIA E IMPRESIÓN</v>
      </c>
      <c r="E34" s="76"/>
      <c r="F34" s="76"/>
      <c r="G34" s="76"/>
      <c r="H34" s="76"/>
      <c r="I34" s="76"/>
      <c r="J34" s="76"/>
      <c r="K34" s="76"/>
      <c r="L34" s="76"/>
      <c r="M34" s="96"/>
      <c r="N34" s="74"/>
      <c r="O34" s="79"/>
      <c r="P34" s="74"/>
      <c r="Q34" s="79"/>
      <c r="R34" s="74"/>
      <c r="S34" s="75"/>
      <c r="T34" s="76"/>
      <c r="U34" s="74"/>
      <c r="V34" s="75"/>
      <c r="W34" s="76"/>
      <c r="X34" s="76"/>
      <c r="Y34" s="77"/>
      <c r="Z34" s="1"/>
    </row>
    <row r="35" spans="1:26" ht="14.25" customHeight="1" x14ac:dyDescent="0.35">
      <c r="A35" s="2" t="str">
        <f>+'COSTOS OPERACIONALES'!A8</f>
        <v>2.1.6</v>
      </c>
      <c r="B35" s="105" t="s">
        <v>71</v>
      </c>
      <c r="C35" s="74"/>
      <c r="D35" s="78" t="str">
        <f>IF(A35="","",VLOOKUP(A35,'COSTOS OPERACIONALES'!A:D,2,FALSE))</f>
        <v>SERVICIOS PÚBLICOS</v>
      </c>
      <c r="E35" s="76"/>
      <c r="F35" s="76"/>
      <c r="G35" s="76"/>
      <c r="H35" s="76"/>
      <c r="I35" s="76"/>
      <c r="J35" s="76"/>
      <c r="K35" s="76"/>
      <c r="L35" s="76"/>
      <c r="M35" s="96"/>
      <c r="N35" s="74"/>
      <c r="O35" s="79"/>
      <c r="P35" s="74"/>
      <c r="Q35" s="79"/>
      <c r="R35" s="74"/>
      <c r="S35" s="75"/>
      <c r="T35" s="76"/>
      <c r="U35" s="74"/>
      <c r="V35" s="75"/>
      <c r="W35" s="76"/>
      <c r="X35" s="76"/>
      <c r="Y35" s="77"/>
      <c r="Z35" s="1"/>
    </row>
    <row r="36" spans="1:26" ht="14.25" customHeight="1" x14ac:dyDescent="0.35">
      <c r="A36" s="2" t="s">
        <v>16</v>
      </c>
      <c r="B36" s="86" t="s">
        <v>46</v>
      </c>
      <c r="C36" s="74"/>
      <c r="D36" s="81" t="s">
        <v>73</v>
      </c>
      <c r="E36" s="76"/>
      <c r="F36" s="76"/>
      <c r="G36" s="76"/>
      <c r="H36" s="76"/>
      <c r="I36" s="76"/>
      <c r="J36" s="76"/>
      <c r="K36" s="76"/>
      <c r="L36" s="97"/>
      <c r="M36" s="88"/>
      <c r="N36" s="74"/>
      <c r="O36" s="88"/>
      <c r="P36" s="74"/>
      <c r="Q36" s="69"/>
      <c r="R36" s="70"/>
      <c r="S36" s="80"/>
      <c r="T36" s="76"/>
      <c r="U36" s="74"/>
      <c r="V36" s="80"/>
      <c r="W36" s="76"/>
      <c r="X36" s="76"/>
      <c r="Y36" s="77"/>
      <c r="Z36" s="3"/>
    </row>
    <row r="37" spans="1:26" ht="14.25" customHeight="1" x14ac:dyDescent="0.35">
      <c r="A37" t="str">
        <f>+'COSTOS OPERACIONALES'!A12</f>
        <v>2.2.1</v>
      </c>
      <c r="B37" s="105" t="s">
        <v>48</v>
      </c>
      <c r="C37" s="74"/>
      <c r="D37" s="78" t="str">
        <f>IF(A37="","",VLOOKUP(A37,'COSTOS OPERACIONALES'!A:D,2,FALSE))</f>
        <v>ALQUILER VEHÍCULO 4X4 MAYOR 2000 C.C.</v>
      </c>
      <c r="E37" s="76"/>
      <c r="F37" s="76"/>
      <c r="G37" s="76"/>
      <c r="H37" s="76"/>
      <c r="I37" s="76"/>
      <c r="J37" s="76"/>
      <c r="K37" s="76"/>
      <c r="L37" s="76"/>
      <c r="M37" s="96"/>
      <c r="N37" s="74"/>
      <c r="O37" s="79"/>
      <c r="P37" s="74"/>
      <c r="Q37" s="79"/>
      <c r="R37" s="74"/>
      <c r="S37" s="75"/>
      <c r="T37" s="76"/>
      <c r="U37" s="74"/>
      <c r="V37" s="75"/>
      <c r="W37" s="76"/>
      <c r="X37" s="76"/>
      <c r="Y37" s="77"/>
      <c r="Z37" s="1"/>
    </row>
    <row r="38" spans="1:26" ht="14.25" customHeight="1" x14ac:dyDescent="0.35">
      <c r="A38" t="str">
        <f>+'COSTOS OPERACIONALES'!A13</f>
        <v>2.2.2</v>
      </c>
      <c r="B38" s="105" t="s">
        <v>288</v>
      </c>
      <c r="C38" s="74"/>
      <c r="D38" s="78" t="str">
        <f>IF(A38="","",VLOOKUP(A38,'COSTOS OPERACIONALES'!A:D,2,FALSE))</f>
        <v>ALQUILER MOTOCICLETAS 125 CM 3</v>
      </c>
      <c r="E38" s="76"/>
      <c r="F38" s="76"/>
      <c r="G38" s="76"/>
      <c r="H38" s="76"/>
      <c r="I38" s="76"/>
      <c r="J38" s="76"/>
      <c r="K38" s="76"/>
      <c r="L38" s="76"/>
      <c r="M38" s="96"/>
      <c r="N38" s="74"/>
      <c r="O38" s="79"/>
      <c r="P38" s="74"/>
      <c r="Q38" s="79"/>
      <c r="R38" s="74"/>
      <c r="S38" s="75"/>
      <c r="T38" s="76"/>
      <c r="U38" s="74"/>
      <c r="V38" s="75"/>
      <c r="W38" s="76"/>
      <c r="X38" s="76"/>
      <c r="Y38" s="77"/>
      <c r="Z38" s="1"/>
    </row>
    <row r="39" spans="1:26" ht="14.25" hidden="1" customHeight="1" x14ac:dyDescent="0.35">
      <c r="A39" s="2" t="s">
        <v>16</v>
      </c>
      <c r="B39" s="86" t="s">
        <v>49</v>
      </c>
      <c r="C39" s="74"/>
      <c r="D39" s="81" t="s">
        <v>50</v>
      </c>
      <c r="E39" s="76"/>
      <c r="F39" s="76"/>
      <c r="G39" s="76"/>
      <c r="H39" s="76"/>
      <c r="I39" s="76"/>
      <c r="J39" s="76"/>
      <c r="K39" s="76"/>
      <c r="L39" s="97"/>
      <c r="M39" s="88"/>
      <c r="N39" s="74"/>
      <c r="O39" s="88"/>
      <c r="P39" s="74"/>
      <c r="Q39" s="69"/>
      <c r="R39" s="70"/>
      <c r="S39" s="80"/>
      <c r="T39" s="76"/>
      <c r="U39" s="74"/>
      <c r="V39" s="80">
        <f>SUM(V40)</f>
        <v>0</v>
      </c>
      <c r="W39" s="76"/>
      <c r="X39" s="76"/>
      <c r="Y39" s="77"/>
      <c r="Z39" s="3"/>
    </row>
    <row r="40" spans="1:26" ht="14.25" hidden="1" customHeight="1" x14ac:dyDescent="0.35">
      <c r="A40" s="2"/>
      <c r="B40" s="105" t="s">
        <v>51</v>
      </c>
      <c r="C40" s="74"/>
      <c r="D40" s="78" t="str">
        <f>IF(A40="","",VLOOKUP(A40,'COSTOS OPERACIONALES'!A:D,2,FALSE))</f>
        <v/>
      </c>
      <c r="E40" s="76"/>
      <c r="F40" s="76"/>
      <c r="G40" s="76"/>
      <c r="H40" s="76"/>
      <c r="I40" s="76"/>
      <c r="J40" s="76"/>
      <c r="K40" s="76"/>
      <c r="L40" s="76"/>
      <c r="M40" s="96" t="str">
        <f>IF(A40="","",VLOOKUP(A40,'COSTOS OPERACIONALES'!A:D,3,FALSE))</f>
        <v/>
      </c>
      <c r="N40" s="74"/>
      <c r="O40" s="79"/>
      <c r="P40" s="74"/>
      <c r="Q40" s="79"/>
      <c r="R40" s="74"/>
      <c r="S40" s="75" t="str">
        <f>IF(A40="","",VLOOKUP(A40,'COSTOS OPERACIONALES'!A:D,4,FALSE))</f>
        <v/>
      </c>
      <c r="T40" s="76"/>
      <c r="U40" s="74"/>
      <c r="V40" s="75" t="str">
        <f>IF(O40="","",O40*S40*Q40)</f>
        <v/>
      </c>
      <c r="W40" s="76"/>
      <c r="X40" s="76"/>
      <c r="Y40" s="77"/>
      <c r="Z40" s="1"/>
    </row>
    <row r="41" spans="1:26" ht="14.25" customHeight="1" x14ac:dyDescent="0.35">
      <c r="B41" s="121" t="str">
        <f>IF(A41="","",VLOOKUP(A41,'COSTOS OPERACIONALES'!A:D,2,FALSE))</f>
        <v/>
      </c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3"/>
      <c r="Z41" s="1"/>
    </row>
    <row r="42" spans="1:26" ht="14.25" customHeight="1" x14ac:dyDescent="0.35">
      <c r="B42" s="86" t="s">
        <v>52</v>
      </c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4"/>
      <c r="V42" s="107">
        <f>V31+V36+V39</f>
        <v>0</v>
      </c>
      <c r="W42" s="76"/>
      <c r="X42" s="76"/>
      <c r="Y42" s="77"/>
      <c r="Z42" s="1"/>
    </row>
    <row r="43" spans="1:26" ht="14.25" customHeight="1" x14ac:dyDescent="0.35">
      <c r="B43" s="108" t="s">
        <v>53</v>
      </c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93"/>
      <c r="V43" s="109">
        <f>+V42+V27</f>
        <v>0</v>
      </c>
      <c r="W43" s="76"/>
      <c r="X43" s="76"/>
      <c r="Y43" s="77"/>
      <c r="Z43" s="1"/>
    </row>
    <row r="44" spans="1:26" ht="14.25" customHeight="1" x14ac:dyDescent="0.35">
      <c r="B44" s="86" t="s">
        <v>54</v>
      </c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97"/>
      <c r="T44" s="110"/>
      <c r="U44" s="74"/>
      <c r="V44" s="109">
        <f>ROUND((V43*T44),0)</f>
        <v>0</v>
      </c>
      <c r="W44" s="76"/>
      <c r="X44" s="76"/>
      <c r="Y44" s="77"/>
      <c r="Z44" s="1"/>
    </row>
    <row r="45" spans="1:26" ht="14.25" customHeight="1" x14ac:dyDescent="0.35">
      <c r="B45" s="86" t="s">
        <v>55</v>
      </c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4"/>
      <c r="V45" s="109">
        <f>+V44+V43</f>
        <v>0</v>
      </c>
      <c r="W45" s="76"/>
      <c r="X45" s="76"/>
      <c r="Y45" s="77"/>
      <c r="Z45" s="1"/>
    </row>
    <row r="46" spans="1:26" ht="14.25" customHeight="1" x14ac:dyDescent="0.35">
      <c r="B46" s="86" t="s">
        <v>56</v>
      </c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97"/>
      <c r="T46" s="110"/>
      <c r="U46" s="74"/>
      <c r="V46" s="109">
        <f>ROUND((V45*T46),0)</f>
        <v>0</v>
      </c>
      <c r="W46" s="76"/>
      <c r="X46" s="76"/>
      <c r="Y46" s="77"/>
      <c r="Z46" s="1"/>
    </row>
    <row r="47" spans="1:26" ht="14.25" customHeight="1" thickBot="1" x14ac:dyDescent="0.4">
      <c r="B47" s="111" t="s">
        <v>57</v>
      </c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3"/>
      <c r="V47" s="114">
        <f>V46+V45</f>
        <v>0</v>
      </c>
      <c r="W47" s="112"/>
      <c r="X47" s="112"/>
      <c r="Y47" s="115"/>
      <c r="Z47" s="1"/>
    </row>
    <row r="48" spans="1:26" ht="14.25" customHeight="1" x14ac:dyDescent="0.35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1"/>
    </row>
    <row r="49" spans="2:26" ht="14.25" customHeight="1" x14ac:dyDescent="0.35">
      <c r="B49" s="71" t="s">
        <v>381</v>
      </c>
      <c r="C49" s="71"/>
      <c r="D49" s="71"/>
      <c r="E49" s="71"/>
      <c r="F49" s="71"/>
      <c r="G49" s="71"/>
      <c r="H49" s="71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1"/>
    </row>
    <row r="50" spans="2:26" ht="14.25" customHeight="1" x14ac:dyDescent="0.35">
      <c r="B50" s="9"/>
      <c r="C50" s="52"/>
      <c r="D50" s="52"/>
      <c r="E50" s="52"/>
      <c r="F50" s="52"/>
      <c r="G50" s="52"/>
      <c r="H50" s="52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1"/>
    </row>
    <row r="51" spans="2:26" ht="14.25" customHeight="1" x14ac:dyDescent="0.35">
      <c r="B51" s="9" t="s">
        <v>384</v>
      </c>
      <c r="C51" s="52"/>
      <c r="D51" s="53"/>
      <c r="E51" s="53"/>
      <c r="F51" s="53"/>
      <c r="G51" s="53"/>
      <c r="H51" s="53"/>
      <c r="I51" s="9"/>
      <c r="J51" s="9"/>
      <c r="K51" s="9"/>
      <c r="L51" s="9"/>
      <c r="M51" s="9" t="s">
        <v>385</v>
      </c>
      <c r="N51" s="9"/>
      <c r="O51" s="9"/>
      <c r="P51" s="9"/>
      <c r="Q51" s="9"/>
      <c r="R51" s="9"/>
      <c r="S51" s="120"/>
      <c r="T51" s="117"/>
      <c r="U51" s="117"/>
      <c r="V51" s="117"/>
      <c r="W51" s="117"/>
      <c r="X51" s="118"/>
      <c r="Y51" s="9"/>
      <c r="Z51" s="1"/>
    </row>
    <row r="52" spans="2:26" ht="14.25" customHeight="1" x14ac:dyDescent="0.35">
      <c r="B52" s="9" t="s">
        <v>382</v>
      </c>
      <c r="C52" s="72"/>
      <c r="D52" s="72"/>
      <c r="E52" s="72"/>
      <c r="F52" s="72"/>
      <c r="G52" s="72"/>
      <c r="H52" s="72"/>
      <c r="I52" s="9"/>
      <c r="J52" s="9"/>
      <c r="K52" s="9"/>
      <c r="L52" s="9"/>
      <c r="M52" s="9" t="s">
        <v>383</v>
      </c>
      <c r="N52" s="9"/>
      <c r="O52" s="9"/>
      <c r="P52" s="9"/>
      <c r="Q52" s="9"/>
      <c r="R52" s="9"/>
      <c r="S52" s="116"/>
      <c r="T52" s="117"/>
      <c r="U52" s="117"/>
      <c r="V52" s="117"/>
      <c r="W52" s="117"/>
      <c r="X52" s="118"/>
      <c r="Y52" s="9"/>
      <c r="Z52" s="1"/>
    </row>
    <row r="53" spans="2:26" ht="14.25" customHeight="1" x14ac:dyDescent="0.35">
      <c r="B53" s="9"/>
      <c r="C53" s="116"/>
      <c r="D53" s="117"/>
      <c r="E53" s="117"/>
      <c r="F53" s="117"/>
      <c r="G53" s="117"/>
      <c r="H53" s="118"/>
      <c r="I53" s="9"/>
      <c r="J53" s="9"/>
      <c r="K53" s="9"/>
      <c r="L53" s="9"/>
      <c r="M53" s="9"/>
      <c r="N53" s="9"/>
      <c r="O53" s="9"/>
      <c r="P53" s="9"/>
      <c r="Q53" s="9"/>
      <c r="R53" s="9"/>
      <c r="S53" s="116"/>
      <c r="T53" s="117"/>
      <c r="U53" s="117"/>
      <c r="V53" s="117"/>
      <c r="W53" s="117"/>
      <c r="X53" s="118"/>
      <c r="Y53" s="9"/>
      <c r="Z53" s="1"/>
    </row>
    <row r="54" spans="2:26" ht="14.25" customHeight="1" x14ac:dyDescent="0.35">
      <c r="B54" s="9"/>
      <c r="C54" s="119"/>
      <c r="D54" s="117"/>
      <c r="E54" s="117"/>
      <c r="F54" s="117"/>
      <c r="G54" s="117"/>
      <c r="H54" s="118"/>
      <c r="I54" s="9"/>
      <c r="J54" s="9"/>
      <c r="K54" s="9"/>
      <c r="L54" s="9"/>
      <c r="M54" s="9"/>
      <c r="N54" s="9"/>
      <c r="O54" s="9"/>
      <c r="P54" s="9"/>
      <c r="Q54" s="9"/>
      <c r="R54" s="9"/>
      <c r="S54" s="119"/>
      <c r="T54" s="117"/>
      <c r="U54" s="117"/>
      <c r="V54" s="117"/>
      <c r="W54" s="117"/>
      <c r="X54" s="118"/>
      <c r="Y54" s="9"/>
      <c r="Z54" s="1"/>
    </row>
    <row r="55" spans="2:26" ht="14.25" customHeight="1" x14ac:dyDescent="0.35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1"/>
    </row>
    <row r="56" spans="2:26" ht="14.25" customHeight="1" x14ac:dyDescent="0.3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2:26" ht="14.25" customHeight="1" x14ac:dyDescent="0.3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2:26" ht="14.25" customHeight="1" x14ac:dyDescent="0.3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2:26" ht="14.25" customHeight="1" x14ac:dyDescent="0.3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2:26" ht="14.25" customHeight="1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2:26" ht="14.25" customHeight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2:26" ht="14.25" customHeight="1" x14ac:dyDescent="0.3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2:26" ht="14.25" customHeight="1" x14ac:dyDescent="0.3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2:26" ht="14.25" customHeight="1" x14ac:dyDescent="0.3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2:26" ht="14.25" customHeight="1" x14ac:dyDescent="0.3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2:26" ht="14.25" customHeight="1" x14ac:dyDescent="0.3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2:26" ht="14.25" customHeight="1" x14ac:dyDescent="0.3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2:26" ht="14.25" customHeight="1" x14ac:dyDescent="0.3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2:26" ht="14.25" customHeight="1" x14ac:dyDescent="0.3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2:26" ht="14.25" customHeight="1" x14ac:dyDescent="0.3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2:26" ht="14.25" customHeight="1" x14ac:dyDescent="0.35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2:26" ht="14.25" customHeight="1" x14ac:dyDescent="0.3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2:26" ht="14.25" customHeight="1" x14ac:dyDescent="0.3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2:26" ht="14.25" customHeight="1" x14ac:dyDescent="0.3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2:26" ht="14.25" customHeight="1" x14ac:dyDescent="0.3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2:26" ht="14.25" customHeight="1" x14ac:dyDescent="0.3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2:26" ht="14.25" customHeight="1" x14ac:dyDescent="0.35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2:26" ht="14.25" customHeight="1" x14ac:dyDescent="0.35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2:26" ht="14.25" customHeight="1" x14ac:dyDescent="0.35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2:26" ht="14.25" customHeight="1" x14ac:dyDescent="0.35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2:26" ht="14.25" customHeight="1" x14ac:dyDescent="0.3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2:26" ht="14.25" customHeight="1" x14ac:dyDescent="0.3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2:26" ht="14.25" customHeight="1" x14ac:dyDescent="0.3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2:26" ht="14.25" customHeight="1" x14ac:dyDescent="0.3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2:26" ht="14.25" customHeight="1" x14ac:dyDescent="0.3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2:26" ht="14.25" customHeight="1" x14ac:dyDescent="0.3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2:26" ht="14.25" customHeight="1" x14ac:dyDescent="0.3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2:26" ht="14.25" customHeight="1" x14ac:dyDescent="0.3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2:26" ht="14.25" customHeight="1" x14ac:dyDescent="0.3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2:26" ht="14.25" customHeight="1" x14ac:dyDescent="0.3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2:26" ht="14.25" customHeight="1" x14ac:dyDescent="0.3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2:26" ht="14.25" customHeight="1" x14ac:dyDescent="0.3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2:26" ht="14.25" customHeight="1" x14ac:dyDescent="0.3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2:26" ht="14.25" customHeight="1" x14ac:dyDescent="0.3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2:26" ht="14.25" customHeight="1" x14ac:dyDescent="0.3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2:26" ht="14.25" customHeight="1" x14ac:dyDescent="0.3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2:26" ht="14.25" customHeight="1" x14ac:dyDescent="0.3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2:26" ht="14.25" customHeight="1" x14ac:dyDescent="0.3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2:26" ht="14.25" customHeight="1" x14ac:dyDescent="0.3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2:26" ht="14.25" customHeight="1" x14ac:dyDescent="0.3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2:26" ht="14.25" customHeight="1" x14ac:dyDescent="0.3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2:26" ht="14.25" customHeight="1" x14ac:dyDescent="0.3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2:26" ht="14.25" customHeight="1" x14ac:dyDescent="0.3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2:26" ht="14.25" customHeight="1" x14ac:dyDescent="0.3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2:26" ht="14.25" customHeight="1" x14ac:dyDescent="0.3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2:26" ht="14.25" customHeight="1" x14ac:dyDescent="0.3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2:26" ht="14.25" customHeight="1" x14ac:dyDescent="0.3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2:26" ht="14.25" customHeight="1" x14ac:dyDescent="0.3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2:26" ht="14.25" customHeight="1" x14ac:dyDescent="0.3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2:26" ht="14.25" customHeight="1" x14ac:dyDescent="0.3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2:26" ht="14.25" customHeight="1" x14ac:dyDescent="0.3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2:26" ht="14.25" customHeight="1" x14ac:dyDescent="0.35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2:26" ht="14.25" customHeight="1" x14ac:dyDescent="0.35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2:26" ht="14.25" customHeight="1" x14ac:dyDescent="0.35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2:26" ht="14.25" customHeight="1" x14ac:dyDescent="0.3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2:26" ht="14.25" customHeight="1" x14ac:dyDescent="0.3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2:26" ht="14.25" customHeight="1" x14ac:dyDescent="0.3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2:26" ht="14.25" customHeight="1" x14ac:dyDescent="0.3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2:26" ht="14.25" customHeight="1" x14ac:dyDescent="0.35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2:26" ht="14.25" customHeight="1" x14ac:dyDescent="0.35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2:26" ht="14.25" customHeight="1" x14ac:dyDescent="0.3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2:26" ht="14.25" customHeight="1" x14ac:dyDescent="0.35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2:26" ht="14.25" customHeight="1" x14ac:dyDescent="0.35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2:26" ht="14.25" customHeight="1" x14ac:dyDescent="0.35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2:26" ht="14.25" customHeight="1" x14ac:dyDescent="0.35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2:26" ht="14.25" customHeight="1" x14ac:dyDescent="0.3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2:26" ht="14.25" customHeight="1" x14ac:dyDescent="0.35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2:26" ht="14.25" customHeight="1" x14ac:dyDescent="0.35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2:26" ht="14.25" customHeight="1" x14ac:dyDescent="0.3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2:26" ht="14.25" customHeight="1" x14ac:dyDescent="0.35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2:26" ht="14.25" customHeight="1" x14ac:dyDescent="0.35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2:26" ht="14.25" customHeight="1" x14ac:dyDescent="0.35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2:26" ht="14.25" customHeight="1" x14ac:dyDescent="0.3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2:26" ht="14.25" customHeight="1" x14ac:dyDescent="0.3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2:26" ht="14.25" customHeight="1" x14ac:dyDescent="0.3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2:26" ht="14.25" customHeight="1" x14ac:dyDescent="0.3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2:26" ht="14.25" customHeight="1" x14ac:dyDescent="0.35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2:26" ht="14.25" customHeight="1" x14ac:dyDescent="0.3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2:26" ht="14.25" customHeight="1" x14ac:dyDescent="0.35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2:26" ht="14.25" customHeight="1" x14ac:dyDescent="0.35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2:26" ht="14.25" customHeight="1" x14ac:dyDescent="0.35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2:26" ht="14.25" customHeight="1" x14ac:dyDescent="0.35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2:26" ht="14.25" customHeight="1" x14ac:dyDescent="0.35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2:26" ht="14.25" customHeight="1" x14ac:dyDescent="0.35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2:26" ht="14.25" customHeight="1" x14ac:dyDescent="0.35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2:26" ht="14.25" customHeight="1" x14ac:dyDescent="0.3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2:26" ht="14.25" customHeight="1" x14ac:dyDescent="0.35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2:26" ht="14.25" customHeight="1" x14ac:dyDescent="0.35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2:26" ht="14.25" customHeight="1" x14ac:dyDescent="0.35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2:26" ht="14.25" customHeight="1" x14ac:dyDescent="0.35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2:26" ht="14.25" customHeight="1" x14ac:dyDescent="0.35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2:26" ht="14.25" customHeight="1" x14ac:dyDescent="0.35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2:26" ht="14.25" customHeight="1" x14ac:dyDescent="0.35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2:26" ht="14.25" customHeight="1" x14ac:dyDescent="0.35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2:26" ht="14.25" customHeight="1" x14ac:dyDescent="0.35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2:26" ht="14.25" customHeight="1" x14ac:dyDescent="0.35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2:26" ht="14.25" customHeight="1" x14ac:dyDescent="0.35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2:26" ht="14.25" customHeight="1" x14ac:dyDescent="0.35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2:26" ht="14.25" customHeight="1" x14ac:dyDescent="0.35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2:26" ht="14.25" customHeight="1" x14ac:dyDescent="0.35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2:26" ht="14.25" customHeight="1" x14ac:dyDescent="0.35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2:26" ht="14.25" customHeight="1" x14ac:dyDescent="0.35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2:26" ht="14.25" customHeight="1" x14ac:dyDescent="0.35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2:26" ht="14.25" customHeight="1" x14ac:dyDescent="0.35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2:26" ht="14.25" customHeight="1" x14ac:dyDescent="0.35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2:26" ht="14.25" customHeight="1" x14ac:dyDescent="0.35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2:26" ht="14.25" customHeight="1" x14ac:dyDescent="0.3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2:26" ht="14.25" customHeight="1" x14ac:dyDescent="0.35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2:26" ht="14.25" customHeight="1" x14ac:dyDescent="0.35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2:26" ht="14.25" customHeight="1" x14ac:dyDescent="0.35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2:26" ht="14.25" customHeight="1" x14ac:dyDescent="0.35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2:26" ht="14.25" customHeight="1" x14ac:dyDescent="0.35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2:26" ht="14.25" customHeight="1" x14ac:dyDescent="0.35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2:26" ht="14.25" customHeight="1" x14ac:dyDescent="0.35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2:26" ht="14.25" customHeight="1" x14ac:dyDescent="0.35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2:26" ht="14.25" customHeight="1" x14ac:dyDescent="0.35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2:26" ht="14.25" customHeight="1" x14ac:dyDescent="0.35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2:26" ht="14.25" customHeight="1" x14ac:dyDescent="0.35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2:26" ht="14.25" customHeight="1" x14ac:dyDescent="0.35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2:26" ht="14.25" customHeight="1" x14ac:dyDescent="0.35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2:26" ht="14.25" customHeight="1" x14ac:dyDescent="0.3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2:26" ht="14.25" customHeight="1" x14ac:dyDescent="0.3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2:26" ht="14.25" customHeight="1" x14ac:dyDescent="0.3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2:26" ht="14.25" customHeight="1" x14ac:dyDescent="0.3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2:26" ht="14.25" customHeight="1" x14ac:dyDescent="0.3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2:26" ht="14.25" customHeight="1" x14ac:dyDescent="0.3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2:26" ht="14.25" customHeight="1" x14ac:dyDescent="0.3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2:26" ht="14.25" customHeight="1" x14ac:dyDescent="0.3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2:26" ht="14.25" customHeight="1" x14ac:dyDescent="0.3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2:26" ht="14.25" customHeight="1" x14ac:dyDescent="0.3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2:26" ht="14.25" customHeight="1" x14ac:dyDescent="0.3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2:26" ht="14.25" customHeight="1" x14ac:dyDescent="0.3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2:26" ht="14.25" customHeight="1" x14ac:dyDescent="0.3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2:26" ht="14.25" customHeight="1" x14ac:dyDescent="0.3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2:26" ht="14.25" customHeight="1" x14ac:dyDescent="0.3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2:26" ht="14.25" customHeight="1" x14ac:dyDescent="0.3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2:26" ht="14.25" customHeight="1" x14ac:dyDescent="0.3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2:26" ht="14.25" customHeight="1" x14ac:dyDescent="0.3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2:26" ht="14.25" customHeight="1" x14ac:dyDescent="0.3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2:26" ht="14.25" customHeight="1" x14ac:dyDescent="0.3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2:26" ht="14.25" customHeight="1" x14ac:dyDescent="0.3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2:26" ht="14.25" customHeight="1" x14ac:dyDescent="0.3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2:26" ht="14.25" customHeight="1" x14ac:dyDescent="0.3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2:26" ht="14.25" customHeight="1" x14ac:dyDescent="0.3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2:26" ht="14.25" customHeight="1" x14ac:dyDescent="0.3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2:26" ht="14.25" customHeight="1" x14ac:dyDescent="0.3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2:26" ht="14.25" customHeight="1" x14ac:dyDescent="0.3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2:26" ht="14.25" customHeight="1" x14ac:dyDescent="0.3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2:26" ht="14.25" customHeight="1" x14ac:dyDescent="0.3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2:26" ht="14.25" customHeight="1" x14ac:dyDescent="0.3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2:26" ht="14.25" customHeight="1" x14ac:dyDescent="0.3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2:26" ht="14.25" customHeight="1" x14ac:dyDescent="0.35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2:26" ht="14.25" customHeight="1" x14ac:dyDescent="0.35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2:26" ht="14.25" customHeight="1" x14ac:dyDescent="0.35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2:26" ht="14.25" customHeight="1" x14ac:dyDescent="0.35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2:26" ht="14.25" customHeight="1" x14ac:dyDescent="0.35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2:26" ht="14.25" customHeight="1" x14ac:dyDescent="0.35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2:26" ht="14.25" customHeight="1" x14ac:dyDescent="0.35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2:26" ht="14.25" customHeight="1" x14ac:dyDescent="0.35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2:26" ht="14.25" customHeight="1" x14ac:dyDescent="0.35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2:26" ht="14.25" customHeight="1" x14ac:dyDescent="0.35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2:26" ht="14.25" customHeight="1" x14ac:dyDescent="0.35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2:26" ht="14.25" customHeight="1" x14ac:dyDescent="0.35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2:26" ht="14.25" customHeight="1" x14ac:dyDescent="0.35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2:26" ht="14.25" customHeight="1" x14ac:dyDescent="0.35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2:26" ht="14.25" customHeight="1" x14ac:dyDescent="0.35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2:26" ht="14.25" customHeight="1" x14ac:dyDescent="0.35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2:26" ht="14.25" customHeight="1" x14ac:dyDescent="0.35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2:26" ht="14.25" customHeight="1" x14ac:dyDescent="0.35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2:26" ht="14.25" customHeight="1" x14ac:dyDescent="0.35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2:26" ht="14.25" customHeight="1" x14ac:dyDescent="0.35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2:26" ht="14.25" customHeight="1" x14ac:dyDescent="0.35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2:26" ht="14.25" customHeight="1" x14ac:dyDescent="0.35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2:26" ht="14.25" customHeight="1" x14ac:dyDescent="0.35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2:26" ht="14.25" customHeight="1" x14ac:dyDescent="0.35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2:26" ht="14.25" customHeight="1" x14ac:dyDescent="0.35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2:26" ht="14.25" customHeight="1" x14ac:dyDescent="0.35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2:26" ht="14.25" customHeight="1" x14ac:dyDescent="0.35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2:26" ht="14.25" customHeight="1" x14ac:dyDescent="0.35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2:26" ht="14.25" customHeight="1" x14ac:dyDescent="0.35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2:26" ht="14.25" customHeight="1" x14ac:dyDescent="0.35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2:26" ht="14.25" customHeight="1" x14ac:dyDescent="0.35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2:26" ht="14.25" customHeight="1" x14ac:dyDescent="0.35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2:26" ht="14.25" customHeight="1" x14ac:dyDescent="0.35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2:26" ht="14.25" customHeight="1" x14ac:dyDescent="0.35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2:26" ht="14.25" customHeight="1" x14ac:dyDescent="0.35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2:26" ht="14.25" customHeight="1" x14ac:dyDescent="0.35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2:26" ht="14.25" customHeight="1" x14ac:dyDescent="0.35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2:26" ht="14.25" customHeight="1" x14ac:dyDescent="0.35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2:26" ht="14.25" customHeight="1" x14ac:dyDescent="0.35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2:26" ht="14.25" customHeight="1" x14ac:dyDescent="0.35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2:26" ht="14.25" customHeight="1" x14ac:dyDescent="0.35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2:26" ht="14.25" customHeight="1" x14ac:dyDescent="0.35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2:26" ht="14.25" customHeight="1" x14ac:dyDescent="0.35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2:26" ht="14.25" customHeight="1" x14ac:dyDescent="0.35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2:26" ht="14.25" customHeight="1" x14ac:dyDescent="0.35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2:26" ht="14.25" customHeight="1" x14ac:dyDescent="0.35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2:26" ht="14.25" customHeight="1" x14ac:dyDescent="0.35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2:26" ht="14.25" customHeight="1" x14ac:dyDescent="0.35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2:26" ht="14.25" customHeight="1" x14ac:dyDescent="0.35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2:26" ht="14.25" customHeight="1" x14ac:dyDescent="0.35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2:26" ht="14.25" customHeight="1" x14ac:dyDescent="0.35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2:26" ht="14.25" customHeight="1" x14ac:dyDescent="0.35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2:26" ht="14.25" customHeight="1" x14ac:dyDescent="0.35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2:26" ht="14.25" customHeight="1" x14ac:dyDescent="0.35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2:26" ht="14.25" customHeight="1" x14ac:dyDescent="0.35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2:26" ht="14.25" customHeight="1" x14ac:dyDescent="0.3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2:26" ht="14.25" customHeight="1" x14ac:dyDescent="0.35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2:26" ht="14.25" customHeight="1" x14ac:dyDescent="0.35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2:26" ht="14.25" customHeight="1" x14ac:dyDescent="0.35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2:26" ht="14.25" customHeight="1" x14ac:dyDescent="0.35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2:26" ht="14.25" customHeight="1" x14ac:dyDescent="0.35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2:26" ht="14.25" customHeight="1" x14ac:dyDescent="0.35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2:26" ht="14.25" customHeight="1" x14ac:dyDescent="0.35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2:26" ht="14.25" customHeight="1" x14ac:dyDescent="0.35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2:26" ht="14.25" customHeight="1" x14ac:dyDescent="0.35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2:26" ht="14.25" customHeight="1" x14ac:dyDescent="0.35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2:26" ht="14.25" customHeight="1" x14ac:dyDescent="0.35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2:26" ht="14.25" customHeight="1" x14ac:dyDescent="0.35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2:26" ht="14.25" customHeight="1" x14ac:dyDescent="0.35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2:26" ht="14.25" customHeight="1" x14ac:dyDescent="0.3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2:26" ht="14.25" customHeight="1" x14ac:dyDescent="0.3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2:26" ht="14.25" customHeight="1" x14ac:dyDescent="0.3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2:26" ht="14.25" customHeight="1" x14ac:dyDescent="0.3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2:26" ht="14.25" customHeight="1" x14ac:dyDescent="0.3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2:26" ht="14.25" customHeight="1" x14ac:dyDescent="0.3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2:26" ht="14.25" customHeight="1" x14ac:dyDescent="0.3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2:26" ht="14.25" customHeight="1" x14ac:dyDescent="0.3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2:26" ht="14.25" customHeight="1" x14ac:dyDescent="0.3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2:26" ht="14.25" customHeight="1" x14ac:dyDescent="0.3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2:26" ht="14.25" customHeight="1" x14ac:dyDescent="0.3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2:26" ht="14.25" customHeight="1" x14ac:dyDescent="0.3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2:26" ht="14.25" customHeight="1" x14ac:dyDescent="0.3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2:26" ht="14.25" customHeight="1" x14ac:dyDescent="0.3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2:26" ht="14.25" customHeight="1" x14ac:dyDescent="0.3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2:26" ht="14.25" customHeight="1" x14ac:dyDescent="0.3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2:26" ht="14.25" customHeight="1" x14ac:dyDescent="0.3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2:26" ht="14.25" customHeight="1" x14ac:dyDescent="0.3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2:26" ht="14.25" customHeight="1" x14ac:dyDescent="0.3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2:26" ht="14.25" customHeight="1" x14ac:dyDescent="0.3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2:26" ht="14.25" customHeight="1" x14ac:dyDescent="0.3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2:26" ht="14.25" customHeight="1" x14ac:dyDescent="0.3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2:26" ht="14.25" customHeight="1" x14ac:dyDescent="0.3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2:26" ht="14.25" customHeight="1" x14ac:dyDescent="0.3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2:26" ht="14.25" customHeight="1" x14ac:dyDescent="0.3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2:26" ht="14.25" customHeight="1" x14ac:dyDescent="0.3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2:26" ht="14.25" customHeight="1" x14ac:dyDescent="0.3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2:26" ht="14.25" customHeight="1" x14ac:dyDescent="0.3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2:26" ht="14.25" customHeight="1" x14ac:dyDescent="0.3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2:26" ht="14.25" customHeight="1" x14ac:dyDescent="0.35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2:26" ht="14.25" customHeight="1" x14ac:dyDescent="0.35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2:26" ht="14.25" customHeight="1" x14ac:dyDescent="0.35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2:26" ht="14.25" customHeight="1" x14ac:dyDescent="0.35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2:26" ht="14.25" customHeight="1" x14ac:dyDescent="0.35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2:26" ht="14.25" customHeight="1" x14ac:dyDescent="0.35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2:26" ht="14.25" customHeight="1" x14ac:dyDescent="0.35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2:26" ht="14.25" customHeight="1" x14ac:dyDescent="0.35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2:26" ht="14.25" customHeight="1" x14ac:dyDescent="0.35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2:26" ht="14.25" customHeight="1" x14ac:dyDescent="0.35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2:26" ht="14.25" customHeight="1" x14ac:dyDescent="0.35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2:26" ht="14.25" customHeight="1" x14ac:dyDescent="0.35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2:26" ht="14.25" customHeight="1" x14ac:dyDescent="0.35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2:26" ht="14.25" customHeight="1" x14ac:dyDescent="0.35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2:26" ht="14.25" customHeight="1" x14ac:dyDescent="0.35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2:26" ht="14.25" customHeight="1" x14ac:dyDescent="0.35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2:26" ht="14.25" customHeight="1" x14ac:dyDescent="0.35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2:26" ht="14.25" customHeight="1" x14ac:dyDescent="0.35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2:26" ht="14.25" customHeight="1" x14ac:dyDescent="0.35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2:26" ht="14.25" customHeight="1" x14ac:dyDescent="0.35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2:26" ht="14.25" customHeight="1" x14ac:dyDescent="0.35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2:26" ht="14.25" customHeight="1" x14ac:dyDescent="0.35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2:26" ht="14.25" customHeight="1" x14ac:dyDescent="0.35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2:26" ht="14.25" customHeight="1" x14ac:dyDescent="0.35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2:26" ht="14.25" customHeight="1" x14ac:dyDescent="0.35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2:26" ht="14.25" customHeight="1" x14ac:dyDescent="0.35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2:26" ht="14.25" customHeight="1" x14ac:dyDescent="0.35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2:26" ht="14.25" customHeight="1" x14ac:dyDescent="0.35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2:26" ht="14.25" customHeight="1" x14ac:dyDescent="0.35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2:26" ht="14.25" customHeight="1" x14ac:dyDescent="0.35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2:26" ht="14.25" customHeight="1" x14ac:dyDescent="0.35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2:26" ht="14.25" customHeight="1" x14ac:dyDescent="0.35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2:26" ht="14.25" customHeight="1" x14ac:dyDescent="0.35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2:26" ht="14.25" customHeight="1" x14ac:dyDescent="0.35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2:26" ht="14.25" customHeight="1" x14ac:dyDescent="0.35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2:26" ht="14.25" customHeight="1" x14ac:dyDescent="0.35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2:26" ht="14.25" customHeight="1" x14ac:dyDescent="0.35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2:26" ht="14.25" customHeight="1" x14ac:dyDescent="0.35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2:26" ht="14.25" customHeight="1" x14ac:dyDescent="0.35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2:26" ht="14.25" customHeight="1" x14ac:dyDescent="0.35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2:26" ht="14.25" customHeight="1" x14ac:dyDescent="0.35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2:26" ht="14.25" customHeight="1" x14ac:dyDescent="0.35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2:26" ht="14.25" customHeight="1" x14ac:dyDescent="0.35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2:26" ht="14.25" customHeight="1" x14ac:dyDescent="0.35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2:26" ht="14.25" customHeight="1" x14ac:dyDescent="0.35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2:26" ht="14.25" customHeight="1" x14ac:dyDescent="0.35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2:26" ht="14.25" customHeight="1" x14ac:dyDescent="0.35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2:26" ht="14.25" customHeight="1" x14ac:dyDescent="0.35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2:26" ht="14.25" customHeight="1" x14ac:dyDescent="0.35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2:26" ht="14.25" customHeight="1" x14ac:dyDescent="0.35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2:26" ht="14.25" customHeight="1" x14ac:dyDescent="0.35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2:26" ht="14.25" customHeight="1" x14ac:dyDescent="0.35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2:26" ht="14.25" customHeight="1" x14ac:dyDescent="0.35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2:26" ht="14.25" customHeight="1" x14ac:dyDescent="0.35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2:26" ht="14.25" customHeight="1" x14ac:dyDescent="0.35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2:26" ht="14.25" customHeight="1" x14ac:dyDescent="0.3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2:26" ht="14.25" customHeight="1" x14ac:dyDescent="0.3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2:26" ht="14.25" customHeight="1" x14ac:dyDescent="0.3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2:26" ht="14.25" customHeight="1" x14ac:dyDescent="0.3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2:26" ht="14.25" customHeight="1" x14ac:dyDescent="0.3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2:26" ht="14.25" customHeight="1" x14ac:dyDescent="0.3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2:26" ht="14.25" customHeight="1" x14ac:dyDescent="0.3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2:26" ht="14.25" customHeight="1" x14ac:dyDescent="0.3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2:26" ht="14.25" customHeight="1" x14ac:dyDescent="0.3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2:26" ht="14.25" customHeight="1" x14ac:dyDescent="0.35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2:26" ht="14.25" customHeight="1" x14ac:dyDescent="0.35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2:26" ht="14.25" customHeight="1" x14ac:dyDescent="0.35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2:26" ht="14.25" customHeight="1" x14ac:dyDescent="0.35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2:26" ht="14.25" customHeight="1" x14ac:dyDescent="0.35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2:26" ht="14.25" customHeight="1" x14ac:dyDescent="0.35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2:26" ht="14.25" customHeight="1" x14ac:dyDescent="0.35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2:26" ht="14.25" customHeight="1" x14ac:dyDescent="0.3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2:26" ht="14.25" customHeight="1" x14ac:dyDescent="0.3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2:26" ht="14.25" customHeight="1" x14ac:dyDescent="0.3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2:26" ht="14.25" customHeight="1" x14ac:dyDescent="0.3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2:26" ht="14.25" customHeight="1" x14ac:dyDescent="0.3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2:26" ht="14.25" customHeight="1" x14ac:dyDescent="0.3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2:26" ht="14.25" customHeight="1" x14ac:dyDescent="0.3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2:26" ht="14.25" customHeight="1" x14ac:dyDescent="0.3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2:26" ht="14.25" customHeight="1" x14ac:dyDescent="0.3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2:26" ht="14.25" customHeight="1" x14ac:dyDescent="0.3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2:26" ht="14.25" customHeight="1" x14ac:dyDescent="0.3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2:26" ht="14.25" customHeight="1" x14ac:dyDescent="0.3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2:26" ht="14.25" customHeight="1" x14ac:dyDescent="0.3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2:26" ht="14.25" customHeight="1" x14ac:dyDescent="0.3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2:26" ht="14.25" customHeight="1" x14ac:dyDescent="0.3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2:26" ht="14.25" customHeight="1" x14ac:dyDescent="0.3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2:26" ht="14.25" customHeight="1" x14ac:dyDescent="0.3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2:26" ht="14.25" customHeight="1" x14ac:dyDescent="0.3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2:26" ht="14.25" customHeight="1" x14ac:dyDescent="0.35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2:26" ht="14.25" customHeight="1" x14ac:dyDescent="0.35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2:26" ht="14.25" customHeight="1" x14ac:dyDescent="0.35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2:26" ht="14.25" customHeight="1" x14ac:dyDescent="0.35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2:26" ht="14.25" customHeight="1" x14ac:dyDescent="0.35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2:26" ht="14.25" customHeight="1" x14ac:dyDescent="0.35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2:26" ht="14.25" customHeight="1" x14ac:dyDescent="0.35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2:26" ht="14.25" customHeight="1" x14ac:dyDescent="0.35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2:26" ht="14.25" customHeight="1" x14ac:dyDescent="0.35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2:26" ht="14.25" customHeight="1" x14ac:dyDescent="0.35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2:26" ht="14.25" customHeight="1" x14ac:dyDescent="0.35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2:26" ht="14.25" customHeight="1" x14ac:dyDescent="0.35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2:26" ht="14.25" customHeight="1" x14ac:dyDescent="0.35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2:26" ht="14.25" customHeight="1" x14ac:dyDescent="0.35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2:26" ht="14.25" customHeight="1" x14ac:dyDescent="0.35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2:26" ht="14.25" customHeight="1" x14ac:dyDescent="0.35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2:26" ht="14.25" customHeight="1" x14ac:dyDescent="0.35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2:26" ht="14.25" customHeight="1" x14ac:dyDescent="0.35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2:26" ht="14.25" customHeight="1" x14ac:dyDescent="0.35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2:26" ht="14.25" customHeight="1" x14ac:dyDescent="0.35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2:26" ht="14.25" customHeight="1" x14ac:dyDescent="0.35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2:26" ht="14.25" customHeight="1" x14ac:dyDescent="0.35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2:26" ht="14.25" customHeight="1" x14ac:dyDescent="0.35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2:26" ht="14.25" customHeight="1" x14ac:dyDescent="0.35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2:26" ht="14.25" customHeight="1" x14ac:dyDescent="0.35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2:26" ht="14.25" customHeight="1" x14ac:dyDescent="0.35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2:26" ht="14.25" customHeight="1" x14ac:dyDescent="0.35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2:26" ht="14.25" customHeight="1" x14ac:dyDescent="0.35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2:26" ht="14.25" customHeight="1" x14ac:dyDescent="0.35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2:26" ht="14.25" customHeight="1" x14ac:dyDescent="0.35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2:26" ht="14.25" customHeight="1" x14ac:dyDescent="0.35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2:26" ht="14.25" customHeight="1" x14ac:dyDescent="0.35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2:26" ht="14.25" customHeight="1" x14ac:dyDescent="0.35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2:26" ht="14.25" customHeight="1" x14ac:dyDescent="0.35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2:26" ht="14.25" customHeight="1" x14ac:dyDescent="0.35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2:26" ht="14.25" customHeight="1" x14ac:dyDescent="0.35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2:26" ht="14.25" customHeight="1" x14ac:dyDescent="0.35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2:26" ht="14.25" customHeight="1" x14ac:dyDescent="0.35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2:26" ht="14.25" customHeight="1" x14ac:dyDescent="0.35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2:26" ht="14.25" customHeight="1" x14ac:dyDescent="0.35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2:26" ht="14.25" customHeight="1" x14ac:dyDescent="0.35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2:26" ht="14.25" customHeight="1" x14ac:dyDescent="0.35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2:26" ht="14.25" customHeight="1" x14ac:dyDescent="0.35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2:26" ht="14.25" customHeight="1" x14ac:dyDescent="0.35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2:26" ht="14.25" customHeight="1" x14ac:dyDescent="0.35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2:26" ht="14.25" customHeight="1" x14ac:dyDescent="0.35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2:26" ht="14.25" customHeight="1" x14ac:dyDescent="0.35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2:26" ht="14.25" customHeight="1" x14ac:dyDescent="0.35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2:26" ht="14.25" customHeight="1" x14ac:dyDescent="0.35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2:26" ht="14.25" customHeight="1" x14ac:dyDescent="0.35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2:26" ht="14.25" customHeight="1" x14ac:dyDescent="0.35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2:26" ht="14.25" customHeight="1" x14ac:dyDescent="0.35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2:26" ht="14.25" customHeight="1" x14ac:dyDescent="0.35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2:26" ht="14.25" customHeight="1" x14ac:dyDescent="0.35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2:26" ht="14.25" customHeight="1" x14ac:dyDescent="0.35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2:26" ht="14.25" customHeight="1" x14ac:dyDescent="0.35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2:26" ht="14.25" customHeight="1" x14ac:dyDescent="0.35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2:26" ht="14.25" customHeight="1" x14ac:dyDescent="0.35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2:26" ht="14.25" customHeight="1" x14ac:dyDescent="0.35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2:26" ht="14.25" customHeight="1" x14ac:dyDescent="0.35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2:26" ht="14.25" customHeight="1" x14ac:dyDescent="0.35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2:26" ht="14.25" customHeight="1" x14ac:dyDescent="0.35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2:26" ht="14.25" customHeight="1" x14ac:dyDescent="0.35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2:26" ht="14.25" customHeight="1" x14ac:dyDescent="0.35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2:26" ht="14.25" customHeight="1" x14ac:dyDescent="0.35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2:26" ht="14.25" customHeight="1" x14ac:dyDescent="0.35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2:26" ht="14.25" customHeight="1" x14ac:dyDescent="0.35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2:26" ht="14.25" customHeight="1" x14ac:dyDescent="0.35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2:26" ht="14.25" customHeight="1" x14ac:dyDescent="0.35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2:26" ht="14.25" customHeight="1" x14ac:dyDescent="0.35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2:26" ht="14.25" customHeight="1" x14ac:dyDescent="0.35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2:26" ht="14.25" customHeight="1" x14ac:dyDescent="0.35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2:26" ht="14.25" customHeight="1" x14ac:dyDescent="0.35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2:26" ht="14.25" customHeight="1" x14ac:dyDescent="0.35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2:26" ht="14.25" customHeight="1" x14ac:dyDescent="0.35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2:26" ht="14.25" customHeight="1" x14ac:dyDescent="0.35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2:26" ht="14.25" customHeight="1" x14ac:dyDescent="0.35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2:26" ht="14.25" customHeight="1" x14ac:dyDescent="0.35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2:26" ht="14.25" customHeight="1" x14ac:dyDescent="0.35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2:26" ht="14.25" customHeight="1" x14ac:dyDescent="0.35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2:26" ht="14.25" customHeight="1" x14ac:dyDescent="0.35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2:26" ht="14.25" customHeight="1" x14ac:dyDescent="0.35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2:26" ht="14.25" customHeight="1" x14ac:dyDescent="0.35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2:26" ht="14.25" customHeight="1" x14ac:dyDescent="0.35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2:26" ht="14.25" customHeight="1" x14ac:dyDescent="0.35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2:26" ht="14.25" customHeight="1" x14ac:dyDescent="0.35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2:26" ht="14.25" customHeight="1" x14ac:dyDescent="0.35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2:26" ht="14.25" customHeight="1" x14ac:dyDescent="0.35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2:26" ht="14.25" customHeight="1" x14ac:dyDescent="0.35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2:26" ht="14.25" customHeight="1" x14ac:dyDescent="0.35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2:26" ht="14.25" customHeight="1" x14ac:dyDescent="0.35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2:26" ht="14.25" customHeight="1" x14ac:dyDescent="0.35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2:26" ht="14.25" customHeight="1" x14ac:dyDescent="0.35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2:26" ht="14.25" customHeight="1" x14ac:dyDescent="0.35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2:26" ht="14.25" customHeight="1" x14ac:dyDescent="0.35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2:26" ht="14.25" customHeight="1" x14ac:dyDescent="0.35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2:26" ht="14.25" customHeight="1" x14ac:dyDescent="0.35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2:26" ht="14.25" customHeight="1" x14ac:dyDescent="0.35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2:26" ht="14.25" customHeight="1" x14ac:dyDescent="0.35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2:26" ht="14.25" customHeight="1" x14ac:dyDescent="0.35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2:26" ht="14.25" customHeight="1" x14ac:dyDescent="0.35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2:26" ht="14.25" customHeight="1" x14ac:dyDescent="0.35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2:26" ht="14.25" customHeight="1" x14ac:dyDescent="0.35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2:26" ht="14.25" customHeight="1" x14ac:dyDescent="0.35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2:26" ht="14.25" customHeight="1" x14ac:dyDescent="0.35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2:26" ht="14.25" customHeight="1" x14ac:dyDescent="0.35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2:26" ht="14.25" customHeight="1" x14ac:dyDescent="0.35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2:26" ht="14.25" customHeight="1" x14ac:dyDescent="0.35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2:26" ht="14.25" customHeight="1" x14ac:dyDescent="0.35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2:26" ht="14.25" customHeight="1" x14ac:dyDescent="0.35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2:26" ht="14.25" customHeight="1" x14ac:dyDescent="0.35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2:26" ht="14.25" customHeight="1" x14ac:dyDescent="0.35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2:26" ht="14.25" customHeight="1" x14ac:dyDescent="0.35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2:26" ht="14.25" customHeight="1" x14ac:dyDescent="0.35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2:26" ht="14.25" customHeight="1" x14ac:dyDescent="0.35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2:26" ht="14.25" customHeight="1" x14ac:dyDescent="0.35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2:26" ht="14.25" customHeight="1" x14ac:dyDescent="0.35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2:26" ht="14.25" customHeight="1" x14ac:dyDescent="0.35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2:26" ht="14.25" customHeight="1" x14ac:dyDescent="0.35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2:26" ht="14.25" customHeight="1" x14ac:dyDescent="0.35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2:26" ht="14.25" customHeight="1" x14ac:dyDescent="0.35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2:26" ht="14.25" customHeight="1" x14ac:dyDescent="0.35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2:26" ht="14.25" customHeight="1" x14ac:dyDescent="0.35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2:26" ht="14.25" customHeight="1" x14ac:dyDescent="0.35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2:26" ht="14.25" customHeight="1" x14ac:dyDescent="0.35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2:26" ht="14.25" customHeight="1" x14ac:dyDescent="0.35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2:26" ht="14.25" customHeight="1" x14ac:dyDescent="0.35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2:26" ht="14.25" customHeight="1" x14ac:dyDescent="0.35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2:26" ht="14.25" customHeight="1" x14ac:dyDescent="0.35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2:26" ht="14.25" customHeight="1" x14ac:dyDescent="0.35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2:26" ht="14.25" customHeight="1" x14ac:dyDescent="0.35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2:26" ht="14.25" customHeight="1" x14ac:dyDescent="0.35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2:26" ht="14.25" customHeight="1" x14ac:dyDescent="0.35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2:26" ht="14.25" customHeight="1" x14ac:dyDescent="0.35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2:26" ht="14.25" customHeight="1" x14ac:dyDescent="0.35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2:26" ht="14.25" customHeight="1" x14ac:dyDescent="0.35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2:26" ht="14.25" customHeight="1" x14ac:dyDescent="0.35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2:26" ht="14.25" customHeight="1" x14ac:dyDescent="0.35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2:26" ht="14.25" customHeight="1" x14ac:dyDescent="0.3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6" ht="14.25" customHeight="1" x14ac:dyDescent="0.35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2:26" ht="14.25" customHeight="1" x14ac:dyDescent="0.35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2:26" ht="14.25" customHeight="1" x14ac:dyDescent="0.35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2:26" ht="14.25" customHeight="1" x14ac:dyDescent="0.35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2:26" ht="14.25" customHeight="1" x14ac:dyDescent="0.35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2:26" ht="14.25" customHeight="1" x14ac:dyDescent="0.35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2:26" ht="14.25" customHeight="1" x14ac:dyDescent="0.35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2:26" ht="14.25" customHeight="1" x14ac:dyDescent="0.35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2:26" ht="14.25" customHeight="1" x14ac:dyDescent="0.35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2:26" ht="14.25" customHeight="1" x14ac:dyDescent="0.35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2:26" ht="14.25" customHeight="1" x14ac:dyDescent="0.35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2:26" ht="14.25" customHeight="1" x14ac:dyDescent="0.35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2:26" ht="14.25" customHeight="1" x14ac:dyDescent="0.35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2:26" ht="14.25" customHeight="1" x14ac:dyDescent="0.35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2:26" ht="14.25" customHeight="1" x14ac:dyDescent="0.35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2:26" ht="14.25" customHeight="1" x14ac:dyDescent="0.35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2:26" ht="14.25" customHeight="1" x14ac:dyDescent="0.35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2:26" ht="14.25" customHeight="1" x14ac:dyDescent="0.35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2:26" ht="14.25" customHeight="1" x14ac:dyDescent="0.35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2:26" ht="14.25" customHeight="1" x14ac:dyDescent="0.35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2:26" ht="14.25" customHeight="1" x14ac:dyDescent="0.35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2:26" ht="14.25" customHeight="1" x14ac:dyDescent="0.35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2:26" ht="14.25" customHeight="1" x14ac:dyDescent="0.35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2:26" ht="14.25" customHeight="1" x14ac:dyDescent="0.35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2:26" ht="14.25" customHeight="1" x14ac:dyDescent="0.35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2:26" ht="14.25" customHeight="1" x14ac:dyDescent="0.35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2:26" ht="14.25" customHeight="1" x14ac:dyDescent="0.35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2:26" ht="14.25" customHeight="1" x14ac:dyDescent="0.35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2:26" ht="14.25" customHeight="1" x14ac:dyDescent="0.35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2:26" ht="14.25" customHeight="1" x14ac:dyDescent="0.35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2:26" ht="14.25" customHeight="1" x14ac:dyDescent="0.35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2:26" ht="14.25" customHeight="1" x14ac:dyDescent="0.35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2:26" ht="14.25" customHeight="1" x14ac:dyDescent="0.35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2:26" ht="14.25" customHeight="1" x14ac:dyDescent="0.35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2:26" ht="14.25" customHeight="1" x14ac:dyDescent="0.35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2:26" ht="14.25" customHeight="1" x14ac:dyDescent="0.35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2:26" ht="14.25" customHeight="1" x14ac:dyDescent="0.35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2:26" ht="14.25" customHeight="1" x14ac:dyDescent="0.35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2:26" ht="14.25" customHeight="1" x14ac:dyDescent="0.35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2:26" ht="14.25" customHeight="1" x14ac:dyDescent="0.35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2:26" ht="14.25" customHeight="1" x14ac:dyDescent="0.35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2:26" ht="14.25" customHeight="1" x14ac:dyDescent="0.35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2:26" ht="14.25" customHeight="1" x14ac:dyDescent="0.35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2:26" ht="14.25" customHeight="1" x14ac:dyDescent="0.35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2:26" ht="14.25" customHeight="1" x14ac:dyDescent="0.35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2:26" ht="14.25" customHeight="1" x14ac:dyDescent="0.35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2:26" ht="14.25" customHeight="1" x14ac:dyDescent="0.35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2:26" ht="14.25" customHeight="1" x14ac:dyDescent="0.35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2:26" ht="14.25" customHeight="1" x14ac:dyDescent="0.35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2:26" ht="14.25" customHeight="1" x14ac:dyDescent="0.35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2:26" ht="14.25" customHeight="1" x14ac:dyDescent="0.35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2:26" ht="14.25" customHeight="1" x14ac:dyDescent="0.35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2:26" ht="14.25" customHeight="1" x14ac:dyDescent="0.35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2:26" ht="14.25" customHeight="1" x14ac:dyDescent="0.35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2:26" ht="14.25" customHeight="1" x14ac:dyDescent="0.35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2:26" ht="14.25" customHeight="1" x14ac:dyDescent="0.35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2:26" ht="14.25" customHeight="1" x14ac:dyDescent="0.35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2:26" ht="14.25" customHeight="1" x14ac:dyDescent="0.35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2:26" ht="14.25" customHeight="1" x14ac:dyDescent="0.35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2:26" ht="14.25" customHeight="1" x14ac:dyDescent="0.35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2:26" ht="14.25" customHeight="1" x14ac:dyDescent="0.35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2:26" ht="14.25" customHeight="1" x14ac:dyDescent="0.35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2:26" ht="14.25" customHeight="1" x14ac:dyDescent="0.35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2:26" ht="14.25" customHeight="1" x14ac:dyDescent="0.35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2:26" ht="14.25" customHeight="1" x14ac:dyDescent="0.35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2:26" ht="14.25" customHeight="1" x14ac:dyDescent="0.35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2:26" ht="14.25" customHeight="1" x14ac:dyDescent="0.35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2:26" ht="14.25" customHeight="1" x14ac:dyDescent="0.35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2:26" ht="14.25" customHeight="1" x14ac:dyDescent="0.35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2:26" ht="14.25" customHeight="1" x14ac:dyDescent="0.35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2:26" ht="14.25" customHeight="1" x14ac:dyDescent="0.35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2:26" ht="14.25" customHeight="1" x14ac:dyDescent="0.35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2:26" ht="14.25" customHeight="1" x14ac:dyDescent="0.35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2:26" ht="14.25" customHeight="1" x14ac:dyDescent="0.35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2:26" ht="14.25" customHeight="1" x14ac:dyDescent="0.35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2:26" ht="14.25" customHeight="1" x14ac:dyDescent="0.35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2:26" ht="14.25" customHeight="1" x14ac:dyDescent="0.35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2:26" ht="14.25" customHeight="1" x14ac:dyDescent="0.35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2:26" ht="14.25" customHeight="1" x14ac:dyDescent="0.35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2:26" ht="14.25" customHeight="1" x14ac:dyDescent="0.35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2:26" ht="14.25" customHeight="1" x14ac:dyDescent="0.35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2:26" ht="14.25" customHeight="1" x14ac:dyDescent="0.35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2:26" ht="14.25" customHeight="1" x14ac:dyDescent="0.35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2:26" ht="14.25" customHeight="1" x14ac:dyDescent="0.35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2:26" ht="14.25" customHeight="1" x14ac:dyDescent="0.35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2:26" ht="14.25" customHeight="1" x14ac:dyDescent="0.35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2:26" ht="14.25" customHeight="1" x14ac:dyDescent="0.35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2:26" ht="14.25" customHeight="1" x14ac:dyDescent="0.35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2:26" ht="14.25" customHeight="1" x14ac:dyDescent="0.35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2:26" ht="14.25" customHeight="1" x14ac:dyDescent="0.35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2:26" ht="14.25" customHeight="1" x14ac:dyDescent="0.35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2:26" ht="14.25" customHeight="1" x14ac:dyDescent="0.35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2:26" ht="14.25" customHeight="1" x14ac:dyDescent="0.35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2:26" ht="14.25" customHeight="1" x14ac:dyDescent="0.35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2:26" ht="14.25" customHeight="1" x14ac:dyDescent="0.35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2:26" ht="14.25" customHeight="1" x14ac:dyDescent="0.35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2:26" ht="14.25" customHeight="1" x14ac:dyDescent="0.35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2:26" ht="14.25" customHeight="1" x14ac:dyDescent="0.35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2:26" ht="14.25" customHeight="1" x14ac:dyDescent="0.35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2:26" ht="14.25" customHeight="1" x14ac:dyDescent="0.35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2:26" ht="14.25" customHeight="1" x14ac:dyDescent="0.35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2:26" ht="14.25" customHeight="1" x14ac:dyDescent="0.35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2:26" ht="14.25" customHeight="1" x14ac:dyDescent="0.35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2:26" ht="14.25" customHeight="1" x14ac:dyDescent="0.35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2:26" ht="14.25" customHeight="1" x14ac:dyDescent="0.35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2:26" ht="14.25" customHeight="1" x14ac:dyDescent="0.35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2:26" ht="14.25" customHeight="1" x14ac:dyDescent="0.35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2:26" ht="14.25" customHeight="1" x14ac:dyDescent="0.35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2:26" ht="14.25" customHeight="1" x14ac:dyDescent="0.35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2:26" ht="14.25" customHeight="1" x14ac:dyDescent="0.35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2:26" ht="14.25" customHeight="1" x14ac:dyDescent="0.35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2:26" ht="14.25" customHeight="1" x14ac:dyDescent="0.35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2:26" ht="14.25" customHeight="1" x14ac:dyDescent="0.35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2:26" ht="14.25" customHeight="1" x14ac:dyDescent="0.35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2:26" ht="14.25" customHeight="1" x14ac:dyDescent="0.35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2:26" ht="14.25" customHeight="1" x14ac:dyDescent="0.35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2:26" ht="14.25" customHeight="1" x14ac:dyDescent="0.35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2:26" ht="14.25" customHeight="1" x14ac:dyDescent="0.35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2:26" ht="14.25" customHeight="1" x14ac:dyDescent="0.35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2:26" ht="14.25" customHeight="1" x14ac:dyDescent="0.35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2:26" ht="14.25" customHeight="1" x14ac:dyDescent="0.35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2:26" ht="14.25" customHeight="1" x14ac:dyDescent="0.35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2:26" ht="14.25" customHeight="1" x14ac:dyDescent="0.35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2:26" ht="14.25" customHeight="1" x14ac:dyDescent="0.35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2:26" ht="14.25" customHeight="1" x14ac:dyDescent="0.35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2:26" ht="14.25" customHeight="1" x14ac:dyDescent="0.35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2:26" ht="14.25" customHeight="1" x14ac:dyDescent="0.35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2:26" ht="14.25" customHeight="1" x14ac:dyDescent="0.35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2:26" ht="14.25" customHeight="1" x14ac:dyDescent="0.35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2:26" ht="14.25" customHeight="1" x14ac:dyDescent="0.35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2:26" ht="14.25" customHeight="1" x14ac:dyDescent="0.35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2:26" ht="14.25" customHeight="1" x14ac:dyDescent="0.35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2:26" ht="14.25" customHeight="1" x14ac:dyDescent="0.35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2:26" ht="14.25" customHeight="1" x14ac:dyDescent="0.35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2:26" ht="14.25" customHeight="1" x14ac:dyDescent="0.35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2:26" ht="14.25" customHeight="1" x14ac:dyDescent="0.35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2:26" ht="14.25" customHeight="1" x14ac:dyDescent="0.35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2:26" ht="14.25" customHeight="1" x14ac:dyDescent="0.35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2:26" ht="14.25" customHeight="1" x14ac:dyDescent="0.35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2:26" ht="14.25" customHeight="1" x14ac:dyDescent="0.35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2:26" ht="14.25" customHeight="1" x14ac:dyDescent="0.35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2:26" ht="14.25" customHeight="1" x14ac:dyDescent="0.35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2:26" ht="14.25" customHeight="1" x14ac:dyDescent="0.35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2:26" ht="14.25" customHeight="1" x14ac:dyDescent="0.35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2:26" ht="14.25" customHeight="1" x14ac:dyDescent="0.35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2:26" ht="14.25" customHeight="1" x14ac:dyDescent="0.35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2:26" ht="14.25" customHeight="1" x14ac:dyDescent="0.35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2:26" ht="14.25" customHeight="1" x14ac:dyDescent="0.35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2:26" ht="14.25" customHeight="1" x14ac:dyDescent="0.35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2:26" ht="14.25" customHeight="1" x14ac:dyDescent="0.35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2:26" ht="14.25" customHeight="1" x14ac:dyDescent="0.35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2:26" ht="14.25" customHeight="1" x14ac:dyDescent="0.35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2:26" ht="14.25" customHeight="1" x14ac:dyDescent="0.35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2:26" ht="14.25" customHeight="1" x14ac:dyDescent="0.35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2:26" ht="14.25" customHeight="1" x14ac:dyDescent="0.35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2:26" ht="14.25" customHeight="1" x14ac:dyDescent="0.35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2:26" ht="14.25" customHeight="1" x14ac:dyDescent="0.35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2:26" ht="14.25" customHeight="1" x14ac:dyDescent="0.35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2:26" ht="14.25" customHeight="1" x14ac:dyDescent="0.35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2:26" ht="14.25" customHeight="1" x14ac:dyDescent="0.35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2:26" ht="14.25" customHeight="1" x14ac:dyDescent="0.35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2:26" ht="14.25" customHeight="1" x14ac:dyDescent="0.35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2:26" ht="14.25" customHeight="1" x14ac:dyDescent="0.35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2:26" ht="14.25" customHeight="1" x14ac:dyDescent="0.35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2:26" ht="14.25" customHeight="1" x14ac:dyDescent="0.35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2:26" ht="14.25" customHeight="1" x14ac:dyDescent="0.35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2:26" ht="14.25" customHeight="1" x14ac:dyDescent="0.35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2:26" ht="14.25" customHeight="1" x14ac:dyDescent="0.35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2:26" ht="14.25" customHeight="1" x14ac:dyDescent="0.35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2:26" ht="14.25" customHeight="1" x14ac:dyDescent="0.35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2:26" ht="14.25" customHeight="1" x14ac:dyDescent="0.35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2:26" ht="14.25" customHeight="1" x14ac:dyDescent="0.35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2:26" ht="14.25" customHeight="1" x14ac:dyDescent="0.35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2:26" ht="14.25" customHeight="1" x14ac:dyDescent="0.35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2:26" ht="14.25" customHeight="1" x14ac:dyDescent="0.35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2:26" ht="14.25" customHeight="1" x14ac:dyDescent="0.35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2:26" ht="14.25" customHeight="1" x14ac:dyDescent="0.35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2:26" ht="14.25" customHeight="1" x14ac:dyDescent="0.35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2:26" ht="14.25" customHeight="1" x14ac:dyDescent="0.35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2:26" ht="14.25" customHeight="1" x14ac:dyDescent="0.35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2:26" ht="14.25" customHeight="1" x14ac:dyDescent="0.35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2:26" ht="14.25" customHeight="1" x14ac:dyDescent="0.35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2:26" ht="14.25" customHeight="1" x14ac:dyDescent="0.35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2:26" ht="14.25" customHeight="1" x14ac:dyDescent="0.35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2:26" ht="14.25" customHeight="1" x14ac:dyDescent="0.35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2:26" ht="14.25" customHeight="1" x14ac:dyDescent="0.35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2:26" ht="14.25" customHeight="1" x14ac:dyDescent="0.35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2:26" ht="14.25" customHeight="1" x14ac:dyDescent="0.35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2:26" ht="14.25" customHeight="1" x14ac:dyDescent="0.35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2:26" ht="14.25" customHeight="1" x14ac:dyDescent="0.35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2:26" ht="14.25" customHeight="1" x14ac:dyDescent="0.35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2:26" ht="14.25" customHeight="1" x14ac:dyDescent="0.35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2:26" ht="14.25" customHeight="1" x14ac:dyDescent="0.35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2:26" ht="14.25" customHeight="1" x14ac:dyDescent="0.35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2:26" ht="14.25" customHeight="1" x14ac:dyDescent="0.35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2:26" ht="14.25" customHeight="1" x14ac:dyDescent="0.35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2:26" ht="14.25" customHeight="1" x14ac:dyDescent="0.35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2:26" ht="14.25" customHeight="1" x14ac:dyDescent="0.35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2:26" ht="14.25" customHeight="1" x14ac:dyDescent="0.35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2:26" ht="14.25" customHeight="1" x14ac:dyDescent="0.35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2:26" ht="14.25" customHeight="1" x14ac:dyDescent="0.35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2:26" ht="14.25" customHeight="1" x14ac:dyDescent="0.35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2:26" ht="14.25" customHeight="1" x14ac:dyDescent="0.35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2:26" ht="14.25" customHeight="1" x14ac:dyDescent="0.35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2:26" ht="14.25" customHeight="1" x14ac:dyDescent="0.35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2:26" ht="14.25" customHeight="1" x14ac:dyDescent="0.35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2:26" ht="14.25" customHeight="1" x14ac:dyDescent="0.35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2:26" ht="14.25" customHeight="1" x14ac:dyDescent="0.35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2:26" ht="14.25" customHeight="1" x14ac:dyDescent="0.35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2:26" ht="14.25" customHeight="1" x14ac:dyDescent="0.35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2:26" ht="14.25" customHeight="1" x14ac:dyDescent="0.35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2:26" ht="14.25" customHeight="1" x14ac:dyDescent="0.35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2:26" ht="14.25" customHeight="1" x14ac:dyDescent="0.35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2:26" ht="14.25" customHeight="1" x14ac:dyDescent="0.35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2:26" ht="14.25" customHeight="1" x14ac:dyDescent="0.35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2:26" ht="14.25" customHeight="1" x14ac:dyDescent="0.35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2:26" ht="14.25" customHeight="1" x14ac:dyDescent="0.35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2:26" ht="14.25" customHeight="1" x14ac:dyDescent="0.35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2:26" ht="14.25" customHeight="1" x14ac:dyDescent="0.35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2:26" ht="14.25" customHeight="1" x14ac:dyDescent="0.35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2:26" ht="14.25" customHeight="1" x14ac:dyDescent="0.35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2:26" ht="14.25" customHeight="1" x14ac:dyDescent="0.35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2:26" ht="14.25" customHeight="1" x14ac:dyDescent="0.35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2:26" ht="14.25" customHeight="1" x14ac:dyDescent="0.35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2:26" ht="14.25" customHeight="1" x14ac:dyDescent="0.35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2:26" ht="14.25" customHeight="1" x14ac:dyDescent="0.35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ht="14.25" customHeight="1" x14ac:dyDescent="0.35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2:26" ht="14.25" customHeight="1" x14ac:dyDescent="0.35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2:26" ht="14.25" customHeight="1" x14ac:dyDescent="0.35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2:26" ht="14.25" customHeight="1" x14ac:dyDescent="0.35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2:26" ht="14.25" customHeight="1" x14ac:dyDescent="0.35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2:26" ht="14.25" customHeight="1" x14ac:dyDescent="0.35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2:26" ht="14.25" customHeight="1" x14ac:dyDescent="0.35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2:26" ht="14.25" customHeight="1" x14ac:dyDescent="0.35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2:26" ht="14.25" customHeight="1" x14ac:dyDescent="0.35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2:26" ht="14.25" customHeight="1" x14ac:dyDescent="0.35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2:26" ht="14.25" customHeight="1" x14ac:dyDescent="0.35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2:26" ht="14.25" customHeight="1" x14ac:dyDescent="0.35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2:26" ht="14.25" customHeight="1" x14ac:dyDescent="0.35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2:26" ht="14.25" customHeight="1" x14ac:dyDescent="0.35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2:26" ht="14.25" customHeight="1" x14ac:dyDescent="0.35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2:26" ht="14.25" customHeight="1" x14ac:dyDescent="0.35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2:26" ht="14.25" customHeight="1" x14ac:dyDescent="0.35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2:26" ht="14.25" customHeight="1" x14ac:dyDescent="0.35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2:26" ht="14.25" customHeight="1" x14ac:dyDescent="0.35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2:26" ht="14.25" customHeight="1" x14ac:dyDescent="0.35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2:26" ht="14.25" customHeight="1" x14ac:dyDescent="0.35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2:26" ht="14.25" customHeight="1" x14ac:dyDescent="0.35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2:26" ht="14.25" customHeight="1" x14ac:dyDescent="0.35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2:26" ht="14.25" customHeight="1" x14ac:dyDescent="0.35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2:26" ht="14.25" customHeight="1" x14ac:dyDescent="0.35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2:26" ht="14.25" customHeight="1" x14ac:dyDescent="0.35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2:26" ht="14.25" customHeight="1" x14ac:dyDescent="0.35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2:26" ht="14.25" customHeight="1" x14ac:dyDescent="0.35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2:26" ht="14.25" customHeight="1" x14ac:dyDescent="0.35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2:26" ht="14.25" customHeight="1" x14ac:dyDescent="0.35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2:26" ht="14.25" customHeight="1" x14ac:dyDescent="0.35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2:26" ht="14.25" customHeight="1" x14ac:dyDescent="0.35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2:26" ht="14.25" customHeight="1" x14ac:dyDescent="0.35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2:26" ht="14.25" customHeight="1" x14ac:dyDescent="0.35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2:26" ht="14.25" customHeight="1" x14ac:dyDescent="0.35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2:26" ht="14.25" customHeight="1" x14ac:dyDescent="0.35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2:26" ht="14.25" customHeight="1" x14ac:dyDescent="0.35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2:26" ht="14.25" customHeight="1" x14ac:dyDescent="0.35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2:26" ht="14.25" customHeight="1" x14ac:dyDescent="0.35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2:26" ht="14.25" customHeight="1" x14ac:dyDescent="0.35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2:26" ht="14.25" customHeight="1" x14ac:dyDescent="0.35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2:26" ht="14.25" customHeight="1" x14ac:dyDescent="0.35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2:26" ht="14.25" customHeight="1" x14ac:dyDescent="0.35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2:26" ht="14.25" customHeight="1" x14ac:dyDescent="0.35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2:26" ht="14.25" customHeight="1" x14ac:dyDescent="0.35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2:26" ht="14.25" customHeight="1" x14ac:dyDescent="0.35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2:26" ht="14.25" customHeight="1" x14ac:dyDescent="0.35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2:26" ht="14.25" customHeight="1" x14ac:dyDescent="0.35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2:26" ht="14.25" customHeight="1" x14ac:dyDescent="0.35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2:26" ht="14.25" customHeight="1" x14ac:dyDescent="0.35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2:26" ht="14.25" customHeight="1" x14ac:dyDescent="0.35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2:26" ht="14.25" customHeight="1" x14ac:dyDescent="0.35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2:26" ht="14.25" customHeight="1" x14ac:dyDescent="0.35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2:26" ht="14.25" customHeight="1" x14ac:dyDescent="0.35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2:26" ht="14.25" customHeight="1" x14ac:dyDescent="0.35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2:26" ht="14.25" customHeight="1" x14ac:dyDescent="0.35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2:26" ht="14.25" customHeight="1" x14ac:dyDescent="0.35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2:26" ht="14.25" customHeight="1" x14ac:dyDescent="0.35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2:26" ht="14.25" customHeight="1" x14ac:dyDescent="0.35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2:26" ht="14.25" customHeight="1" x14ac:dyDescent="0.35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2:26" ht="14.25" customHeight="1" x14ac:dyDescent="0.35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2:26" ht="14.25" customHeight="1" x14ac:dyDescent="0.35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2:26" ht="14.25" customHeight="1" x14ac:dyDescent="0.35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2:26" ht="14.25" customHeight="1" x14ac:dyDescent="0.35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2:26" ht="14.25" customHeight="1" x14ac:dyDescent="0.35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2:26" ht="14.25" customHeight="1" x14ac:dyDescent="0.35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2:26" ht="14.25" customHeight="1" x14ac:dyDescent="0.35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2:26" ht="14.25" customHeight="1" x14ac:dyDescent="0.35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2:26" ht="14.25" customHeight="1" x14ac:dyDescent="0.35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2:26" ht="14.25" customHeight="1" x14ac:dyDescent="0.35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2:26" ht="14.25" customHeight="1" x14ac:dyDescent="0.35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2:26" ht="14.25" customHeight="1" x14ac:dyDescent="0.35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2:26" ht="14.25" customHeight="1" x14ac:dyDescent="0.35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2:26" ht="14.25" customHeight="1" x14ac:dyDescent="0.35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2:26" ht="14.25" customHeight="1" x14ac:dyDescent="0.35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2:26" ht="14.25" customHeight="1" x14ac:dyDescent="0.35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2:26" ht="14.25" customHeight="1" x14ac:dyDescent="0.35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2:26" ht="14.25" customHeight="1" x14ac:dyDescent="0.35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2:26" ht="14.25" customHeight="1" x14ac:dyDescent="0.35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2:26" ht="14.25" customHeight="1" x14ac:dyDescent="0.35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2:26" ht="14.25" customHeight="1" x14ac:dyDescent="0.35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2:26" ht="14.25" customHeight="1" x14ac:dyDescent="0.35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2:26" ht="14.25" customHeight="1" x14ac:dyDescent="0.35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2:26" ht="14.25" customHeight="1" x14ac:dyDescent="0.35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2:26" ht="14.25" customHeight="1" x14ac:dyDescent="0.35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2:26" ht="14.25" customHeight="1" x14ac:dyDescent="0.35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2:26" ht="14.25" customHeight="1" x14ac:dyDescent="0.35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2:26" ht="14.25" customHeight="1" x14ac:dyDescent="0.35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2:26" ht="14.25" customHeight="1" x14ac:dyDescent="0.35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2:26" ht="14.25" customHeight="1" x14ac:dyDescent="0.35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2:26" ht="14.25" customHeight="1" x14ac:dyDescent="0.35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2:26" ht="14.25" customHeight="1" x14ac:dyDescent="0.35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2:26" ht="14.25" customHeight="1" x14ac:dyDescent="0.35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2:26" ht="14.25" customHeight="1" x14ac:dyDescent="0.35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2:26" ht="14.25" customHeight="1" x14ac:dyDescent="0.35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2:26" ht="14.25" customHeight="1" x14ac:dyDescent="0.35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2:26" ht="14.25" customHeight="1" x14ac:dyDescent="0.35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2:26" ht="14.25" customHeight="1" x14ac:dyDescent="0.35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2:26" ht="14.25" customHeight="1" x14ac:dyDescent="0.35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2:26" ht="14.25" customHeight="1" x14ac:dyDescent="0.35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2:26" ht="14.25" customHeight="1" x14ac:dyDescent="0.35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2:26" ht="14.25" customHeight="1" x14ac:dyDescent="0.35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2:26" ht="14.25" customHeight="1" x14ac:dyDescent="0.35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2:26" ht="14.25" customHeight="1" x14ac:dyDescent="0.35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2:26" ht="14.25" customHeight="1" x14ac:dyDescent="0.35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2:26" ht="14.25" customHeight="1" x14ac:dyDescent="0.35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2:26" ht="14.25" customHeight="1" x14ac:dyDescent="0.35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2:26" ht="14.25" customHeight="1" x14ac:dyDescent="0.35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2:26" ht="14.25" customHeight="1" x14ac:dyDescent="0.35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2:26" ht="14.25" customHeight="1" x14ac:dyDescent="0.35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2:26" ht="14.25" customHeight="1" x14ac:dyDescent="0.35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2:26" ht="14.25" customHeight="1" x14ac:dyDescent="0.35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2:26" ht="14.25" customHeight="1" x14ac:dyDescent="0.35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2:26" ht="14.25" customHeight="1" x14ac:dyDescent="0.35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2:26" ht="14.25" customHeight="1" x14ac:dyDescent="0.35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2:26" ht="14.25" customHeight="1" x14ac:dyDescent="0.35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2:26" ht="14.25" customHeight="1" x14ac:dyDescent="0.35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2:26" ht="14.25" customHeight="1" x14ac:dyDescent="0.35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2:26" ht="14.25" customHeight="1" x14ac:dyDescent="0.35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2:26" ht="14.25" customHeight="1" x14ac:dyDescent="0.35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2:26" ht="14.25" customHeight="1" x14ac:dyDescent="0.35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2:26" ht="14.25" customHeight="1" x14ac:dyDescent="0.35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2:26" ht="14.25" customHeight="1" x14ac:dyDescent="0.35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2:26" ht="14.25" customHeight="1" x14ac:dyDescent="0.35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2:26" ht="14.25" customHeight="1" x14ac:dyDescent="0.35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2:26" ht="14.25" customHeight="1" x14ac:dyDescent="0.35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2:26" ht="14.25" customHeight="1" x14ac:dyDescent="0.35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2:26" ht="14.25" customHeight="1" x14ac:dyDescent="0.35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2:26" ht="14.25" customHeight="1" x14ac:dyDescent="0.35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2:26" ht="14.25" customHeight="1" x14ac:dyDescent="0.35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2:26" ht="14.25" customHeight="1" x14ac:dyDescent="0.35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2:26" ht="14.25" customHeight="1" x14ac:dyDescent="0.35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2:26" ht="14.25" customHeight="1" x14ac:dyDescent="0.35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2:26" ht="14.25" customHeight="1" x14ac:dyDescent="0.35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2:26" ht="14.25" customHeight="1" x14ac:dyDescent="0.35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2:26" ht="14.25" customHeight="1" x14ac:dyDescent="0.35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2:26" ht="14.25" customHeight="1" x14ac:dyDescent="0.35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2:26" ht="14.25" customHeight="1" x14ac:dyDescent="0.35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2:26" ht="14.25" customHeight="1" x14ac:dyDescent="0.35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2:26" ht="14.25" customHeight="1" x14ac:dyDescent="0.35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2:26" ht="14.25" customHeight="1" x14ac:dyDescent="0.35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2:26" ht="14.25" customHeight="1" x14ac:dyDescent="0.35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2:26" ht="14.25" customHeight="1" x14ac:dyDescent="0.35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2:26" ht="14.25" customHeight="1" x14ac:dyDescent="0.35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2:26" ht="14.25" customHeight="1" x14ac:dyDescent="0.35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2:26" ht="14.25" customHeight="1" x14ac:dyDescent="0.35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2:26" ht="14.25" customHeight="1" x14ac:dyDescent="0.35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2:26" ht="14.25" customHeight="1" x14ac:dyDescent="0.35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2:26" ht="14.25" customHeight="1" x14ac:dyDescent="0.35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2:26" ht="14.25" customHeight="1" x14ac:dyDescent="0.35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2:26" ht="14.25" customHeight="1" x14ac:dyDescent="0.35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2:26" ht="14.25" customHeight="1" x14ac:dyDescent="0.35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2:26" ht="14.25" customHeight="1" x14ac:dyDescent="0.35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2:26" ht="14.25" customHeight="1" x14ac:dyDescent="0.35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2:26" ht="14.25" customHeight="1" x14ac:dyDescent="0.35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2:26" ht="14.25" customHeight="1" x14ac:dyDescent="0.35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2:26" ht="14.25" customHeight="1" x14ac:dyDescent="0.35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2:26" ht="14.25" customHeight="1" x14ac:dyDescent="0.35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2:26" ht="14.25" customHeight="1" x14ac:dyDescent="0.35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2:26" ht="14.25" customHeight="1" x14ac:dyDescent="0.35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2:26" ht="14.25" customHeight="1" x14ac:dyDescent="0.35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2:26" ht="14.25" customHeight="1" x14ac:dyDescent="0.35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2:26" ht="14.25" customHeight="1" x14ac:dyDescent="0.35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2:26" ht="14.25" customHeight="1" x14ac:dyDescent="0.35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2:26" ht="14.25" customHeight="1" x14ac:dyDescent="0.35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2:26" ht="14.25" customHeight="1" x14ac:dyDescent="0.35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2:26" ht="14.25" customHeight="1" x14ac:dyDescent="0.35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2:26" ht="14.25" customHeight="1" x14ac:dyDescent="0.35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2:26" ht="14.25" customHeight="1" x14ac:dyDescent="0.35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2:26" ht="14.25" customHeight="1" x14ac:dyDescent="0.35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2:26" ht="14.25" customHeight="1" x14ac:dyDescent="0.35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2:26" ht="14.25" customHeight="1" x14ac:dyDescent="0.35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2:26" ht="14.25" customHeight="1" x14ac:dyDescent="0.35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2:26" ht="14.25" customHeight="1" x14ac:dyDescent="0.35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2:26" ht="14.25" customHeight="1" x14ac:dyDescent="0.35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2:26" ht="14.25" customHeight="1" x14ac:dyDescent="0.35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2:26" ht="14.25" customHeight="1" x14ac:dyDescent="0.35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2:26" ht="14.25" customHeight="1" x14ac:dyDescent="0.35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2:26" ht="14.25" customHeight="1" x14ac:dyDescent="0.35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2:26" ht="14.25" customHeight="1" x14ac:dyDescent="0.35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2:26" ht="14.25" customHeight="1" x14ac:dyDescent="0.35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2:26" ht="14.25" customHeight="1" x14ac:dyDescent="0.35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2:26" ht="14.25" customHeight="1" x14ac:dyDescent="0.35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2:26" ht="14.25" customHeight="1" x14ac:dyDescent="0.35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2:26" ht="14.25" customHeight="1" x14ac:dyDescent="0.35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2:26" ht="14.25" customHeight="1" x14ac:dyDescent="0.35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2:26" ht="14.25" customHeight="1" x14ac:dyDescent="0.35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2:26" ht="14.25" customHeight="1" x14ac:dyDescent="0.35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2:26" ht="14.25" customHeight="1" x14ac:dyDescent="0.35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2:26" ht="14.25" customHeight="1" x14ac:dyDescent="0.35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2:26" ht="14.25" customHeight="1" x14ac:dyDescent="0.35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2:26" ht="14.25" customHeight="1" x14ac:dyDescent="0.35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2:26" ht="14.25" customHeight="1" x14ac:dyDescent="0.35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2:26" ht="14.25" customHeight="1" x14ac:dyDescent="0.35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2:26" ht="14.25" customHeight="1" x14ac:dyDescent="0.35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2:26" ht="14.25" customHeight="1" x14ac:dyDescent="0.35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2:26" ht="14.25" customHeight="1" x14ac:dyDescent="0.35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2:26" ht="14.25" customHeight="1" x14ac:dyDescent="0.35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2:26" ht="14.25" customHeight="1" x14ac:dyDescent="0.35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2:26" ht="14.25" customHeight="1" x14ac:dyDescent="0.35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2:26" ht="14.25" customHeight="1" x14ac:dyDescent="0.35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2:26" ht="14.25" customHeight="1" x14ac:dyDescent="0.35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2:26" ht="14.25" customHeight="1" x14ac:dyDescent="0.35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2:26" ht="14.25" customHeight="1" x14ac:dyDescent="0.35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2:26" ht="14.25" customHeight="1" x14ac:dyDescent="0.35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2:26" ht="14.25" customHeight="1" x14ac:dyDescent="0.35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2:26" ht="14.25" customHeight="1" x14ac:dyDescent="0.35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2:26" ht="14.25" customHeight="1" x14ac:dyDescent="0.35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2:26" ht="14.25" customHeight="1" x14ac:dyDescent="0.35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2:26" ht="14.25" customHeight="1" x14ac:dyDescent="0.35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2:26" ht="14.25" customHeight="1" x14ac:dyDescent="0.35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2:26" ht="14.25" customHeight="1" x14ac:dyDescent="0.35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</sheetData>
  <mergeCells count="232">
    <mergeCell ref="Q35:R35"/>
    <mergeCell ref="S35:U35"/>
    <mergeCell ref="V35:Y35"/>
    <mergeCell ref="D36:L36"/>
    <mergeCell ref="M16:N16"/>
    <mergeCell ref="O16:P16"/>
    <mergeCell ref="S38:U38"/>
    <mergeCell ref="V38:Y38"/>
    <mergeCell ref="D39:L39"/>
    <mergeCell ref="B38:C38"/>
    <mergeCell ref="B39:C39"/>
    <mergeCell ref="B40:C40"/>
    <mergeCell ref="B1:Y1"/>
    <mergeCell ref="B3:G3"/>
    <mergeCell ref="H3:M3"/>
    <mergeCell ref="N3:S3"/>
    <mergeCell ref="T3:Y3"/>
    <mergeCell ref="D40:L40"/>
    <mergeCell ref="M40:N40"/>
    <mergeCell ref="O40:P40"/>
    <mergeCell ref="Q40:R40"/>
    <mergeCell ref="S40:U40"/>
    <mergeCell ref="V40:Y40"/>
    <mergeCell ref="M36:N36"/>
    <mergeCell ref="O36:P36"/>
    <mergeCell ref="S36:U36"/>
    <mergeCell ref="V36:Y36"/>
    <mergeCell ref="D35:L35"/>
    <mergeCell ref="M35:N35"/>
    <mergeCell ref="O35:P35"/>
    <mergeCell ref="B47:U47"/>
    <mergeCell ref="V47:Y47"/>
    <mergeCell ref="S53:X53"/>
    <mergeCell ref="S54:X54"/>
    <mergeCell ref="S51:X51"/>
    <mergeCell ref="S52:X52"/>
    <mergeCell ref="C53:H53"/>
    <mergeCell ref="C54:H54"/>
    <mergeCell ref="B41:Y41"/>
    <mergeCell ref="B43:U43"/>
    <mergeCell ref="V43:Y43"/>
    <mergeCell ref="B44:S44"/>
    <mergeCell ref="T44:U44"/>
    <mergeCell ref="V44:Y44"/>
    <mergeCell ref="B45:U45"/>
    <mergeCell ref="V45:Y45"/>
    <mergeCell ref="B46:S46"/>
    <mergeCell ref="T46:U46"/>
    <mergeCell ref="V46:Y46"/>
    <mergeCell ref="M17:N17"/>
    <mergeCell ref="O17:P17"/>
    <mergeCell ref="Q17:S17"/>
    <mergeCell ref="T17:U17"/>
    <mergeCell ref="V17:Y17"/>
    <mergeCell ref="V18:Y18"/>
    <mergeCell ref="M19:N19"/>
    <mergeCell ref="B42:U42"/>
    <mergeCell ref="V42:Y42"/>
    <mergeCell ref="B37:C37"/>
    <mergeCell ref="D37:L37"/>
    <mergeCell ref="M37:N37"/>
    <mergeCell ref="O37:P37"/>
    <mergeCell ref="Q37:R37"/>
    <mergeCell ref="S37:U37"/>
    <mergeCell ref="V37:Y37"/>
    <mergeCell ref="M39:N39"/>
    <mergeCell ref="O39:P39"/>
    <mergeCell ref="S39:U39"/>
    <mergeCell ref="V39:Y39"/>
    <mergeCell ref="D38:L38"/>
    <mergeCell ref="M38:N38"/>
    <mergeCell ref="O38:P38"/>
    <mergeCell ref="Q38:R38"/>
    <mergeCell ref="M18:N18"/>
    <mergeCell ref="O18:P18"/>
    <mergeCell ref="M22:N22"/>
    <mergeCell ref="O22:P22"/>
    <mergeCell ref="Q20:S20"/>
    <mergeCell ref="T20:U20"/>
    <mergeCell ref="V20:Y20"/>
    <mergeCell ref="V19:Y19"/>
    <mergeCell ref="M20:N20"/>
    <mergeCell ref="O20:P20"/>
    <mergeCell ref="Q18:S18"/>
    <mergeCell ref="T18:U18"/>
    <mergeCell ref="Q19:S19"/>
    <mergeCell ref="T19:U19"/>
    <mergeCell ref="T9:U9"/>
    <mergeCell ref="M11:N11"/>
    <mergeCell ref="O11:P11"/>
    <mergeCell ref="O15:P15"/>
    <mergeCell ref="Q15:S15"/>
    <mergeCell ref="T15:U15"/>
    <mergeCell ref="Q16:S16"/>
    <mergeCell ref="T16:U16"/>
    <mergeCell ref="V16:Y16"/>
    <mergeCell ref="B17:C17"/>
    <mergeCell ref="B18:C18"/>
    <mergeCell ref="B19:C19"/>
    <mergeCell ref="B20:C20"/>
    <mergeCell ref="B21:C21"/>
    <mergeCell ref="V15:Y15"/>
    <mergeCell ref="B9:C9"/>
    <mergeCell ref="B10:C10"/>
    <mergeCell ref="B11:C11"/>
    <mergeCell ref="B12:C12"/>
    <mergeCell ref="B13:C13"/>
    <mergeCell ref="B14:C14"/>
    <mergeCell ref="B15:C15"/>
    <mergeCell ref="M14:N14"/>
    <mergeCell ref="O14:P14"/>
    <mergeCell ref="Q14:S14"/>
    <mergeCell ref="T14:U14"/>
    <mergeCell ref="V14:Y14"/>
    <mergeCell ref="M13:N13"/>
    <mergeCell ref="O13:P13"/>
    <mergeCell ref="Q13:S13"/>
    <mergeCell ref="T13:U13"/>
    <mergeCell ref="V13:Y13"/>
    <mergeCell ref="M15:N15"/>
    <mergeCell ref="M12:N12"/>
    <mergeCell ref="O12:P12"/>
    <mergeCell ref="Q12:S12"/>
    <mergeCell ref="T12:U12"/>
    <mergeCell ref="V12:Y12"/>
    <mergeCell ref="B33:C33"/>
    <mergeCell ref="B34:C34"/>
    <mergeCell ref="B35:C35"/>
    <mergeCell ref="B36:C36"/>
    <mergeCell ref="B16:C16"/>
    <mergeCell ref="D12:L12"/>
    <mergeCell ref="D13:L13"/>
    <mergeCell ref="D14:L14"/>
    <mergeCell ref="D15:L15"/>
    <mergeCell ref="D16:L16"/>
    <mergeCell ref="D20:L20"/>
    <mergeCell ref="D17:L17"/>
    <mergeCell ref="D18:L18"/>
    <mergeCell ref="D19:L19"/>
    <mergeCell ref="B22:C22"/>
    <mergeCell ref="B23:C23"/>
    <mergeCell ref="B24:C24"/>
    <mergeCell ref="B29:C29"/>
    <mergeCell ref="B30:C30"/>
    <mergeCell ref="B7:C7"/>
    <mergeCell ref="D7:Y7"/>
    <mergeCell ref="B8:C8"/>
    <mergeCell ref="D8:L8"/>
    <mergeCell ref="V9:Y9"/>
    <mergeCell ref="Q10:S10"/>
    <mergeCell ref="T10:U10"/>
    <mergeCell ref="V10:Y10"/>
    <mergeCell ref="Q11:S11"/>
    <mergeCell ref="T11:U11"/>
    <mergeCell ref="V11:Y11"/>
    <mergeCell ref="V8:Y8"/>
    <mergeCell ref="M8:N8"/>
    <mergeCell ref="O8:P8"/>
    <mergeCell ref="M9:N9"/>
    <mergeCell ref="O9:P9"/>
    <mergeCell ref="M10:N10"/>
    <mergeCell ref="O10:P10"/>
    <mergeCell ref="D9:L9"/>
    <mergeCell ref="D10:L10"/>
    <mergeCell ref="D11:L11"/>
    <mergeCell ref="Q8:S8"/>
    <mergeCell ref="T8:U8"/>
    <mergeCell ref="Q9:S9"/>
    <mergeCell ref="B5:Y5"/>
    <mergeCell ref="B6:Y6"/>
    <mergeCell ref="O34:P34"/>
    <mergeCell ref="Q34:R34"/>
    <mergeCell ref="S34:U34"/>
    <mergeCell ref="V34:Y34"/>
    <mergeCell ref="D32:L32"/>
    <mergeCell ref="D33:L33"/>
    <mergeCell ref="M33:N33"/>
    <mergeCell ref="O33:P33"/>
    <mergeCell ref="Q33:R33"/>
    <mergeCell ref="D34:L34"/>
    <mergeCell ref="M34:N34"/>
    <mergeCell ref="M32:N32"/>
    <mergeCell ref="O32:P32"/>
    <mergeCell ref="Q32:R32"/>
    <mergeCell ref="S32:U32"/>
    <mergeCell ref="S33:U33"/>
    <mergeCell ref="V33:Y33"/>
    <mergeCell ref="D31:L31"/>
    <mergeCell ref="M31:N31"/>
    <mergeCell ref="O31:P31"/>
    <mergeCell ref="Q31:R31"/>
    <mergeCell ref="S31:U31"/>
    <mergeCell ref="V31:Y31"/>
    <mergeCell ref="V32:Y32"/>
    <mergeCell ref="Q24:S24"/>
    <mergeCell ref="T24:U24"/>
    <mergeCell ref="V24:Y24"/>
    <mergeCell ref="B25:U25"/>
    <mergeCell ref="V25:Y25"/>
    <mergeCell ref="B26:U26"/>
    <mergeCell ref="V26:Y26"/>
    <mergeCell ref="S30:U30"/>
    <mergeCell ref="V30:Y30"/>
    <mergeCell ref="B27:U27"/>
    <mergeCell ref="V27:Y27"/>
    <mergeCell ref="V29:Y29"/>
    <mergeCell ref="D30:L30"/>
    <mergeCell ref="M30:N30"/>
    <mergeCell ref="O30:P30"/>
    <mergeCell ref="Q30:R30"/>
    <mergeCell ref="D24:L24"/>
    <mergeCell ref="M24:N24"/>
    <mergeCell ref="O24:P24"/>
    <mergeCell ref="B31:C31"/>
    <mergeCell ref="B32:C32"/>
    <mergeCell ref="O19:P19"/>
    <mergeCell ref="V23:Y23"/>
    <mergeCell ref="D21:L21"/>
    <mergeCell ref="M21:N21"/>
    <mergeCell ref="O21:P21"/>
    <mergeCell ref="Q21:S21"/>
    <mergeCell ref="T21:U21"/>
    <mergeCell ref="V21:Y21"/>
    <mergeCell ref="V22:Y22"/>
    <mergeCell ref="D22:L22"/>
    <mergeCell ref="D23:L23"/>
    <mergeCell ref="M23:N23"/>
    <mergeCell ref="O23:P23"/>
    <mergeCell ref="Q22:S22"/>
    <mergeCell ref="T22:U22"/>
    <mergeCell ref="Q23:S23"/>
    <mergeCell ref="T23:U23"/>
  </mergeCells>
  <pageMargins left="0.7" right="0.7" top="0.75" bottom="0.75" header="0" footer="0"/>
  <pageSetup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1000"/>
  <sheetViews>
    <sheetView workbookViewId="0"/>
  </sheetViews>
  <sheetFormatPr baseColWidth="10" defaultColWidth="14.453125" defaultRowHeight="15" customHeight="1" x14ac:dyDescent="0.35"/>
  <cols>
    <col min="2" max="12" width="5.7265625" customWidth="1"/>
    <col min="13" max="13" width="6.7265625" customWidth="1"/>
    <col min="14" max="16" width="5.7265625" customWidth="1"/>
    <col min="17" max="17" width="8.81640625" customWidth="1"/>
    <col min="18" max="28" width="5.7265625" customWidth="1"/>
    <col min="29" max="29" width="3.453125" customWidth="1"/>
    <col min="30" max="35" width="15.7265625" customWidth="1"/>
  </cols>
  <sheetData>
    <row r="1" spans="1:35" ht="14.25" customHeight="1" x14ac:dyDescent="0.35">
      <c r="B1" s="171"/>
      <c r="C1" s="158"/>
      <c r="D1" s="158"/>
      <c r="E1" s="159"/>
      <c r="F1" s="157" t="s">
        <v>0</v>
      </c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9"/>
      <c r="T1" s="157" t="s">
        <v>1</v>
      </c>
      <c r="U1" s="158"/>
      <c r="V1" s="159"/>
      <c r="W1" s="157"/>
      <c r="X1" s="158"/>
      <c r="Y1" s="158"/>
      <c r="Z1" s="158"/>
      <c r="AA1" s="158"/>
      <c r="AB1" s="160"/>
      <c r="AC1" s="1"/>
      <c r="AD1" s="1"/>
      <c r="AE1" s="1"/>
      <c r="AF1" s="1"/>
      <c r="AG1" s="1"/>
      <c r="AH1" s="1"/>
      <c r="AI1" s="1"/>
    </row>
    <row r="2" spans="1:35" ht="14.25" customHeight="1" x14ac:dyDescent="0.35">
      <c r="B2" s="163"/>
      <c r="C2" s="122"/>
      <c r="D2" s="122"/>
      <c r="E2" s="172"/>
      <c r="F2" s="154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154"/>
      <c r="U2" s="155"/>
      <c r="V2" s="156"/>
      <c r="W2" s="154"/>
      <c r="X2" s="155"/>
      <c r="Y2" s="155"/>
      <c r="Z2" s="155"/>
      <c r="AA2" s="155"/>
      <c r="AB2" s="161"/>
      <c r="AC2" s="1"/>
      <c r="AD2" s="162" t="s">
        <v>58</v>
      </c>
      <c r="AE2" s="158"/>
      <c r="AF2" s="158"/>
      <c r="AG2" s="158"/>
      <c r="AH2" s="158"/>
      <c r="AI2" s="160"/>
    </row>
    <row r="3" spans="1:35" ht="14.25" customHeight="1" x14ac:dyDescent="0.35">
      <c r="B3" s="163"/>
      <c r="C3" s="122"/>
      <c r="D3" s="122"/>
      <c r="E3" s="172"/>
      <c r="F3" s="167" t="s">
        <v>59</v>
      </c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83"/>
      <c r="T3" s="152" t="s">
        <v>2</v>
      </c>
      <c r="U3" s="153"/>
      <c r="V3" s="83"/>
      <c r="W3" s="88" t="s">
        <v>3</v>
      </c>
      <c r="X3" s="74"/>
      <c r="Y3" s="88" t="s">
        <v>4</v>
      </c>
      <c r="Z3" s="74"/>
      <c r="AA3" s="88" t="s">
        <v>5</v>
      </c>
      <c r="AB3" s="77"/>
      <c r="AC3" s="1"/>
      <c r="AD3" s="163"/>
      <c r="AE3" s="122"/>
      <c r="AF3" s="122"/>
      <c r="AG3" s="122"/>
      <c r="AH3" s="122"/>
      <c r="AI3" s="123"/>
    </row>
    <row r="4" spans="1:35" ht="14.25" customHeight="1" x14ac:dyDescent="0.35">
      <c r="B4" s="163"/>
      <c r="C4" s="122"/>
      <c r="D4" s="122"/>
      <c r="E4" s="172"/>
      <c r="F4" s="154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T4" s="154"/>
      <c r="U4" s="155"/>
      <c r="V4" s="156"/>
      <c r="W4" s="88">
        <v>25</v>
      </c>
      <c r="X4" s="74"/>
      <c r="Y4" s="88">
        <v>11</v>
      </c>
      <c r="Z4" s="74"/>
      <c r="AA4" s="88">
        <v>2024</v>
      </c>
      <c r="AB4" s="77"/>
      <c r="AC4" s="1"/>
      <c r="AD4" s="163"/>
      <c r="AE4" s="122"/>
      <c r="AF4" s="122"/>
      <c r="AG4" s="122"/>
      <c r="AH4" s="122"/>
      <c r="AI4" s="123"/>
    </row>
    <row r="5" spans="1:35" ht="14.25" customHeight="1" x14ac:dyDescent="0.35">
      <c r="B5" s="163"/>
      <c r="C5" s="122"/>
      <c r="D5" s="122"/>
      <c r="E5" s="172"/>
      <c r="F5" s="152" t="s">
        <v>60</v>
      </c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83"/>
      <c r="T5" s="152" t="s">
        <v>6</v>
      </c>
      <c r="U5" s="153"/>
      <c r="V5" s="83"/>
      <c r="W5" s="152">
        <v>1</v>
      </c>
      <c r="X5" s="83"/>
      <c r="Y5" s="152" t="s">
        <v>7</v>
      </c>
      <c r="Z5" s="83"/>
      <c r="AA5" s="152">
        <v>1</v>
      </c>
      <c r="AB5" s="169"/>
      <c r="AC5" s="1"/>
      <c r="AD5" s="163"/>
      <c r="AE5" s="122"/>
      <c r="AF5" s="122"/>
      <c r="AG5" s="122"/>
      <c r="AH5" s="122"/>
      <c r="AI5" s="123"/>
    </row>
    <row r="6" spans="1:35" ht="14.25" customHeight="1" x14ac:dyDescent="0.35">
      <c r="B6" s="173"/>
      <c r="C6" s="155"/>
      <c r="D6" s="155"/>
      <c r="E6" s="156"/>
      <c r="F6" s="154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6"/>
      <c r="T6" s="154"/>
      <c r="U6" s="155"/>
      <c r="V6" s="156"/>
      <c r="W6" s="154"/>
      <c r="X6" s="156"/>
      <c r="Y6" s="154"/>
      <c r="Z6" s="156"/>
      <c r="AA6" s="154"/>
      <c r="AB6" s="161"/>
      <c r="AC6" s="1"/>
      <c r="AD6" s="163"/>
      <c r="AE6" s="122"/>
      <c r="AF6" s="122"/>
      <c r="AG6" s="122"/>
      <c r="AH6" s="122"/>
      <c r="AI6" s="123"/>
    </row>
    <row r="7" spans="1:35" ht="14.25" customHeight="1" x14ac:dyDescent="0.35">
      <c r="B7" s="170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7"/>
      <c r="AC7" s="1"/>
      <c r="AD7" s="163"/>
      <c r="AE7" s="122"/>
      <c r="AF7" s="122"/>
      <c r="AG7" s="122"/>
      <c r="AH7" s="122"/>
      <c r="AI7" s="123"/>
    </row>
    <row r="8" spans="1:35" ht="15" customHeight="1" x14ac:dyDescent="0.35">
      <c r="B8" s="151">
        <v>1</v>
      </c>
      <c r="C8" s="74"/>
      <c r="D8" s="5" t="s">
        <v>8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33" t="e">
        <f>SUM(W10,W14,W17,W23,W26,W29)</f>
        <v>#REF!</v>
      </c>
      <c r="X8" s="76"/>
      <c r="Y8" s="76"/>
      <c r="Z8" s="74"/>
      <c r="AA8" s="168" t="e">
        <f>IF(W85="","",W8/$W$85)</f>
        <v>#REF!</v>
      </c>
      <c r="AB8" s="74"/>
      <c r="AC8" s="1"/>
      <c r="AD8" s="163"/>
      <c r="AE8" s="122"/>
      <c r="AF8" s="122"/>
      <c r="AG8" s="122"/>
      <c r="AH8" s="122"/>
      <c r="AI8" s="123"/>
    </row>
    <row r="9" spans="1:35" ht="15" customHeight="1" x14ac:dyDescent="0.35">
      <c r="B9" s="174" t="s">
        <v>9</v>
      </c>
      <c r="C9" s="74"/>
      <c r="D9" s="135" t="s">
        <v>10</v>
      </c>
      <c r="E9" s="76"/>
      <c r="F9" s="76"/>
      <c r="G9" s="76"/>
      <c r="H9" s="76"/>
      <c r="I9" s="76"/>
      <c r="J9" s="76"/>
      <c r="K9" s="76"/>
      <c r="L9" s="74"/>
      <c r="M9" s="135" t="s">
        <v>11</v>
      </c>
      <c r="N9" s="74"/>
      <c r="O9" s="135" t="s">
        <v>12</v>
      </c>
      <c r="P9" s="74"/>
      <c r="Q9" s="135" t="s">
        <v>13</v>
      </c>
      <c r="R9" s="76"/>
      <c r="S9" s="74"/>
      <c r="T9" s="10" t="s">
        <v>61</v>
      </c>
      <c r="U9" s="135" t="s">
        <v>14</v>
      </c>
      <c r="V9" s="74"/>
      <c r="W9" s="135" t="s">
        <v>15</v>
      </c>
      <c r="X9" s="76"/>
      <c r="Y9" s="76"/>
      <c r="Z9" s="74"/>
      <c r="AA9" s="135" t="s">
        <v>62</v>
      </c>
      <c r="AB9" s="77"/>
      <c r="AC9" s="1"/>
      <c r="AD9" s="163"/>
      <c r="AE9" s="122"/>
      <c r="AF9" s="122"/>
      <c r="AG9" s="122"/>
      <c r="AH9" s="122"/>
      <c r="AI9" s="123"/>
    </row>
    <row r="10" spans="1:35" ht="14.25" customHeight="1" x14ac:dyDescent="0.35">
      <c r="B10" s="141" t="s">
        <v>17</v>
      </c>
      <c r="C10" s="74"/>
      <c r="D10" s="132" t="s">
        <v>18</v>
      </c>
      <c r="E10" s="76"/>
      <c r="F10" s="76"/>
      <c r="G10" s="76"/>
      <c r="H10" s="76"/>
      <c r="I10" s="76"/>
      <c r="J10" s="76"/>
      <c r="K10" s="76"/>
      <c r="L10" s="74"/>
      <c r="M10" s="137"/>
      <c r="N10" s="74"/>
      <c r="O10" s="150"/>
      <c r="P10" s="74"/>
      <c r="Q10" s="130"/>
      <c r="R10" s="76"/>
      <c r="S10" s="74"/>
      <c r="T10" s="11"/>
      <c r="U10" s="128"/>
      <c r="V10" s="74"/>
      <c r="W10" s="130" t="e">
        <f>SUM(W12:Z13)</f>
        <v>#REF!</v>
      </c>
      <c r="X10" s="76"/>
      <c r="Y10" s="76"/>
      <c r="Z10" s="74"/>
      <c r="AA10" s="131" t="e">
        <f t="shared" ref="AA10:AA19" si="0">IF($W$85="","",W10/$W$85)</f>
        <v>#REF!</v>
      </c>
      <c r="AB10" s="77"/>
      <c r="AC10" s="3"/>
      <c r="AD10" s="163"/>
      <c r="AE10" s="122"/>
      <c r="AF10" s="122"/>
      <c r="AG10" s="122"/>
      <c r="AH10" s="122"/>
      <c r="AI10" s="123"/>
    </row>
    <row r="11" spans="1:35" ht="14.25" customHeight="1" x14ac:dyDescent="0.35">
      <c r="A11" s="4" t="s">
        <v>63</v>
      </c>
      <c r="B11" s="105" t="s">
        <v>19</v>
      </c>
      <c r="C11" s="74"/>
      <c r="D11" s="78" t="e">
        <f t="shared" ref="D11:D13" si="1">IF(A11="","",VLOOKUP(A11,#REF!,2,FALSE))</f>
        <v>#REF!</v>
      </c>
      <c r="E11" s="76"/>
      <c r="F11" s="76"/>
      <c r="G11" s="76"/>
      <c r="H11" s="76"/>
      <c r="I11" s="76"/>
      <c r="J11" s="76"/>
      <c r="K11" s="76"/>
      <c r="L11" s="74"/>
      <c r="M11" s="79">
        <v>1</v>
      </c>
      <c r="N11" s="74"/>
      <c r="O11" s="73">
        <v>0.7</v>
      </c>
      <c r="P11" s="74"/>
      <c r="Q11" s="75" t="e">
        <f t="shared" ref="Q11:Q13" si="2">IF(A11="","",VLOOKUP(A11,#REF!,4,FALSE))</f>
        <v>#REF!</v>
      </c>
      <c r="R11" s="76"/>
      <c r="S11" s="74"/>
      <c r="T11" s="12">
        <v>1.65</v>
      </c>
      <c r="U11" s="79">
        <v>3.5</v>
      </c>
      <c r="V11" s="74"/>
      <c r="W11" s="75" t="e">
        <f t="shared" ref="W11:W13" si="3">IF(M11="","",M11*O11*Q11*T11*U11)</f>
        <v>#REF!</v>
      </c>
      <c r="X11" s="76"/>
      <c r="Y11" s="76"/>
      <c r="Z11" s="74"/>
      <c r="AA11" s="127" t="e">
        <f t="shared" si="0"/>
        <v>#REF!</v>
      </c>
      <c r="AB11" s="77"/>
      <c r="AC11" s="1"/>
      <c r="AD11" s="163"/>
      <c r="AE11" s="122"/>
      <c r="AF11" s="122"/>
      <c r="AG11" s="122"/>
      <c r="AH11" s="122"/>
      <c r="AI11" s="123"/>
    </row>
    <row r="12" spans="1:35" ht="14.25" customHeight="1" x14ac:dyDescent="0.35">
      <c r="A12" s="4" t="s">
        <v>64</v>
      </c>
      <c r="B12" s="105" t="s">
        <v>19</v>
      </c>
      <c r="C12" s="74"/>
      <c r="D12" s="78" t="e">
        <f t="shared" si="1"/>
        <v>#REF!</v>
      </c>
      <c r="E12" s="76"/>
      <c r="F12" s="76"/>
      <c r="G12" s="76"/>
      <c r="H12" s="76"/>
      <c r="I12" s="76"/>
      <c r="J12" s="76"/>
      <c r="K12" s="76"/>
      <c r="L12" s="74"/>
      <c r="M12" s="79">
        <v>1</v>
      </c>
      <c r="N12" s="74"/>
      <c r="O12" s="73">
        <v>1</v>
      </c>
      <c r="P12" s="74"/>
      <c r="Q12" s="75" t="e">
        <f t="shared" si="2"/>
        <v>#REF!</v>
      </c>
      <c r="R12" s="76"/>
      <c r="S12" s="74"/>
      <c r="T12" s="12">
        <v>1.65</v>
      </c>
      <c r="U12" s="79">
        <v>3.5</v>
      </c>
      <c r="V12" s="74"/>
      <c r="W12" s="75" t="e">
        <f t="shared" si="3"/>
        <v>#REF!</v>
      </c>
      <c r="X12" s="76"/>
      <c r="Y12" s="76"/>
      <c r="Z12" s="74"/>
      <c r="AA12" s="127" t="e">
        <f t="shared" si="0"/>
        <v>#REF!</v>
      </c>
      <c r="AB12" s="77"/>
      <c r="AC12" s="1"/>
      <c r="AD12" s="163"/>
      <c r="AE12" s="122"/>
      <c r="AF12" s="122"/>
      <c r="AG12" s="122"/>
      <c r="AH12" s="122"/>
      <c r="AI12" s="123"/>
    </row>
    <row r="13" spans="1:35" ht="9.75" hidden="1" customHeight="1" x14ac:dyDescent="0.35">
      <c r="B13" s="105"/>
      <c r="C13" s="74"/>
      <c r="D13" s="78" t="str">
        <f t="shared" si="1"/>
        <v/>
      </c>
      <c r="E13" s="76"/>
      <c r="F13" s="76"/>
      <c r="G13" s="76"/>
      <c r="H13" s="76"/>
      <c r="I13" s="76"/>
      <c r="J13" s="76"/>
      <c r="K13" s="76"/>
      <c r="L13" s="74"/>
      <c r="M13" s="79"/>
      <c r="N13" s="74"/>
      <c r="O13" s="73"/>
      <c r="P13" s="74"/>
      <c r="Q13" s="75" t="str">
        <f t="shared" si="2"/>
        <v/>
      </c>
      <c r="R13" s="76"/>
      <c r="S13" s="74"/>
      <c r="T13" s="12">
        <v>1.65</v>
      </c>
      <c r="U13" s="79"/>
      <c r="V13" s="74"/>
      <c r="W13" s="75" t="str">
        <f t="shared" si="3"/>
        <v/>
      </c>
      <c r="X13" s="76"/>
      <c r="Y13" s="76"/>
      <c r="Z13" s="74"/>
      <c r="AA13" s="127" t="e">
        <f t="shared" si="0"/>
        <v>#VALUE!</v>
      </c>
      <c r="AB13" s="77"/>
      <c r="AC13" s="1"/>
      <c r="AD13" s="163"/>
      <c r="AE13" s="122"/>
      <c r="AF13" s="122"/>
      <c r="AG13" s="122"/>
      <c r="AH13" s="122"/>
      <c r="AI13" s="123"/>
    </row>
    <row r="14" spans="1:35" ht="14.25" hidden="1" customHeight="1" x14ac:dyDescent="0.35">
      <c r="B14" s="141" t="s">
        <v>21</v>
      </c>
      <c r="C14" s="74"/>
      <c r="D14" s="132" t="s">
        <v>22</v>
      </c>
      <c r="E14" s="76"/>
      <c r="F14" s="76"/>
      <c r="G14" s="76"/>
      <c r="H14" s="76"/>
      <c r="I14" s="76"/>
      <c r="J14" s="76"/>
      <c r="K14" s="76"/>
      <c r="L14" s="74"/>
      <c r="M14" s="128"/>
      <c r="N14" s="74"/>
      <c r="O14" s="129"/>
      <c r="P14" s="74"/>
      <c r="Q14" s="130"/>
      <c r="R14" s="76"/>
      <c r="S14" s="74"/>
      <c r="T14" s="13"/>
      <c r="U14" s="128"/>
      <c r="V14" s="74"/>
      <c r="W14" s="130" t="e">
        <f>SUM(W15:Z16)</f>
        <v>#REF!</v>
      </c>
      <c r="X14" s="76"/>
      <c r="Y14" s="76"/>
      <c r="Z14" s="74"/>
      <c r="AA14" s="131" t="e">
        <f t="shared" si="0"/>
        <v>#REF!</v>
      </c>
      <c r="AB14" s="77"/>
      <c r="AC14" s="3"/>
      <c r="AD14" s="163"/>
      <c r="AE14" s="122"/>
      <c r="AF14" s="122"/>
      <c r="AG14" s="122"/>
      <c r="AH14" s="122"/>
      <c r="AI14" s="123"/>
    </row>
    <row r="15" spans="1:35" ht="14.25" hidden="1" customHeight="1" x14ac:dyDescent="0.35">
      <c r="A15" s="14" t="s">
        <v>65</v>
      </c>
      <c r="B15" s="105" t="s">
        <v>23</v>
      </c>
      <c r="C15" s="74"/>
      <c r="D15" s="78" t="e">
        <f t="shared" ref="D15:D16" si="4">IF(A15="","",VLOOKUP(A15,#REF!,2,FALSE))</f>
        <v>#REF!</v>
      </c>
      <c r="E15" s="76"/>
      <c r="F15" s="76"/>
      <c r="G15" s="76"/>
      <c r="H15" s="76"/>
      <c r="I15" s="76"/>
      <c r="J15" s="76"/>
      <c r="K15" s="76"/>
      <c r="L15" s="74"/>
      <c r="M15" s="79">
        <v>1</v>
      </c>
      <c r="N15" s="74"/>
      <c r="O15" s="73">
        <v>0</v>
      </c>
      <c r="P15" s="74"/>
      <c r="Q15" s="75" t="e">
        <f t="shared" ref="Q15:Q16" si="5">IF(A15="","",VLOOKUP(A15,#REF!,4,FALSE))</f>
        <v>#REF!</v>
      </c>
      <c r="R15" s="76"/>
      <c r="S15" s="74"/>
      <c r="T15" s="12">
        <v>1.65</v>
      </c>
      <c r="U15" s="79">
        <v>2</v>
      </c>
      <c r="V15" s="74"/>
      <c r="W15" s="75" t="e">
        <f t="shared" ref="W15:W16" si="6">IF(M15="","",M15*O15*Q15*T15*U15)</f>
        <v>#REF!</v>
      </c>
      <c r="X15" s="76"/>
      <c r="Y15" s="76"/>
      <c r="Z15" s="74"/>
      <c r="AA15" s="127" t="e">
        <f t="shared" si="0"/>
        <v>#REF!</v>
      </c>
      <c r="AB15" s="77"/>
      <c r="AC15" s="1"/>
      <c r="AD15" s="163"/>
      <c r="AE15" s="122"/>
      <c r="AF15" s="122"/>
      <c r="AG15" s="122"/>
      <c r="AH15" s="122"/>
      <c r="AI15" s="123"/>
    </row>
    <row r="16" spans="1:35" ht="14.25" hidden="1" customHeight="1" x14ac:dyDescent="0.35">
      <c r="A16" s="4" t="s">
        <v>23</v>
      </c>
      <c r="B16" s="105" t="s">
        <v>24</v>
      </c>
      <c r="C16" s="74"/>
      <c r="D16" s="78" t="e">
        <f t="shared" si="4"/>
        <v>#REF!</v>
      </c>
      <c r="E16" s="76"/>
      <c r="F16" s="76"/>
      <c r="G16" s="76"/>
      <c r="H16" s="76"/>
      <c r="I16" s="76"/>
      <c r="J16" s="76"/>
      <c r="K16" s="76"/>
      <c r="L16" s="74"/>
      <c r="M16" s="79">
        <v>1</v>
      </c>
      <c r="N16" s="74"/>
      <c r="O16" s="73">
        <v>0</v>
      </c>
      <c r="P16" s="74"/>
      <c r="Q16" s="75" t="e">
        <f t="shared" si="5"/>
        <v>#REF!</v>
      </c>
      <c r="R16" s="76"/>
      <c r="S16" s="74"/>
      <c r="T16" s="12">
        <v>1.65</v>
      </c>
      <c r="U16" s="79">
        <v>2</v>
      </c>
      <c r="V16" s="74"/>
      <c r="W16" s="75" t="e">
        <f t="shared" si="6"/>
        <v>#REF!</v>
      </c>
      <c r="X16" s="76"/>
      <c r="Y16" s="76"/>
      <c r="Z16" s="74"/>
      <c r="AA16" s="127" t="e">
        <f t="shared" si="0"/>
        <v>#REF!</v>
      </c>
      <c r="AB16" s="77"/>
      <c r="AC16" s="1"/>
      <c r="AD16" s="164"/>
      <c r="AE16" s="165"/>
      <c r="AF16" s="165"/>
      <c r="AG16" s="165"/>
      <c r="AH16" s="165"/>
      <c r="AI16" s="166"/>
    </row>
    <row r="17" spans="1:35" ht="14.25" customHeight="1" x14ac:dyDescent="0.35">
      <c r="B17" s="141" t="s">
        <v>21</v>
      </c>
      <c r="C17" s="74"/>
      <c r="D17" s="132" t="s">
        <v>26</v>
      </c>
      <c r="E17" s="76"/>
      <c r="F17" s="76"/>
      <c r="G17" s="76"/>
      <c r="H17" s="76"/>
      <c r="I17" s="76"/>
      <c r="J17" s="76"/>
      <c r="K17" s="76"/>
      <c r="L17" s="74"/>
      <c r="M17" s="128"/>
      <c r="N17" s="74"/>
      <c r="O17" s="129"/>
      <c r="P17" s="74"/>
      <c r="Q17" s="130"/>
      <c r="R17" s="76"/>
      <c r="S17" s="74"/>
      <c r="T17" s="13"/>
      <c r="U17" s="128"/>
      <c r="V17" s="74"/>
      <c r="W17" s="130" t="e">
        <f>SUM(W18:Z22)</f>
        <v>#REF!</v>
      </c>
      <c r="X17" s="76"/>
      <c r="Y17" s="76"/>
      <c r="Z17" s="74"/>
      <c r="AA17" s="131" t="e">
        <f t="shared" si="0"/>
        <v>#REF!</v>
      </c>
      <c r="AB17" s="77"/>
      <c r="AC17" s="3"/>
      <c r="AD17" s="1"/>
      <c r="AE17" s="3"/>
      <c r="AF17" s="3"/>
      <c r="AG17" s="3"/>
      <c r="AH17" s="3"/>
      <c r="AI17" s="3"/>
    </row>
    <row r="18" spans="1:35" ht="14.25" hidden="1" customHeight="1" x14ac:dyDescent="0.35">
      <c r="A18" s="14" t="s">
        <v>27</v>
      </c>
      <c r="B18" s="105"/>
      <c r="C18" s="74"/>
      <c r="D18" s="78" t="e">
        <f t="shared" ref="D18:D22" si="7">IF(A18="","",VLOOKUP(A18,#REF!,2,FALSE))</f>
        <v>#REF!</v>
      </c>
      <c r="E18" s="76"/>
      <c r="F18" s="76"/>
      <c r="G18" s="76"/>
      <c r="H18" s="76"/>
      <c r="I18" s="76"/>
      <c r="J18" s="76"/>
      <c r="K18" s="76"/>
      <c r="L18" s="74"/>
      <c r="M18" s="79">
        <v>1</v>
      </c>
      <c r="N18" s="74"/>
      <c r="O18" s="73">
        <v>1</v>
      </c>
      <c r="P18" s="74"/>
      <c r="Q18" s="75" t="e">
        <f t="shared" ref="Q18:Q22" si="8">IF(A18="","",VLOOKUP(A18,#REF!,4,FALSE))</f>
        <v>#REF!</v>
      </c>
      <c r="R18" s="76"/>
      <c r="S18" s="74"/>
      <c r="T18" s="12">
        <v>1.65</v>
      </c>
      <c r="U18" s="79">
        <v>0</v>
      </c>
      <c r="V18" s="74"/>
      <c r="W18" s="75" t="e">
        <f t="shared" ref="W18:W22" si="9">IF(M18="","",M18*O18*Q18*T18*U18)</f>
        <v>#REF!</v>
      </c>
      <c r="X18" s="76"/>
      <c r="Y18" s="76"/>
      <c r="Z18" s="74"/>
      <c r="AA18" s="127" t="e">
        <f t="shared" si="0"/>
        <v>#REF!</v>
      </c>
      <c r="AB18" s="77"/>
      <c r="AC18" s="1"/>
      <c r="AD18" s="1"/>
      <c r="AE18" s="1"/>
      <c r="AF18" s="1"/>
      <c r="AG18" s="1"/>
      <c r="AH18" s="1"/>
      <c r="AI18" s="1"/>
    </row>
    <row r="19" spans="1:35" ht="24" hidden="1" customHeight="1" x14ac:dyDescent="0.35">
      <c r="A19" s="14" t="s">
        <v>28</v>
      </c>
      <c r="B19" s="105"/>
      <c r="C19" s="74"/>
      <c r="D19" s="78" t="e">
        <f t="shared" si="7"/>
        <v>#REF!</v>
      </c>
      <c r="E19" s="76"/>
      <c r="F19" s="76"/>
      <c r="G19" s="76"/>
      <c r="H19" s="76"/>
      <c r="I19" s="76"/>
      <c r="J19" s="76"/>
      <c r="K19" s="76"/>
      <c r="L19" s="74"/>
      <c r="M19" s="79">
        <v>1</v>
      </c>
      <c r="N19" s="74"/>
      <c r="O19" s="73">
        <v>0.5</v>
      </c>
      <c r="P19" s="74"/>
      <c r="Q19" s="75" t="e">
        <f t="shared" si="8"/>
        <v>#REF!</v>
      </c>
      <c r="R19" s="76"/>
      <c r="S19" s="74"/>
      <c r="T19" s="12">
        <v>1.65</v>
      </c>
      <c r="U19" s="79">
        <v>0</v>
      </c>
      <c r="V19" s="74"/>
      <c r="W19" s="75" t="e">
        <f t="shared" si="9"/>
        <v>#REF!</v>
      </c>
      <c r="X19" s="76"/>
      <c r="Y19" s="76"/>
      <c r="Z19" s="74"/>
      <c r="AA19" s="127" t="e">
        <f t="shared" si="0"/>
        <v>#REF!</v>
      </c>
      <c r="AB19" s="77"/>
      <c r="AC19" s="1"/>
      <c r="AD19" s="1"/>
      <c r="AE19" s="1"/>
      <c r="AF19" s="1"/>
      <c r="AG19" s="1"/>
      <c r="AH19" s="1"/>
      <c r="AI19" s="1"/>
    </row>
    <row r="20" spans="1:35" ht="24" hidden="1" customHeight="1" x14ac:dyDescent="0.35">
      <c r="B20" s="105" t="s">
        <v>28</v>
      </c>
      <c r="C20" s="74"/>
      <c r="D20" s="78" t="str">
        <f t="shared" si="7"/>
        <v/>
      </c>
      <c r="E20" s="76"/>
      <c r="F20" s="76"/>
      <c r="G20" s="76"/>
      <c r="H20" s="76"/>
      <c r="I20" s="76"/>
      <c r="J20" s="76"/>
      <c r="K20" s="76"/>
      <c r="L20" s="74"/>
      <c r="M20" s="79"/>
      <c r="N20" s="74"/>
      <c r="O20" s="73"/>
      <c r="P20" s="74"/>
      <c r="Q20" s="75" t="str">
        <f t="shared" si="8"/>
        <v/>
      </c>
      <c r="R20" s="76"/>
      <c r="S20" s="74"/>
      <c r="T20" s="12"/>
      <c r="U20" s="79"/>
      <c r="V20" s="74"/>
      <c r="W20" s="75" t="str">
        <f t="shared" si="9"/>
        <v/>
      </c>
      <c r="X20" s="76"/>
      <c r="Y20" s="76"/>
      <c r="Z20" s="74"/>
      <c r="AA20" s="127"/>
      <c r="AB20" s="77"/>
      <c r="AC20" s="1"/>
      <c r="AD20" s="1"/>
      <c r="AE20" s="1"/>
      <c r="AF20" s="1"/>
      <c r="AG20" s="1"/>
      <c r="AH20" s="1"/>
      <c r="AI20" s="1"/>
    </row>
    <row r="21" spans="1:35" ht="24" customHeight="1" x14ac:dyDescent="0.35">
      <c r="A21" s="14" t="s">
        <v>66</v>
      </c>
      <c r="B21" s="105" t="s">
        <v>27</v>
      </c>
      <c r="C21" s="74"/>
      <c r="D21" s="78" t="e">
        <f t="shared" si="7"/>
        <v>#REF!</v>
      </c>
      <c r="E21" s="76"/>
      <c r="F21" s="76"/>
      <c r="G21" s="76"/>
      <c r="H21" s="76"/>
      <c r="I21" s="76"/>
      <c r="J21" s="76"/>
      <c r="K21" s="76"/>
      <c r="L21" s="74"/>
      <c r="M21" s="79">
        <v>1</v>
      </c>
      <c r="N21" s="74"/>
      <c r="O21" s="73">
        <v>1</v>
      </c>
      <c r="P21" s="74"/>
      <c r="Q21" s="75" t="e">
        <f t="shared" si="8"/>
        <v>#REF!</v>
      </c>
      <c r="R21" s="76"/>
      <c r="S21" s="74"/>
      <c r="T21" s="12">
        <v>1.65</v>
      </c>
      <c r="U21" s="79">
        <v>3.5</v>
      </c>
      <c r="V21" s="74"/>
      <c r="W21" s="75" t="e">
        <f t="shared" si="9"/>
        <v>#REF!</v>
      </c>
      <c r="X21" s="76"/>
      <c r="Y21" s="76"/>
      <c r="Z21" s="74"/>
      <c r="AA21" s="127" t="e">
        <f t="shared" ref="AA21:AA32" si="10">IF($W$85="","",W21/$W$85)</f>
        <v>#REF!</v>
      </c>
      <c r="AB21" s="77"/>
      <c r="AC21" s="1"/>
      <c r="AD21" s="1"/>
      <c r="AE21" s="1"/>
      <c r="AF21" s="1"/>
      <c r="AG21" s="1"/>
      <c r="AH21" s="1"/>
      <c r="AI21" s="1"/>
    </row>
    <row r="22" spans="1:35" ht="24" customHeight="1" x14ac:dyDescent="0.35">
      <c r="A22" s="14" t="s">
        <v>67</v>
      </c>
      <c r="B22" s="105" t="s">
        <v>27</v>
      </c>
      <c r="C22" s="74"/>
      <c r="D22" s="78" t="e">
        <f t="shared" si="7"/>
        <v>#REF!</v>
      </c>
      <c r="E22" s="76"/>
      <c r="F22" s="76"/>
      <c r="G22" s="76"/>
      <c r="H22" s="76"/>
      <c r="I22" s="76"/>
      <c r="J22" s="76"/>
      <c r="K22" s="76"/>
      <c r="L22" s="74"/>
      <c r="M22" s="79">
        <v>1</v>
      </c>
      <c r="N22" s="74"/>
      <c r="O22" s="73">
        <v>1</v>
      </c>
      <c r="P22" s="74"/>
      <c r="Q22" s="75" t="e">
        <f t="shared" si="8"/>
        <v>#REF!</v>
      </c>
      <c r="R22" s="76"/>
      <c r="S22" s="74"/>
      <c r="T22" s="12">
        <v>1.65</v>
      </c>
      <c r="U22" s="79">
        <v>3.5</v>
      </c>
      <c r="V22" s="74"/>
      <c r="W22" s="75" t="e">
        <f t="shared" si="9"/>
        <v>#REF!</v>
      </c>
      <c r="X22" s="76"/>
      <c r="Y22" s="76"/>
      <c r="Z22" s="74"/>
      <c r="AA22" s="127" t="e">
        <f t="shared" si="10"/>
        <v>#REF!</v>
      </c>
      <c r="AB22" s="77"/>
      <c r="AC22" s="1"/>
      <c r="AD22" s="3"/>
      <c r="AE22" s="1"/>
      <c r="AF22" s="1"/>
      <c r="AG22" s="1"/>
      <c r="AH22" s="1"/>
      <c r="AI22" s="1"/>
    </row>
    <row r="23" spans="1:35" ht="14.25" hidden="1" customHeight="1" x14ac:dyDescent="0.35">
      <c r="B23" s="141" t="s">
        <v>30</v>
      </c>
      <c r="C23" s="74"/>
      <c r="D23" s="132" t="s">
        <v>31</v>
      </c>
      <c r="E23" s="76"/>
      <c r="F23" s="76"/>
      <c r="G23" s="76"/>
      <c r="H23" s="76"/>
      <c r="I23" s="76"/>
      <c r="J23" s="76"/>
      <c r="K23" s="76"/>
      <c r="L23" s="74"/>
      <c r="M23" s="128"/>
      <c r="N23" s="74"/>
      <c r="O23" s="129"/>
      <c r="P23" s="74"/>
      <c r="Q23" s="130"/>
      <c r="R23" s="76"/>
      <c r="S23" s="74"/>
      <c r="T23" s="13"/>
      <c r="U23" s="128"/>
      <c r="V23" s="74"/>
      <c r="W23" s="130">
        <f>SUM(W24:Z25)</f>
        <v>0</v>
      </c>
      <c r="X23" s="76"/>
      <c r="Y23" s="76"/>
      <c r="Z23" s="74"/>
      <c r="AA23" s="131">
        <f t="shared" si="10"/>
        <v>0</v>
      </c>
      <c r="AB23" s="77"/>
      <c r="AC23" s="3"/>
      <c r="AD23" s="1"/>
      <c r="AE23" s="3"/>
      <c r="AF23" s="3"/>
      <c r="AG23" s="3"/>
      <c r="AH23" s="3"/>
      <c r="AI23" s="3"/>
    </row>
    <row r="24" spans="1:35" ht="14.25" hidden="1" customHeight="1" x14ac:dyDescent="0.35">
      <c r="B24" s="105"/>
      <c r="C24" s="74"/>
      <c r="D24" s="78" t="str">
        <f t="shared" ref="D24:D25" si="11">IF(A24="","",VLOOKUP(A24,#REF!,2,FALSE))</f>
        <v/>
      </c>
      <c r="E24" s="76"/>
      <c r="F24" s="76"/>
      <c r="G24" s="76"/>
      <c r="H24" s="76"/>
      <c r="I24" s="76"/>
      <c r="J24" s="76"/>
      <c r="K24" s="76"/>
      <c r="L24" s="74"/>
      <c r="M24" s="79"/>
      <c r="N24" s="74"/>
      <c r="O24" s="73"/>
      <c r="P24" s="74"/>
      <c r="Q24" s="75" t="str">
        <f t="shared" ref="Q24:Q25" si="12">IF(A24="","",VLOOKUP(A24,#REF!,4,FALSE))</f>
        <v/>
      </c>
      <c r="R24" s="76"/>
      <c r="S24" s="74"/>
      <c r="T24" s="12">
        <v>1.65</v>
      </c>
      <c r="U24" s="79"/>
      <c r="V24" s="74"/>
      <c r="W24" s="75" t="str">
        <f t="shared" ref="W24:W25" si="13">IF(M24="","",M24*O24*Q24*T24*U24)</f>
        <v/>
      </c>
      <c r="X24" s="76"/>
      <c r="Y24" s="76"/>
      <c r="Z24" s="74"/>
      <c r="AA24" s="127" t="e">
        <f t="shared" si="10"/>
        <v>#VALUE!</v>
      </c>
      <c r="AB24" s="77"/>
      <c r="AC24" s="1"/>
      <c r="AD24" s="1"/>
      <c r="AE24" s="1"/>
      <c r="AF24" s="1"/>
      <c r="AG24" s="1"/>
      <c r="AH24" s="1"/>
      <c r="AI24" s="1"/>
    </row>
    <row r="25" spans="1:35" ht="14.25" hidden="1" customHeight="1" x14ac:dyDescent="0.35">
      <c r="B25" s="105"/>
      <c r="C25" s="74"/>
      <c r="D25" s="78" t="str">
        <f t="shared" si="11"/>
        <v/>
      </c>
      <c r="E25" s="76"/>
      <c r="F25" s="76"/>
      <c r="G25" s="76"/>
      <c r="H25" s="76"/>
      <c r="I25" s="76"/>
      <c r="J25" s="76"/>
      <c r="K25" s="76"/>
      <c r="L25" s="74"/>
      <c r="M25" s="79"/>
      <c r="N25" s="74"/>
      <c r="O25" s="73"/>
      <c r="P25" s="74"/>
      <c r="Q25" s="75" t="str">
        <f t="shared" si="12"/>
        <v/>
      </c>
      <c r="R25" s="76"/>
      <c r="S25" s="74"/>
      <c r="T25" s="12">
        <v>1.65</v>
      </c>
      <c r="U25" s="79"/>
      <c r="V25" s="74"/>
      <c r="W25" s="75" t="str">
        <f t="shared" si="13"/>
        <v/>
      </c>
      <c r="X25" s="76"/>
      <c r="Y25" s="76"/>
      <c r="Z25" s="74"/>
      <c r="AA25" s="127" t="e">
        <f t="shared" si="10"/>
        <v>#VALUE!</v>
      </c>
      <c r="AB25" s="77"/>
      <c r="AC25" s="1"/>
      <c r="AD25" s="3"/>
      <c r="AE25" s="1"/>
      <c r="AF25" s="1"/>
      <c r="AG25" s="1"/>
      <c r="AH25" s="1"/>
      <c r="AI25" s="1"/>
    </row>
    <row r="26" spans="1:35" ht="14.25" hidden="1" customHeight="1" x14ac:dyDescent="0.35">
      <c r="B26" s="141" t="s">
        <v>33</v>
      </c>
      <c r="C26" s="74"/>
      <c r="D26" s="132" t="s">
        <v>68</v>
      </c>
      <c r="E26" s="76"/>
      <c r="F26" s="76"/>
      <c r="G26" s="76"/>
      <c r="H26" s="76"/>
      <c r="I26" s="76"/>
      <c r="J26" s="76"/>
      <c r="K26" s="76"/>
      <c r="L26" s="74"/>
      <c r="M26" s="128"/>
      <c r="N26" s="74"/>
      <c r="O26" s="129">
        <v>7.8</v>
      </c>
      <c r="P26" s="74"/>
      <c r="Q26" s="130"/>
      <c r="R26" s="76"/>
      <c r="S26" s="74"/>
      <c r="T26" s="13"/>
      <c r="U26" s="128"/>
      <c r="V26" s="74"/>
      <c r="W26" s="130">
        <f>SUM(W27:Z28)</f>
        <v>0</v>
      </c>
      <c r="X26" s="76"/>
      <c r="Y26" s="76"/>
      <c r="Z26" s="74"/>
      <c r="AA26" s="131">
        <f t="shared" si="10"/>
        <v>0</v>
      </c>
      <c r="AB26" s="77"/>
      <c r="AC26" s="3"/>
      <c r="AD26" s="1"/>
      <c r="AE26" s="3"/>
      <c r="AF26" s="3"/>
      <c r="AG26" s="3"/>
      <c r="AH26" s="3"/>
      <c r="AI26" s="3"/>
    </row>
    <row r="27" spans="1:35" ht="14.25" hidden="1" customHeight="1" x14ac:dyDescent="0.35">
      <c r="B27" s="105"/>
      <c r="C27" s="74"/>
      <c r="D27" s="78" t="str">
        <f t="shared" ref="D27:D28" si="14">IF(A27="","",VLOOKUP(A27,#REF!,2,FALSE))</f>
        <v/>
      </c>
      <c r="E27" s="76"/>
      <c r="F27" s="76"/>
      <c r="G27" s="76"/>
      <c r="H27" s="76"/>
      <c r="I27" s="76"/>
      <c r="J27" s="76"/>
      <c r="K27" s="76"/>
      <c r="L27" s="74"/>
      <c r="M27" s="79"/>
      <c r="N27" s="74"/>
      <c r="O27" s="73"/>
      <c r="P27" s="74"/>
      <c r="Q27" s="75" t="str">
        <f t="shared" ref="Q27:Q28" si="15">IF(A27="","",VLOOKUP(A27,#REF!,4,FALSE))</f>
        <v/>
      </c>
      <c r="R27" s="76"/>
      <c r="S27" s="74"/>
      <c r="T27" s="12">
        <v>1.65</v>
      </c>
      <c r="U27" s="79"/>
      <c r="V27" s="74"/>
      <c r="W27" s="75" t="str">
        <f t="shared" ref="W27:W28" si="16">IF(M27="","",M27*O27*Q27*T27*U27)</f>
        <v/>
      </c>
      <c r="X27" s="76"/>
      <c r="Y27" s="76"/>
      <c r="Z27" s="74"/>
      <c r="AA27" s="127" t="e">
        <f t="shared" si="10"/>
        <v>#VALUE!</v>
      </c>
      <c r="AB27" s="77"/>
      <c r="AC27" s="1"/>
      <c r="AD27" s="1"/>
      <c r="AE27" s="1"/>
      <c r="AF27" s="1"/>
      <c r="AG27" s="1"/>
      <c r="AH27" s="1"/>
      <c r="AI27" s="1"/>
    </row>
    <row r="28" spans="1:35" ht="14.25" hidden="1" customHeight="1" x14ac:dyDescent="0.35">
      <c r="B28" s="105"/>
      <c r="C28" s="74"/>
      <c r="D28" s="78" t="str">
        <f t="shared" si="14"/>
        <v/>
      </c>
      <c r="E28" s="76"/>
      <c r="F28" s="76"/>
      <c r="G28" s="76"/>
      <c r="H28" s="76"/>
      <c r="I28" s="76"/>
      <c r="J28" s="76"/>
      <c r="K28" s="76"/>
      <c r="L28" s="74"/>
      <c r="M28" s="79"/>
      <c r="N28" s="74"/>
      <c r="O28" s="73"/>
      <c r="P28" s="74"/>
      <c r="Q28" s="75" t="str">
        <f t="shared" si="15"/>
        <v/>
      </c>
      <c r="R28" s="76"/>
      <c r="S28" s="74"/>
      <c r="T28" s="12">
        <v>1.65</v>
      </c>
      <c r="U28" s="79"/>
      <c r="V28" s="74"/>
      <c r="W28" s="75" t="str">
        <f t="shared" si="16"/>
        <v/>
      </c>
      <c r="X28" s="76"/>
      <c r="Y28" s="76"/>
      <c r="Z28" s="74"/>
      <c r="AA28" s="127" t="e">
        <f t="shared" si="10"/>
        <v>#VALUE!</v>
      </c>
      <c r="AB28" s="77"/>
      <c r="AC28" s="1"/>
      <c r="AD28" s="3"/>
      <c r="AE28" s="1"/>
      <c r="AF28" s="1"/>
      <c r="AG28" s="1"/>
      <c r="AH28" s="1"/>
      <c r="AI28" s="1"/>
    </row>
    <row r="29" spans="1:35" ht="14.25" hidden="1" customHeight="1" x14ac:dyDescent="0.35">
      <c r="B29" s="141" t="s">
        <v>69</v>
      </c>
      <c r="C29" s="74"/>
      <c r="D29" s="132" t="s">
        <v>70</v>
      </c>
      <c r="E29" s="76"/>
      <c r="F29" s="76"/>
      <c r="G29" s="76"/>
      <c r="H29" s="76"/>
      <c r="I29" s="76"/>
      <c r="J29" s="76"/>
      <c r="K29" s="76"/>
      <c r="L29" s="74"/>
      <c r="M29" s="128"/>
      <c r="N29" s="74"/>
      <c r="O29" s="129"/>
      <c r="P29" s="74"/>
      <c r="Q29" s="130"/>
      <c r="R29" s="76"/>
      <c r="S29" s="74"/>
      <c r="T29" s="13"/>
      <c r="U29" s="128"/>
      <c r="V29" s="74"/>
      <c r="W29" s="130">
        <f>SUM(W30:Z31)</f>
        <v>0</v>
      </c>
      <c r="X29" s="76"/>
      <c r="Y29" s="76"/>
      <c r="Z29" s="74"/>
      <c r="AA29" s="131">
        <f t="shared" si="10"/>
        <v>0</v>
      </c>
      <c r="AB29" s="77"/>
      <c r="AC29" s="3"/>
      <c r="AD29" s="1"/>
      <c r="AE29" s="3"/>
      <c r="AF29" s="3"/>
      <c r="AG29" s="3"/>
      <c r="AH29" s="3"/>
      <c r="AI29" s="3"/>
    </row>
    <row r="30" spans="1:35" ht="14.25" hidden="1" customHeight="1" x14ac:dyDescent="0.35">
      <c r="B30" s="105"/>
      <c r="C30" s="74"/>
      <c r="D30" s="78" t="str">
        <f t="shared" ref="D30:D31" si="17">IF(A30="","",VLOOKUP(A30,#REF!,2,FALSE))</f>
        <v/>
      </c>
      <c r="E30" s="76"/>
      <c r="F30" s="76"/>
      <c r="G30" s="76"/>
      <c r="H30" s="76"/>
      <c r="I30" s="76"/>
      <c r="J30" s="76"/>
      <c r="K30" s="76"/>
      <c r="L30" s="74"/>
      <c r="M30" s="79"/>
      <c r="N30" s="74"/>
      <c r="O30" s="73"/>
      <c r="P30" s="74"/>
      <c r="Q30" s="75" t="str">
        <f t="shared" ref="Q30:Q31" si="18">IF(A30="","",VLOOKUP(A30,#REF!,4,FALSE))</f>
        <v/>
      </c>
      <c r="R30" s="76"/>
      <c r="S30" s="74"/>
      <c r="T30" s="12">
        <v>1.65</v>
      </c>
      <c r="U30" s="79"/>
      <c r="V30" s="74"/>
      <c r="W30" s="75" t="str">
        <f t="shared" ref="W30:W31" si="19">IF(M30="","",M30*O30*Q30*T30*U30)</f>
        <v/>
      </c>
      <c r="X30" s="76"/>
      <c r="Y30" s="76"/>
      <c r="Z30" s="74"/>
      <c r="AA30" s="127" t="e">
        <f t="shared" si="10"/>
        <v>#VALUE!</v>
      </c>
      <c r="AB30" s="77"/>
      <c r="AC30" s="1"/>
      <c r="AD30" s="1"/>
      <c r="AE30" s="1"/>
      <c r="AF30" s="1"/>
      <c r="AG30" s="1"/>
      <c r="AH30" s="1"/>
      <c r="AI30" s="1"/>
    </row>
    <row r="31" spans="1:35" ht="26.25" hidden="1" customHeight="1" x14ac:dyDescent="0.35">
      <c r="B31" s="105"/>
      <c r="C31" s="74"/>
      <c r="D31" s="78" t="str">
        <f t="shared" si="17"/>
        <v/>
      </c>
      <c r="E31" s="76"/>
      <c r="F31" s="76"/>
      <c r="G31" s="76"/>
      <c r="H31" s="76"/>
      <c r="I31" s="76"/>
      <c r="J31" s="76"/>
      <c r="K31" s="76"/>
      <c r="L31" s="74"/>
      <c r="M31" s="79"/>
      <c r="N31" s="74"/>
      <c r="O31" s="73"/>
      <c r="P31" s="74"/>
      <c r="Q31" s="75" t="str">
        <f t="shared" si="18"/>
        <v/>
      </c>
      <c r="R31" s="76"/>
      <c r="S31" s="74"/>
      <c r="T31" s="12">
        <v>1.65</v>
      </c>
      <c r="U31" s="79"/>
      <c r="V31" s="74"/>
      <c r="W31" s="75" t="str">
        <f t="shared" si="19"/>
        <v/>
      </c>
      <c r="X31" s="76"/>
      <c r="Y31" s="76"/>
      <c r="Z31" s="74"/>
      <c r="AA31" s="127" t="e">
        <f t="shared" si="10"/>
        <v>#VALUE!</v>
      </c>
      <c r="AB31" s="77"/>
      <c r="AC31" s="1"/>
      <c r="AD31" s="1"/>
      <c r="AE31" s="1"/>
      <c r="AF31" s="1"/>
      <c r="AG31" s="1"/>
      <c r="AH31" s="1"/>
      <c r="AI31" s="1"/>
    </row>
    <row r="32" spans="1:35" ht="15" customHeight="1" x14ac:dyDescent="0.35">
      <c r="B32" s="151">
        <v>2</v>
      </c>
      <c r="C32" s="74"/>
      <c r="D32" s="5" t="s">
        <v>40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133">
        <f>SUM(W34,W37,W40,W43)</f>
        <v>3494575</v>
      </c>
      <c r="X32" s="76"/>
      <c r="Y32" s="76"/>
      <c r="Z32" s="74"/>
      <c r="AA32" s="134">
        <f t="shared" si="10"/>
        <v>4.6594333333333333E-3</v>
      </c>
      <c r="AB32" s="74"/>
      <c r="AC32" s="1"/>
      <c r="AD32" s="1"/>
      <c r="AE32" s="1"/>
      <c r="AF32" s="1"/>
      <c r="AG32" s="1"/>
      <c r="AH32" s="1"/>
      <c r="AI32" s="1"/>
    </row>
    <row r="33" spans="1:35" ht="15" customHeight="1" x14ac:dyDescent="0.35">
      <c r="B33" s="174" t="s">
        <v>9</v>
      </c>
      <c r="C33" s="74"/>
      <c r="D33" s="135" t="s">
        <v>10</v>
      </c>
      <c r="E33" s="76"/>
      <c r="F33" s="76"/>
      <c r="G33" s="76"/>
      <c r="H33" s="76"/>
      <c r="I33" s="76"/>
      <c r="J33" s="76"/>
      <c r="K33" s="76"/>
      <c r="L33" s="74"/>
      <c r="M33" s="135" t="s">
        <v>41</v>
      </c>
      <c r="N33" s="76"/>
      <c r="O33" s="74"/>
      <c r="P33" s="135" t="s">
        <v>11</v>
      </c>
      <c r="Q33" s="76"/>
      <c r="R33" s="74"/>
      <c r="S33" s="135" t="s">
        <v>42</v>
      </c>
      <c r="T33" s="76"/>
      <c r="U33" s="76"/>
      <c r="V33" s="74"/>
      <c r="W33" s="135" t="s">
        <v>15</v>
      </c>
      <c r="X33" s="76"/>
      <c r="Y33" s="76"/>
      <c r="Z33" s="74"/>
      <c r="AA33" s="135" t="s">
        <v>62</v>
      </c>
      <c r="AB33" s="77"/>
      <c r="AC33" s="1"/>
      <c r="AE33" s="1"/>
      <c r="AF33" s="1"/>
      <c r="AG33" s="1"/>
      <c r="AH33" s="1"/>
      <c r="AI33" s="1"/>
    </row>
    <row r="34" spans="1:35" ht="14.25" customHeight="1" x14ac:dyDescent="0.35">
      <c r="B34" s="141" t="s">
        <v>43</v>
      </c>
      <c r="C34" s="74"/>
      <c r="D34" s="132" t="s">
        <v>44</v>
      </c>
      <c r="E34" s="76"/>
      <c r="F34" s="76"/>
      <c r="G34" s="76"/>
      <c r="H34" s="76"/>
      <c r="I34" s="76"/>
      <c r="J34" s="76"/>
      <c r="K34" s="76"/>
      <c r="L34" s="74"/>
      <c r="M34" s="136"/>
      <c r="N34" s="76"/>
      <c r="O34" s="74"/>
      <c r="P34" s="137"/>
      <c r="Q34" s="76"/>
      <c r="R34" s="74"/>
      <c r="S34" s="130"/>
      <c r="T34" s="76"/>
      <c r="U34" s="76"/>
      <c r="V34" s="74"/>
      <c r="W34" s="130">
        <f>SUM(W35:Z45)</f>
        <v>3494575</v>
      </c>
      <c r="X34" s="76"/>
      <c r="Y34" s="76"/>
      <c r="Z34" s="74"/>
      <c r="AA34" s="131">
        <f t="shared" ref="AA34:AA46" si="20">IF($W$85="","",W34/$W$85)</f>
        <v>4.6594333333333333E-3</v>
      </c>
      <c r="AB34" s="77"/>
      <c r="AC34" s="3"/>
      <c r="AD34" s="3"/>
      <c r="AE34" s="3"/>
      <c r="AF34" s="3"/>
      <c r="AG34" s="3"/>
      <c r="AH34" s="3"/>
      <c r="AI34" s="3"/>
    </row>
    <row r="35" spans="1:35" ht="14.25" customHeight="1" x14ac:dyDescent="0.35">
      <c r="A35" s="14" t="s">
        <v>71</v>
      </c>
      <c r="B35" s="105" t="s">
        <v>45</v>
      </c>
      <c r="C35" s="74"/>
      <c r="D35" s="78" t="str">
        <f>IF(A35="","",VLOOKUP(A35,'COSTOS OPERACIONALES'!A:D,2,FALSE))</f>
        <v>EQUIPOS DE COMPUTO</v>
      </c>
      <c r="E35" s="76"/>
      <c r="F35" s="76"/>
      <c r="G35" s="76"/>
      <c r="H35" s="76"/>
      <c r="I35" s="76"/>
      <c r="J35" s="76"/>
      <c r="K35" s="76"/>
      <c r="L35" s="74"/>
      <c r="M35" s="139" t="str">
        <f>IF(A35="","",VLOOKUP(A35,'COSTOS OPERACIONALES'!A:D,3,FALSE))</f>
        <v>MES</v>
      </c>
      <c r="N35" s="76"/>
      <c r="O35" s="74"/>
      <c r="P35" s="79">
        <v>3.5</v>
      </c>
      <c r="Q35" s="76"/>
      <c r="R35" s="74"/>
      <c r="S35" s="75">
        <f>IF(A35="","",VLOOKUP(A35,'COSTOS OPERACIONALES'!A:D,4,FALSE))</f>
        <v>630600</v>
      </c>
      <c r="T35" s="76"/>
      <c r="U35" s="76"/>
      <c r="V35" s="74"/>
      <c r="W35" s="75">
        <f t="shared" ref="W35:W36" si="21">IF(P35="","",P35*S35)</f>
        <v>2207100</v>
      </c>
      <c r="X35" s="76"/>
      <c r="Y35" s="76"/>
      <c r="Z35" s="74"/>
      <c r="AA35" s="127">
        <f t="shared" si="20"/>
        <v>2.9428000000000002E-3</v>
      </c>
      <c r="AB35" s="77"/>
      <c r="AC35" s="1"/>
      <c r="AD35" s="7">
        <v>1</v>
      </c>
      <c r="AE35" s="1">
        <v>3</v>
      </c>
      <c r="AF35" s="1"/>
      <c r="AG35" s="1"/>
      <c r="AH35" s="1"/>
      <c r="AI35" s="1"/>
    </row>
    <row r="36" spans="1:35" ht="14.25" customHeight="1" x14ac:dyDescent="0.35">
      <c r="A36" s="4" t="s">
        <v>72</v>
      </c>
      <c r="B36" s="105" t="s">
        <v>45</v>
      </c>
      <c r="C36" s="74"/>
      <c r="D36" s="78" t="str">
        <f>IF(A36="","",VLOOKUP(A36,'COSTOS OPERACIONALES'!A:D,2,FALSE))</f>
        <v>PAPELERIA E IMPRESIÓN</v>
      </c>
      <c r="E36" s="76"/>
      <c r="F36" s="76"/>
      <c r="G36" s="76"/>
      <c r="H36" s="76"/>
      <c r="I36" s="76"/>
      <c r="J36" s="76"/>
      <c r="K36" s="76"/>
      <c r="L36" s="74"/>
      <c r="M36" s="139" t="str">
        <f>IF(A36="","",VLOOKUP(A36,'COSTOS OPERACIONALES'!A:D,3,FALSE))</f>
        <v>MES</v>
      </c>
      <c r="N36" s="76"/>
      <c r="O36" s="74"/>
      <c r="P36" s="79">
        <v>3.5</v>
      </c>
      <c r="Q36" s="76"/>
      <c r="R36" s="74"/>
      <c r="S36" s="75">
        <f>IF(A36="","",VLOOKUP(A36,'COSTOS OPERACIONALES'!A:D,4,FALSE))</f>
        <v>367850</v>
      </c>
      <c r="T36" s="76"/>
      <c r="U36" s="76"/>
      <c r="V36" s="74"/>
      <c r="W36" s="75">
        <f t="shared" si="21"/>
        <v>1287475</v>
      </c>
      <c r="X36" s="76"/>
      <c r="Y36" s="76"/>
      <c r="Z36" s="74"/>
      <c r="AA36" s="127">
        <f t="shared" si="20"/>
        <v>1.7166333333333333E-3</v>
      </c>
      <c r="AB36" s="77"/>
      <c r="AC36" s="1"/>
      <c r="AD36" s="7">
        <v>0.6</v>
      </c>
      <c r="AE36" s="1">
        <f>(AE35*AD36)*AD35</f>
        <v>1.7999999999999998</v>
      </c>
      <c r="AF36" s="1"/>
      <c r="AG36" s="1"/>
      <c r="AH36" s="1"/>
      <c r="AI36" s="1"/>
    </row>
    <row r="37" spans="1:35" ht="14.25" hidden="1" customHeight="1" x14ac:dyDescent="0.35">
      <c r="B37" s="141" t="s">
        <v>46</v>
      </c>
      <c r="C37" s="74"/>
      <c r="D37" s="132" t="s">
        <v>73</v>
      </c>
      <c r="E37" s="76"/>
      <c r="F37" s="76"/>
      <c r="G37" s="76"/>
      <c r="H37" s="76"/>
      <c r="I37" s="76"/>
      <c r="J37" s="76"/>
      <c r="K37" s="76"/>
      <c r="L37" s="74"/>
      <c r="M37" s="136"/>
      <c r="N37" s="76"/>
      <c r="O37" s="74"/>
      <c r="P37" s="137"/>
      <c r="Q37" s="76"/>
      <c r="R37" s="74"/>
      <c r="S37" s="130"/>
      <c r="T37" s="76"/>
      <c r="U37" s="76"/>
      <c r="V37" s="74"/>
      <c r="W37" s="130">
        <f>SUM(W38:Z39)</f>
        <v>0</v>
      </c>
      <c r="X37" s="76"/>
      <c r="Y37" s="76"/>
      <c r="Z37" s="74"/>
      <c r="AA37" s="131">
        <f t="shared" si="20"/>
        <v>0</v>
      </c>
      <c r="AB37" s="77"/>
      <c r="AC37" s="3"/>
      <c r="AD37" s="3"/>
      <c r="AE37" s="3"/>
      <c r="AF37" s="3"/>
      <c r="AG37" s="3"/>
      <c r="AH37" s="3"/>
      <c r="AI37" s="3"/>
    </row>
    <row r="38" spans="1:35" ht="14.25" hidden="1" customHeight="1" x14ac:dyDescent="0.35">
      <c r="B38" s="105"/>
      <c r="C38" s="74"/>
      <c r="D38" s="78" t="str">
        <f>IF(A38="","",VLOOKUP(A38,'COSTOS OPERACIONALES'!A:D,2,FALSE))</f>
        <v/>
      </c>
      <c r="E38" s="76"/>
      <c r="F38" s="76"/>
      <c r="G38" s="76"/>
      <c r="H38" s="76"/>
      <c r="I38" s="76"/>
      <c r="J38" s="76"/>
      <c r="K38" s="76"/>
      <c r="L38" s="74"/>
      <c r="M38" s="96" t="str">
        <f>IF(A38="","",VLOOKUP(A38,'COSTOS OPERACIONALES'!A:D,3,FALSE))</f>
        <v/>
      </c>
      <c r="N38" s="76"/>
      <c r="O38" s="74"/>
      <c r="P38" s="138"/>
      <c r="Q38" s="76"/>
      <c r="R38" s="74"/>
      <c r="S38" s="75" t="str">
        <f>IF(A38="","",VLOOKUP(A38,'COSTOS OPERACIONALES'!A:D,4,FALSE))</f>
        <v/>
      </c>
      <c r="T38" s="76"/>
      <c r="U38" s="76"/>
      <c r="V38" s="74"/>
      <c r="W38" s="75" t="str">
        <f t="shared" ref="W38:W39" si="22">IF(P38="","",P38*S38)</f>
        <v/>
      </c>
      <c r="X38" s="76"/>
      <c r="Y38" s="76"/>
      <c r="Z38" s="74"/>
      <c r="AA38" s="127" t="e">
        <f t="shared" si="20"/>
        <v>#VALUE!</v>
      </c>
      <c r="AB38" s="77"/>
      <c r="AC38" s="1"/>
      <c r="AD38" s="1"/>
      <c r="AE38" s="1"/>
      <c r="AF38" s="1"/>
      <c r="AG38" s="1"/>
      <c r="AH38" s="1"/>
      <c r="AI38" s="1"/>
    </row>
    <row r="39" spans="1:35" ht="14.25" hidden="1" customHeight="1" x14ac:dyDescent="0.35">
      <c r="B39" s="105"/>
      <c r="C39" s="74"/>
      <c r="D39" s="78" t="str">
        <f>IF(A39="","",VLOOKUP(A39,'COSTOS OPERACIONALES'!A:D,2,FALSE))</f>
        <v/>
      </c>
      <c r="E39" s="76"/>
      <c r="F39" s="76"/>
      <c r="G39" s="76"/>
      <c r="H39" s="76"/>
      <c r="I39" s="76"/>
      <c r="J39" s="76"/>
      <c r="K39" s="76"/>
      <c r="L39" s="74"/>
      <c r="M39" s="96" t="str">
        <f>IF(A39="","",VLOOKUP(A39,'COSTOS OPERACIONALES'!A:D,3,FALSE))</f>
        <v/>
      </c>
      <c r="N39" s="76"/>
      <c r="O39" s="74"/>
      <c r="P39" s="138"/>
      <c r="Q39" s="76"/>
      <c r="R39" s="74"/>
      <c r="S39" s="75" t="str">
        <f>IF(A39="","",VLOOKUP(A39,'COSTOS OPERACIONALES'!A:D,4,FALSE))</f>
        <v/>
      </c>
      <c r="T39" s="76"/>
      <c r="U39" s="76"/>
      <c r="V39" s="74"/>
      <c r="W39" s="75" t="str">
        <f t="shared" si="22"/>
        <v/>
      </c>
      <c r="X39" s="76"/>
      <c r="Y39" s="76"/>
      <c r="Z39" s="74"/>
      <c r="AA39" s="127" t="e">
        <f t="shared" si="20"/>
        <v>#VALUE!</v>
      </c>
      <c r="AB39" s="77"/>
      <c r="AC39" s="1"/>
      <c r="AD39" s="1"/>
      <c r="AE39" s="1"/>
      <c r="AF39" s="1"/>
      <c r="AG39" s="1"/>
      <c r="AH39" s="1"/>
      <c r="AI39" s="1"/>
    </row>
    <row r="40" spans="1:35" ht="14.25" hidden="1" customHeight="1" x14ac:dyDescent="0.35">
      <c r="B40" s="141" t="s">
        <v>49</v>
      </c>
      <c r="C40" s="74"/>
      <c r="D40" s="132" t="s">
        <v>47</v>
      </c>
      <c r="E40" s="76"/>
      <c r="F40" s="76"/>
      <c r="G40" s="76"/>
      <c r="H40" s="76"/>
      <c r="I40" s="76"/>
      <c r="J40" s="76"/>
      <c r="K40" s="76"/>
      <c r="L40" s="74"/>
      <c r="M40" s="136"/>
      <c r="N40" s="76"/>
      <c r="O40" s="74"/>
      <c r="P40" s="137"/>
      <c r="Q40" s="76"/>
      <c r="R40" s="74"/>
      <c r="S40" s="130"/>
      <c r="T40" s="76"/>
      <c r="U40" s="76"/>
      <c r="V40" s="74"/>
      <c r="W40" s="130">
        <f>SUM(W41:Z42)</f>
        <v>0</v>
      </c>
      <c r="X40" s="76"/>
      <c r="Y40" s="76"/>
      <c r="Z40" s="74"/>
      <c r="AA40" s="131">
        <f t="shared" si="20"/>
        <v>0</v>
      </c>
      <c r="AB40" s="77"/>
      <c r="AC40" s="3"/>
      <c r="AD40" s="3"/>
      <c r="AE40" s="3"/>
      <c r="AF40" s="3"/>
      <c r="AG40" s="3"/>
      <c r="AH40" s="3"/>
      <c r="AI40" s="3"/>
    </row>
    <row r="41" spans="1:35" ht="14.25" hidden="1" customHeight="1" x14ac:dyDescent="0.35">
      <c r="B41" s="105"/>
      <c r="C41" s="74"/>
      <c r="D41" s="78" t="str">
        <f>IF(A41="","",VLOOKUP(A41,'COSTOS OPERACIONALES'!A:D,2,FALSE))</f>
        <v/>
      </c>
      <c r="E41" s="76"/>
      <c r="F41" s="76"/>
      <c r="G41" s="76"/>
      <c r="H41" s="76"/>
      <c r="I41" s="76"/>
      <c r="J41" s="76"/>
      <c r="K41" s="76"/>
      <c r="L41" s="74"/>
      <c r="M41" s="96" t="str">
        <f>IF(A41="","",VLOOKUP(A41,'COSTOS OPERACIONALES'!A:D,3,FALSE))</f>
        <v/>
      </c>
      <c r="N41" s="76"/>
      <c r="O41" s="74"/>
      <c r="P41" s="138"/>
      <c r="Q41" s="76"/>
      <c r="R41" s="74"/>
      <c r="S41" s="75" t="str">
        <f>IF(A41="","",VLOOKUP(A41,'COSTOS OPERACIONALES'!A:D,4,FALSE))</f>
        <v/>
      </c>
      <c r="T41" s="76"/>
      <c r="U41" s="76"/>
      <c r="V41" s="74"/>
      <c r="W41" s="75" t="str">
        <f t="shared" ref="W41:W42" si="23">IF(P41="","",P41*S41)</f>
        <v/>
      </c>
      <c r="X41" s="76"/>
      <c r="Y41" s="76"/>
      <c r="Z41" s="74"/>
      <c r="AA41" s="127" t="e">
        <f t="shared" si="20"/>
        <v>#VALUE!</v>
      </c>
      <c r="AB41" s="77"/>
      <c r="AC41" s="1"/>
      <c r="AD41" s="1"/>
      <c r="AE41" s="1"/>
      <c r="AF41" s="1"/>
      <c r="AG41" s="1"/>
      <c r="AH41" s="1"/>
      <c r="AI41" s="1"/>
    </row>
    <row r="42" spans="1:35" ht="14.25" hidden="1" customHeight="1" x14ac:dyDescent="0.35">
      <c r="B42" s="105"/>
      <c r="C42" s="74"/>
      <c r="D42" s="78" t="str">
        <f>IF(A42="","",VLOOKUP(A42,'COSTOS OPERACIONALES'!A:D,2,FALSE))</f>
        <v/>
      </c>
      <c r="E42" s="76"/>
      <c r="F42" s="76"/>
      <c r="G42" s="76"/>
      <c r="H42" s="76"/>
      <c r="I42" s="76"/>
      <c r="J42" s="76"/>
      <c r="K42" s="76"/>
      <c r="L42" s="74"/>
      <c r="M42" s="96" t="str">
        <f>IF(A42="","",VLOOKUP(A42,'COSTOS OPERACIONALES'!A:D,3,FALSE))</f>
        <v/>
      </c>
      <c r="N42" s="76"/>
      <c r="O42" s="74"/>
      <c r="P42" s="138"/>
      <c r="Q42" s="76"/>
      <c r="R42" s="74"/>
      <c r="S42" s="75" t="str">
        <f>IF(A42="","",VLOOKUP(A42,'COSTOS OPERACIONALES'!A:D,4,FALSE))</f>
        <v/>
      </c>
      <c r="T42" s="76"/>
      <c r="U42" s="76"/>
      <c r="V42" s="74"/>
      <c r="W42" s="75" t="str">
        <f t="shared" si="23"/>
        <v/>
      </c>
      <c r="X42" s="76"/>
      <c r="Y42" s="76"/>
      <c r="Z42" s="74"/>
      <c r="AA42" s="127" t="e">
        <f t="shared" si="20"/>
        <v>#VALUE!</v>
      </c>
      <c r="AB42" s="77"/>
      <c r="AC42" s="1"/>
      <c r="AD42" s="1"/>
      <c r="AE42" s="1"/>
      <c r="AF42" s="1"/>
      <c r="AG42" s="1"/>
      <c r="AH42" s="1"/>
      <c r="AI42" s="1"/>
    </row>
    <row r="43" spans="1:35" ht="14.25" hidden="1" customHeight="1" x14ac:dyDescent="0.35">
      <c r="B43" s="141" t="s">
        <v>74</v>
      </c>
      <c r="C43" s="74"/>
      <c r="D43" s="132" t="s">
        <v>50</v>
      </c>
      <c r="E43" s="76"/>
      <c r="F43" s="76"/>
      <c r="G43" s="76"/>
      <c r="H43" s="76"/>
      <c r="I43" s="76"/>
      <c r="J43" s="76"/>
      <c r="K43" s="76"/>
      <c r="L43" s="74"/>
      <c r="M43" s="136"/>
      <c r="N43" s="76"/>
      <c r="O43" s="74"/>
      <c r="P43" s="137"/>
      <c r="Q43" s="76"/>
      <c r="R43" s="74"/>
      <c r="S43" s="130"/>
      <c r="T43" s="76"/>
      <c r="U43" s="76"/>
      <c r="V43" s="74"/>
      <c r="W43" s="130">
        <f>SUM(W44:Z45)</f>
        <v>0</v>
      </c>
      <c r="X43" s="76"/>
      <c r="Y43" s="76"/>
      <c r="Z43" s="74"/>
      <c r="AA43" s="131">
        <f t="shared" si="20"/>
        <v>0</v>
      </c>
      <c r="AB43" s="77"/>
      <c r="AC43" s="3"/>
      <c r="AD43" s="3"/>
      <c r="AE43" s="3"/>
      <c r="AF43" s="3"/>
      <c r="AG43" s="3"/>
      <c r="AH43" s="3"/>
      <c r="AI43" s="3"/>
    </row>
    <row r="44" spans="1:35" ht="14.25" hidden="1" customHeight="1" x14ac:dyDescent="0.35">
      <c r="B44" s="105"/>
      <c r="C44" s="74"/>
      <c r="D44" s="78" t="str">
        <f>IF(A44="","",VLOOKUP(A44,'COSTOS OPERACIONALES'!A:D,2,FALSE))</f>
        <v/>
      </c>
      <c r="E44" s="76"/>
      <c r="F44" s="76"/>
      <c r="G44" s="76"/>
      <c r="H44" s="76"/>
      <c r="I44" s="76"/>
      <c r="J44" s="76"/>
      <c r="K44" s="76"/>
      <c r="L44" s="74"/>
      <c r="M44" s="96" t="str">
        <f>IF(A44="","",VLOOKUP(A44,'COSTOS OPERACIONALES'!A:D,3,FALSE))</f>
        <v/>
      </c>
      <c r="N44" s="76"/>
      <c r="O44" s="74"/>
      <c r="P44" s="138"/>
      <c r="Q44" s="76"/>
      <c r="R44" s="74"/>
      <c r="S44" s="75" t="str">
        <f>IF(A44="","",VLOOKUP(A44,'COSTOS OPERACIONALES'!A:D,4,FALSE))</f>
        <v/>
      </c>
      <c r="T44" s="76"/>
      <c r="U44" s="76"/>
      <c r="V44" s="74"/>
      <c r="W44" s="75" t="str">
        <f t="shared" ref="W44:W45" si="24">IF(P44="","",P44*S44)</f>
        <v/>
      </c>
      <c r="X44" s="76"/>
      <c r="Y44" s="76"/>
      <c r="Z44" s="74"/>
      <c r="AA44" s="127" t="e">
        <f t="shared" si="20"/>
        <v>#VALUE!</v>
      </c>
      <c r="AB44" s="77"/>
      <c r="AC44" s="1"/>
      <c r="AD44" s="1"/>
      <c r="AE44" s="1"/>
      <c r="AF44" s="1"/>
      <c r="AG44" s="1"/>
      <c r="AH44" s="1"/>
      <c r="AI44" s="1"/>
    </row>
    <row r="45" spans="1:35" ht="14.25" hidden="1" customHeight="1" x14ac:dyDescent="0.35">
      <c r="B45" s="105"/>
      <c r="C45" s="74"/>
      <c r="D45" s="78" t="str">
        <f>IF(A45="","",VLOOKUP(A45,'COSTOS OPERACIONALES'!A:D,2,FALSE))</f>
        <v/>
      </c>
      <c r="E45" s="76"/>
      <c r="F45" s="76"/>
      <c r="G45" s="76"/>
      <c r="H45" s="76"/>
      <c r="I45" s="76"/>
      <c r="J45" s="76"/>
      <c r="K45" s="76"/>
      <c r="L45" s="74"/>
      <c r="M45" s="96" t="str">
        <f>IF(A45="","",VLOOKUP(A45,'COSTOS OPERACIONALES'!A:D,3,FALSE))</f>
        <v/>
      </c>
      <c r="N45" s="76"/>
      <c r="O45" s="74"/>
      <c r="P45" s="138"/>
      <c r="Q45" s="76"/>
      <c r="R45" s="74"/>
      <c r="S45" s="75" t="str">
        <f>IF(A45="","",VLOOKUP(A45,'COSTOS OPERACIONALES'!A:D,4,FALSE))</f>
        <v/>
      </c>
      <c r="T45" s="76"/>
      <c r="U45" s="76"/>
      <c r="V45" s="74"/>
      <c r="W45" s="75" t="str">
        <f t="shared" si="24"/>
        <v/>
      </c>
      <c r="X45" s="76"/>
      <c r="Y45" s="76"/>
      <c r="Z45" s="74"/>
      <c r="AA45" s="127" t="e">
        <f t="shared" si="20"/>
        <v>#VALUE!</v>
      </c>
      <c r="AB45" s="77"/>
      <c r="AC45" s="1"/>
      <c r="AD45" s="1"/>
      <c r="AE45" s="1"/>
      <c r="AF45" s="1"/>
      <c r="AG45" s="1"/>
      <c r="AH45" s="1"/>
      <c r="AI45" s="1"/>
    </row>
    <row r="46" spans="1:35" ht="15" customHeight="1" x14ac:dyDescent="0.35">
      <c r="B46" s="151">
        <v>3</v>
      </c>
      <c r="C46" s="74"/>
      <c r="D46" s="5" t="s">
        <v>75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133" t="e">
        <f>SUM(W48,W54,W57,W63,W69)</f>
        <v>#REF!</v>
      </c>
      <c r="X46" s="76"/>
      <c r="Y46" s="76"/>
      <c r="Z46" s="74"/>
      <c r="AA46" s="134" t="e">
        <f t="shared" si="20"/>
        <v>#REF!</v>
      </c>
      <c r="AB46" s="74"/>
      <c r="AC46" s="1"/>
      <c r="AD46" s="1"/>
      <c r="AE46" s="1"/>
      <c r="AF46" s="1"/>
      <c r="AG46" s="1"/>
      <c r="AH46" s="1"/>
      <c r="AI46" s="1"/>
    </row>
    <row r="47" spans="1:35" ht="15" customHeight="1" x14ac:dyDescent="0.35">
      <c r="B47" s="174" t="s">
        <v>9</v>
      </c>
      <c r="C47" s="74"/>
      <c r="D47" s="135" t="s">
        <v>10</v>
      </c>
      <c r="E47" s="76"/>
      <c r="F47" s="76"/>
      <c r="G47" s="76"/>
      <c r="H47" s="76"/>
      <c r="I47" s="76"/>
      <c r="J47" s="76"/>
      <c r="K47" s="76"/>
      <c r="L47" s="74"/>
      <c r="M47" s="135" t="s">
        <v>41</v>
      </c>
      <c r="N47" s="76"/>
      <c r="O47" s="74"/>
      <c r="P47" s="135" t="s">
        <v>11</v>
      </c>
      <c r="Q47" s="76"/>
      <c r="R47" s="74"/>
      <c r="S47" s="135" t="s">
        <v>42</v>
      </c>
      <c r="T47" s="76"/>
      <c r="U47" s="76"/>
      <c r="V47" s="74"/>
      <c r="W47" s="135" t="s">
        <v>15</v>
      </c>
      <c r="X47" s="76"/>
      <c r="Y47" s="76"/>
      <c r="Z47" s="74"/>
      <c r="AA47" s="135" t="s">
        <v>62</v>
      </c>
      <c r="AB47" s="77"/>
      <c r="AC47" s="1"/>
      <c r="AD47" s="1"/>
      <c r="AE47" s="1"/>
      <c r="AF47" s="1"/>
      <c r="AG47" s="1"/>
      <c r="AH47" s="1"/>
      <c r="AI47" s="1"/>
    </row>
    <row r="48" spans="1:35" ht="14.25" customHeight="1" x14ac:dyDescent="0.35">
      <c r="B48" s="141" t="s">
        <v>76</v>
      </c>
      <c r="C48" s="74"/>
      <c r="D48" s="132" t="s">
        <v>77</v>
      </c>
      <c r="E48" s="76"/>
      <c r="F48" s="76"/>
      <c r="G48" s="76"/>
      <c r="H48" s="76"/>
      <c r="I48" s="76"/>
      <c r="J48" s="76"/>
      <c r="K48" s="76"/>
      <c r="L48" s="74"/>
      <c r="M48" s="136"/>
      <c r="N48" s="76"/>
      <c r="O48" s="74"/>
      <c r="P48" s="128"/>
      <c r="Q48" s="76"/>
      <c r="R48" s="74"/>
      <c r="S48" s="130"/>
      <c r="T48" s="76"/>
      <c r="U48" s="76"/>
      <c r="V48" s="74"/>
      <c r="W48" s="130" t="e">
        <f>SUM(W49:Z53)</f>
        <v>#REF!</v>
      </c>
      <c r="X48" s="76"/>
      <c r="Y48" s="76"/>
      <c r="Z48" s="74"/>
      <c r="AA48" s="131" t="e">
        <f t="shared" ref="AA48:AA73" si="25">IF($W$85="","",W48/$W$85)</f>
        <v>#REF!</v>
      </c>
      <c r="AB48" s="77"/>
      <c r="AC48" s="3"/>
      <c r="AD48" s="3"/>
      <c r="AE48" s="3"/>
      <c r="AF48" s="3"/>
      <c r="AG48" s="3"/>
      <c r="AH48" s="3"/>
      <c r="AI48" s="3"/>
    </row>
    <row r="49" spans="1:35" ht="14.25" customHeight="1" x14ac:dyDescent="0.35">
      <c r="A49" s="14" t="s">
        <v>78</v>
      </c>
      <c r="B49" s="105" t="s">
        <v>79</v>
      </c>
      <c r="C49" s="74"/>
      <c r="D49" s="78" t="e">
        <f t="shared" ref="D49:D53" si="26">IF(A49="","",VLOOKUP(A49,#REF!,2,FALSE))</f>
        <v>#REF!</v>
      </c>
      <c r="E49" s="76"/>
      <c r="F49" s="76"/>
      <c r="G49" s="76"/>
      <c r="H49" s="76"/>
      <c r="I49" s="76"/>
      <c r="J49" s="76"/>
      <c r="K49" s="76"/>
      <c r="L49" s="74"/>
      <c r="M49" s="96" t="e">
        <f t="shared" ref="M49:M53" si="27">IF(A49="","",VLOOKUP(A49,#REF!,3,FALSE))</f>
        <v>#REF!</v>
      </c>
      <c r="N49" s="76"/>
      <c r="O49" s="74"/>
      <c r="P49" s="79">
        <v>3.5</v>
      </c>
      <c r="Q49" s="76"/>
      <c r="R49" s="74"/>
      <c r="S49" s="75" t="e">
        <f t="shared" ref="S49:S53" si="28">IF(A49="","",VLOOKUP(A49,#REF!,4,FALSE))</f>
        <v>#REF!</v>
      </c>
      <c r="T49" s="76"/>
      <c r="U49" s="76"/>
      <c r="V49" s="74"/>
      <c r="W49" s="75" t="e">
        <f t="shared" ref="W49:W53" si="29">IF(P49="","",P49*S49)</f>
        <v>#REF!</v>
      </c>
      <c r="X49" s="76"/>
      <c r="Y49" s="76"/>
      <c r="Z49" s="74"/>
      <c r="AA49" s="127" t="e">
        <f t="shared" si="25"/>
        <v>#REF!</v>
      </c>
      <c r="AB49" s="77"/>
      <c r="AC49" s="1"/>
      <c r="AD49" s="1"/>
      <c r="AE49" s="1"/>
      <c r="AF49" s="1"/>
      <c r="AG49" s="1"/>
      <c r="AH49" s="1"/>
      <c r="AI49" s="1"/>
    </row>
    <row r="50" spans="1:35" ht="14.25" customHeight="1" x14ac:dyDescent="0.35">
      <c r="A50" s="14" t="s">
        <v>80</v>
      </c>
      <c r="B50" s="105" t="s">
        <v>81</v>
      </c>
      <c r="C50" s="74"/>
      <c r="D50" s="78" t="e">
        <f t="shared" si="26"/>
        <v>#REF!</v>
      </c>
      <c r="E50" s="76"/>
      <c r="F50" s="76"/>
      <c r="G50" s="76"/>
      <c r="H50" s="76"/>
      <c r="I50" s="76"/>
      <c r="J50" s="76"/>
      <c r="K50" s="76"/>
      <c r="L50" s="74"/>
      <c r="M50" s="96" t="e">
        <f t="shared" si="27"/>
        <v>#REF!</v>
      </c>
      <c r="N50" s="76"/>
      <c r="O50" s="74"/>
      <c r="P50" s="79">
        <v>3.5</v>
      </c>
      <c r="Q50" s="76"/>
      <c r="R50" s="74"/>
      <c r="S50" s="75" t="e">
        <f t="shared" si="28"/>
        <v>#REF!</v>
      </c>
      <c r="T50" s="76"/>
      <c r="U50" s="76"/>
      <c r="V50" s="74"/>
      <c r="W50" s="75" t="e">
        <f t="shared" si="29"/>
        <v>#REF!</v>
      </c>
      <c r="X50" s="76"/>
      <c r="Y50" s="76"/>
      <c r="Z50" s="74"/>
      <c r="AA50" s="127" t="e">
        <f t="shared" si="25"/>
        <v>#REF!</v>
      </c>
      <c r="AB50" s="77"/>
      <c r="AC50" s="1"/>
      <c r="AD50" s="1"/>
      <c r="AE50" s="1"/>
      <c r="AF50" s="1"/>
      <c r="AG50" s="1"/>
      <c r="AH50" s="1"/>
      <c r="AI50" s="1"/>
    </row>
    <row r="51" spans="1:35" ht="14.25" customHeight="1" x14ac:dyDescent="0.35">
      <c r="A51" s="14" t="s">
        <v>82</v>
      </c>
      <c r="B51" s="105" t="s">
        <v>83</v>
      </c>
      <c r="C51" s="74"/>
      <c r="D51" s="78" t="e">
        <f t="shared" si="26"/>
        <v>#REF!</v>
      </c>
      <c r="E51" s="76"/>
      <c r="F51" s="76"/>
      <c r="G51" s="76"/>
      <c r="H51" s="76"/>
      <c r="I51" s="76"/>
      <c r="J51" s="76"/>
      <c r="K51" s="76"/>
      <c r="L51" s="74"/>
      <c r="M51" s="96" t="e">
        <f t="shared" si="27"/>
        <v>#REF!</v>
      </c>
      <c r="N51" s="76"/>
      <c r="O51" s="74"/>
      <c r="P51" s="79">
        <v>3.5</v>
      </c>
      <c r="Q51" s="76"/>
      <c r="R51" s="74"/>
      <c r="S51" s="75" t="e">
        <f t="shared" si="28"/>
        <v>#REF!</v>
      </c>
      <c r="T51" s="76"/>
      <c r="U51" s="76"/>
      <c r="V51" s="74"/>
      <c r="W51" s="75" t="e">
        <f t="shared" si="29"/>
        <v>#REF!</v>
      </c>
      <c r="X51" s="76"/>
      <c r="Y51" s="76"/>
      <c r="Z51" s="74"/>
      <c r="AA51" s="127" t="e">
        <f t="shared" si="25"/>
        <v>#REF!</v>
      </c>
      <c r="AB51" s="77"/>
      <c r="AC51" s="1"/>
      <c r="AD51" s="1"/>
      <c r="AE51" s="1"/>
      <c r="AF51" s="1"/>
      <c r="AG51" s="1"/>
      <c r="AH51" s="1"/>
      <c r="AI51" s="1"/>
    </row>
    <row r="52" spans="1:35" ht="42.75" customHeight="1" x14ac:dyDescent="0.35">
      <c r="A52" s="14" t="s">
        <v>79</v>
      </c>
      <c r="B52" s="105" t="s">
        <v>84</v>
      </c>
      <c r="C52" s="74"/>
      <c r="D52" s="78" t="e">
        <f t="shared" si="26"/>
        <v>#REF!</v>
      </c>
      <c r="E52" s="76"/>
      <c r="F52" s="76"/>
      <c r="G52" s="76"/>
      <c r="H52" s="76"/>
      <c r="I52" s="76"/>
      <c r="J52" s="76"/>
      <c r="K52" s="76"/>
      <c r="L52" s="74"/>
      <c r="M52" s="96" t="e">
        <f t="shared" si="27"/>
        <v>#REF!</v>
      </c>
      <c r="N52" s="76"/>
      <c r="O52" s="74"/>
      <c r="P52" s="79">
        <v>25</v>
      </c>
      <c r="Q52" s="76"/>
      <c r="R52" s="74"/>
      <c r="S52" s="75" t="e">
        <f t="shared" si="28"/>
        <v>#REF!</v>
      </c>
      <c r="T52" s="76"/>
      <c r="U52" s="76"/>
      <c r="V52" s="74"/>
      <c r="W52" s="75" t="e">
        <f t="shared" si="29"/>
        <v>#REF!</v>
      </c>
      <c r="X52" s="76"/>
      <c r="Y52" s="76"/>
      <c r="Z52" s="74"/>
      <c r="AA52" s="127" t="e">
        <f t="shared" si="25"/>
        <v>#REF!</v>
      </c>
      <c r="AB52" s="77"/>
      <c r="AC52" s="1"/>
      <c r="AD52" s="1"/>
      <c r="AE52" s="1"/>
      <c r="AF52" s="1"/>
      <c r="AG52" s="1"/>
      <c r="AH52" s="1"/>
      <c r="AI52" s="1"/>
    </row>
    <row r="53" spans="1:35" ht="43.5" customHeight="1" x14ac:dyDescent="0.35">
      <c r="A53" s="14" t="s">
        <v>83</v>
      </c>
      <c r="B53" s="105" t="s">
        <v>85</v>
      </c>
      <c r="C53" s="74"/>
      <c r="D53" s="78" t="e">
        <f t="shared" si="26"/>
        <v>#REF!</v>
      </c>
      <c r="E53" s="76"/>
      <c r="F53" s="76"/>
      <c r="G53" s="76"/>
      <c r="H53" s="76"/>
      <c r="I53" s="76"/>
      <c r="J53" s="76"/>
      <c r="K53" s="76"/>
      <c r="L53" s="74"/>
      <c r="M53" s="96" t="e">
        <f t="shared" si="27"/>
        <v>#REF!</v>
      </c>
      <c r="N53" s="76"/>
      <c r="O53" s="74"/>
      <c r="P53" s="79">
        <v>25</v>
      </c>
      <c r="Q53" s="76"/>
      <c r="R53" s="74"/>
      <c r="S53" s="75" t="e">
        <f t="shared" si="28"/>
        <v>#REF!</v>
      </c>
      <c r="T53" s="76"/>
      <c r="U53" s="76"/>
      <c r="V53" s="74"/>
      <c r="W53" s="75" t="e">
        <f t="shared" si="29"/>
        <v>#REF!</v>
      </c>
      <c r="X53" s="76"/>
      <c r="Y53" s="76"/>
      <c r="Z53" s="74"/>
      <c r="AA53" s="127" t="e">
        <f t="shared" si="25"/>
        <v>#REF!</v>
      </c>
      <c r="AB53" s="77"/>
      <c r="AC53" s="1"/>
      <c r="AD53" s="1"/>
      <c r="AE53" s="1"/>
      <c r="AF53" s="1"/>
      <c r="AG53" s="1"/>
      <c r="AH53" s="1"/>
      <c r="AI53" s="1"/>
    </row>
    <row r="54" spans="1:35" ht="14.25" customHeight="1" x14ac:dyDescent="0.35">
      <c r="B54" s="141" t="s">
        <v>86</v>
      </c>
      <c r="C54" s="74"/>
      <c r="D54" s="132" t="s">
        <v>87</v>
      </c>
      <c r="E54" s="76"/>
      <c r="F54" s="76"/>
      <c r="G54" s="76"/>
      <c r="H54" s="76"/>
      <c r="I54" s="76"/>
      <c r="J54" s="76"/>
      <c r="K54" s="76"/>
      <c r="L54" s="74"/>
      <c r="M54" s="136"/>
      <c r="N54" s="76"/>
      <c r="O54" s="74"/>
      <c r="P54" s="128"/>
      <c r="Q54" s="76"/>
      <c r="R54" s="74"/>
      <c r="S54" s="130"/>
      <c r="T54" s="76"/>
      <c r="U54" s="76"/>
      <c r="V54" s="74"/>
      <c r="W54" s="130" t="e">
        <f>SUM(W55:Z56)</f>
        <v>#REF!</v>
      </c>
      <c r="X54" s="76"/>
      <c r="Y54" s="76"/>
      <c r="Z54" s="74"/>
      <c r="AA54" s="131" t="e">
        <f t="shared" si="25"/>
        <v>#REF!</v>
      </c>
      <c r="AB54" s="77"/>
      <c r="AC54" s="3"/>
      <c r="AD54" s="3"/>
      <c r="AE54" s="3"/>
      <c r="AF54" s="3"/>
      <c r="AG54" s="3"/>
      <c r="AH54" s="3"/>
      <c r="AI54" s="3"/>
    </row>
    <row r="55" spans="1:35" ht="14.25" customHeight="1" x14ac:dyDescent="0.35">
      <c r="A55" s="14" t="s">
        <v>88</v>
      </c>
      <c r="B55" s="105" t="s">
        <v>78</v>
      </c>
      <c r="C55" s="74"/>
      <c r="D55" s="78" t="e">
        <f t="shared" ref="D55:D56" si="30">IF(A55="","",VLOOKUP(A55,#REF!,2,FALSE))</f>
        <v>#REF!</v>
      </c>
      <c r="E55" s="76"/>
      <c r="F55" s="76"/>
      <c r="G55" s="76"/>
      <c r="H55" s="76"/>
      <c r="I55" s="76"/>
      <c r="J55" s="76"/>
      <c r="K55" s="76"/>
      <c r="L55" s="74"/>
      <c r="M55" s="96" t="e">
        <f t="shared" ref="M55:M56" si="31">IF(A55="","",VLOOKUP(A55,#REF!,3,FALSE))</f>
        <v>#REF!</v>
      </c>
      <c r="N55" s="76"/>
      <c r="O55" s="74"/>
      <c r="P55" s="79">
        <v>8</v>
      </c>
      <c r="Q55" s="76"/>
      <c r="R55" s="74"/>
      <c r="S55" s="75" t="e">
        <f t="shared" ref="S55:S56" si="32">IF(A55="","",VLOOKUP(A55,#REF!,4,FALSE))</f>
        <v>#REF!</v>
      </c>
      <c r="T55" s="76"/>
      <c r="U55" s="76"/>
      <c r="V55" s="74"/>
      <c r="W55" s="75" t="e">
        <f t="shared" ref="W55:W56" si="33">IF(P55="","",P55*S55)</f>
        <v>#REF!</v>
      </c>
      <c r="X55" s="76"/>
      <c r="Y55" s="76"/>
      <c r="Z55" s="74"/>
      <c r="AA55" s="127" t="e">
        <f t="shared" si="25"/>
        <v>#REF!</v>
      </c>
      <c r="AB55" s="77"/>
      <c r="AC55" s="1"/>
      <c r="AD55" s="1"/>
      <c r="AE55" s="1"/>
      <c r="AF55" s="1"/>
      <c r="AG55" s="1"/>
      <c r="AH55" s="1"/>
      <c r="AI55" s="1"/>
    </row>
    <row r="56" spans="1:35" ht="14.25" customHeight="1" x14ac:dyDescent="0.35">
      <c r="A56" s="14" t="s">
        <v>89</v>
      </c>
      <c r="B56" s="105"/>
      <c r="C56" s="74"/>
      <c r="D56" s="78" t="e">
        <f t="shared" si="30"/>
        <v>#REF!</v>
      </c>
      <c r="E56" s="76"/>
      <c r="F56" s="76"/>
      <c r="G56" s="76"/>
      <c r="H56" s="76"/>
      <c r="I56" s="76"/>
      <c r="J56" s="76"/>
      <c r="K56" s="76"/>
      <c r="L56" s="74"/>
      <c r="M56" s="96" t="e">
        <f t="shared" si="31"/>
        <v>#REF!</v>
      </c>
      <c r="N56" s="76"/>
      <c r="O56" s="74"/>
      <c r="P56" s="79">
        <v>2</v>
      </c>
      <c r="Q56" s="76"/>
      <c r="R56" s="74"/>
      <c r="S56" s="75" t="e">
        <f t="shared" si="32"/>
        <v>#REF!</v>
      </c>
      <c r="T56" s="76"/>
      <c r="U56" s="76"/>
      <c r="V56" s="74"/>
      <c r="W56" s="75" t="e">
        <f t="shared" si="33"/>
        <v>#REF!</v>
      </c>
      <c r="X56" s="76"/>
      <c r="Y56" s="76"/>
      <c r="Z56" s="74"/>
      <c r="AA56" s="127" t="e">
        <f t="shared" si="25"/>
        <v>#REF!</v>
      </c>
      <c r="AB56" s="77"/>
      <c r="AC56" s="1"/>
      <c r="AD56" s="1"/>
      <c r="AE56" s="1"/>
      <c r="AF56" s="1"/>
      <c r="AG56" s="1"/>
      <c r="AH56" s="1"/>
      <c r="AI56" s="1"/>
    </row>
    <row r="57" spans="1:35" ht="14.25" customHeight="1" x14ac:dyDescent="0.35">
      <c r="B57" s="141" t="s">
        <v>90</v>
      </c>
      <c r="C57" s="74"/>
      <c r="D57" s="132" t="s">
        <v>91</v>
      </c>
      <c r="E57" s="76"/>
      <c r="F57" s="76"/>
      <c r="G57" s="76"/>
      <c r="H57" s="76"/>
      <c r="I57" s="76"/>
      <c r="J57" s="76"/>
      <c r="K57" s="76"/>
      <c r="L57" s="74"/>
      <c r="M57" s="136"/>
      <c r="N57" s="76"/>
      <c r="O57" s="74"/>
      <c r="P57" s="128"/>
      <c r="Q57" s="76"/>
      <c r="R57" s="74"/>
      <c r="S57" s="130"/>
      <c r="T57" s="76"/>
      <c r="U57" s="76"/>
      <c r="V57" s="74"/>
      <c r="W57" s="130" t="e">
        <f>SUM(W58:Z62)</f>
        <v>#REF!</v>
      </c>
      <c r="X57" s="76"/>
      <c r="Y57" s="76"/>
      <c r="Z57" s="74"/>
      <c r="AA57" s="131" t="e">
        <f t="shared" si="25"/>
        <v>#REF!</v>
      </c>
      <c r="AB57" s="77"/>
      <c r="AC57" s="3"/>
      <c r="AD57" s="3"/>
      <c r="AE57" s="3"/>
      <c r="AF57" s="3"/>
      <c r="AG57" s="3"/>
      <c r="AH57" s="3"/>
      <c r="AI57" s="3"/>
    </row>
    <row r="58" spans="1:35" ht="14.25" customHeight="1" x14ac:dyDescent="0.35">
      <c r="A58" s="14" t="s">
        <v>92</v>
      </c>
      <c r="B58" s="105" t="s">
        <v>88</v>
      </c>
      <c r="C58" s="74"/>
      <c r="D58" s="78" t="e">
        <f t="shared" ref="D58:D62" si="34">IF(A58="","",VLOOKUP(A58,#REF!,2,FALSE))</f>
        <v>#REF!</v>
      </c>
      <c r="E58" s="76"/>
      <c r="F58" s="76"/>
      <c r="G58" s="76"/>
      <c r="H58" s="76"/>
      <c r="I58" s="76"/>
      <c r="J58" s="76"/>
      <c r="K58" s="76"/>
      <c r="L58" s="74"/>
      <c r="M58" s="96" t="e">
        <f t="shared" ref="M58:M62" si="35">IF(A58="","",VLOOKUP(A58,#REF!,3,FALSE))</f>
        <v>#REF!</v>
      </c>
      <c r="N58" s="76"/>
      <c r="O58" s="74"/>
      <c r="P58" s="79">
        <v>20</v>
      </c>
      <c r="Q58" s="76"/>
      <c r="R58" s="74"/>
      <c r="S58" s="75" t="e">
        <f t="shared" ref="S58:S62" si="36">IF(A58="","",VLOOKUP(A58,#REF!,4,FALSE))</f>
        <v>#REF!</v>
      </c>
      <c r="T58" s="76"/>
      <c r="U58" s="76"/>
      <c r="V58" s="74"/>
      <c r="W58" s="75" t="e">
        <f t="shared" ref="W58:W62" si="37">IF(P58="","",P58*S58)</f>
        <v>#REF!</v>
      </c>
      <c r="X58" s="76"/>
      <c r="Y58" s="76"/>
      <c r="Z58" s="74"/>
      <c r="AA58" s="127" t="e">
        <f t="shared" si="25"/>
        <v>#REF!</v>
      </c>
      <c r="AB58" s="77"/>
      <c r="AC58" s="1"/>
      <c r="AD58" s="1"/>
      <c r="AE58" s="1"/>
      <c r="AF58" s="1"/>
      <c r="AG58" s="1"/>
      <c r="AH58" s="1"/>
      <c r="AI58" s="1"/>
    </row>
    <row r="59" spans="1:35" ht="14.25" customHeight="1" x14ac:dyDescent="0.35">
      <c r="A59" s="14" t="s">
        <v>93</v>
      </c>
      <c r="B59" s="105" t="s">
        <v>89</v>
      </c>
      <c r="C59" s="74"/>
      <c r="D59" s="78" t="e">
        <f t="shared" si="34"/>
        <v>#REF!</v>
      </c>
      <c r="E59" s="76"/>
      <c r="F59" s="76"/>
      <c r="G59" s="76"/>
      <c r="H59" s="76"/>
      <c r="I59" s="76"/>
      <c r="J59" s="76"/>
      <c r="K59" s="76"/>
      <c r="L59" s="74"/>
      <c r="M59" s="96" t="e">
        <f t="shared" si="35"/>
        <v>#REF!</v>
      </c>
      <c r="N59" s="76"/>
      <c r="O59" s="74"/>
      <c r="P59" s="79">
        <v>4</v>
      </c>
      <c r="Q59" s="76"/>
      <c r="R59" s="74"/>
      <c r="S59" s="75" t="e">
        <f t="shared" si="36"/>
        <v>#REF!</v>
      </c>
      <c r="T59" s="76"/>
      <c r="U59" s="76"/>
      <c r="V59" s="74"/>
      <c r="W59" s="75" t="e">
        <f t="shared" si="37"/>
        <v>#REF!</v>
      </c>
      <c r="X59" s="76"/>
      <c r="Y59" s="76"/>
      <c r="Z59" s="74"/>
      <c r="AA59" s="127" t="e">
        <f t="shared" si="25"/>
        <v>#REF!</v>
      </c>
      <c r="AB59" s="77"/>
      <c r="AC59" s="1"/>
      <c r="AD59" s="1"/>
      <c r="AE59" s="1"/>
      <c r="AF59" s="1"/>
      <c r="AG59" s="1"/>
      <c r="AH59" s="1"/>
      <c r="AI59" s="1"/>
    </row>
    <row r="60" spans="1:35" ht="14.25" customHeight="1" x14ac:dyDescent="0.35">
      <c r="A60" s="14" t="s">
        <v>94</v>
      </c>
      <c r="B60" s="105" t="s">
        <v>95</v>
      </c>
      <c r="C60" s="74"/>
      <c r="D60" s="78" t="e">
        <f t="shared" si="34"/>
        <v>#REF!</v>
      </c>
      <c r="E60" s="76"/>
      <c r="F60" s="76"/>
      <c r="G60" s="76"/>
      <c r="H60" s="76"/>
      <c r="I60" s="76"/>
      <c r="J60" s="76"/>
      <c r="K60" s="76"/>
      <c r="L60" s="74"/>
      <c r="M60" s="96" t="e">
        <f t="shared" si="35"/>
        <v>#REF!</v>
      </c>
      <c r="N60" s="76"/>
      <c r="O60" s="74"/>
      <c r="P60" s="79">
        <v>4</v>
      </c>
      <c r="Q60" s="76"/>
      <c r="R60" s="74"/>
      <c r="S60" s="75" t="e">
        <f t="shared" si="36"/>
        <v>#REF!</v>
      </c>
      <c r="T60" s="76"/>
      <c r="U60" s="76"/>
      <c r="V60" s="74"/>
      <c r="W60" s="75" t="e">
        <f t="shared" si="37"/>
        <v>#REF!</v>
      </c>
      <c r="X60" s="76"/>
      <c r="Y60" s="76"/>
      <c r="Z60" s="74"/>
      <c r="AA60" s="127" t="e">
        <f t="shared" si="25"/>
        <v>#REF!</v>
      </c>
      <c r="AB60" s="77"/>
      <c r="AC60" s="1"/>
      <c r="AD60" s="1"/>
      <c r="AE60" s="1"/>
      <c r="AF60" s="1"/>
      <c r="AG60" s="1"/>
      <c r="AH60" s="1"/>
      <c r="AI60" s="1"/>
    </row>
    <row r="61" spans="1:35" ht="29.25" customHeight="1" x14ac:dyDescent="0.35">
      <c r="A61" s="14" t="s">
        <v>96</v>
      </c>
      <c r="B61" s="105" t="s">
        <v>97</v>
      </c>
      <c r="C61" s="74"/>
      <c r="D61" s="78" t="e">
        <f t="shared" si="34"/>
        <v>#REF!</v>
      </c>
      <c r="E61" s="76"/>
      <c r="F61" s="76"/>
      <c r="G61" s="76"/>
      <c r="H61" s="76"/>
      <c r="I61" s="76"/>
      <c r="J61" s="76"/>
      <c r="K61" s="76"/>
      <c r="L61" s="74"/>
      <c r="M61" s="96" t="e">
        <f t="shared" si="35"/>
        <v>#REF!</v>
      </c>
      <c r="N61" s="76"/>
      <c r="O61" s="74"/>
      <c r="P61" s="79">
        <v>100</v>
      </c>
      <c r="Q61" s="76"/>
      <c r="R61" s="74"/>
      <c r="S61" s="75" t="e">
        <f t="shared" si="36"/>
        <v>#REF!</v>
      </c>
      <c r="T61" s="76"/>
      <c r="U61" s="76"/>
      <c r="V61" s="74"/>
      <c r="W61" s="75" t="e">
        <f t="shared" si="37"/>
        <v>#REF!</v>
      </c>
      <c r="X61" s="76"/>
      <c r="Y61" s="76"/>
      <c r="Z61" s="74"/>
      <c r="AA61" s="127" t="e">
        <f t="shared" si="25"/>
        <v>#REF!</v>
      </c>
      <c r="AB61" s="77"/>
      <c r="AC61" s="1"/>
      <c r="AD61" s="1"/>
      <c r="AE61" s="1"/>
      <c r="AF61" s="1"/>
      <c r="AG61" s="1"/>
      <c r="AH61" s="1"/>
      <c r="AI61" s="1"/>
    </row>
    <row r="62" spans="1:35" ht="14.25" customHeight="1" x14ac:dyDescent="0.35">
      <c r="A62" s="14" t="s">
        <v>98</v>
      </c>
      <c r="B62" s="105" t="s">
        <v>99</v>
      </c>
      <c r="C62" s="74"/>
      <c r="D62" s="78" t="e">
        <f t="shared" si="34"/>
        <v>#REF!</v>
      </c>
      <c r="E62" s="76"/>
      <c r="F62" s="76"/>
      <c r="G62" s="76"/>
      <c r="H62" s="76"/>
      <c r="I62" s="76"/>
      <c r="J62" s="76"/>
      <c r="K62" s="76"/>
      <c r="L62" s="74"/>
      <c r="M62" s="96" t="e">
        <f t="shared" si="35"/>
        <v>#REF!</v>
      </c>
      <c r="N62" s="76"/>
      <c r="O62" s="74"/>
      <c r="P62" s="79">
        <v>80</v>
      </c>
      <c r="Q62" s="76"/>
      <c r="R62" s="74"/>
      <c r="S62" s="75" t="e">
        <f t="shared" si="36"/>
        <v>#REF!</v>
      </c>
      <c r="T62" s="76"/>
      <c r="U62" s="76"/>
      <c r="V62" s="74"/>
      <c r="W62" s="75" t="e">
        <f t="shared" si="37"/>
        <v>#REF!</v>
      </c>
      <c r="X62" s="76"/>
      <c r="Y62" s="76"/>
      <c r="Z62" s="74"/>
      <c r="AA62" s="140" t="e">
        <f t="shared" si="25"/>
        <v>#REF!</v>
      </c>
      <c r="AB62" s="77"/>
      <c r="AC62" s="1"/>
      <c r="AD62" s="1"/>
      <c r="AE62" s="1"/>
      <c r="AF62" s="1"/>
      <c r="AG62" s="1"/>
      <c r="AH62" s="1"/>
      <c r="AI62" s="1"/>
    </row>
    <row r="63" spans="1:35" ht="14.25" customHeight="1" x14ac:dyDescent="0.35">
      <c r="B63" s="141" t="s">
        <v>100</v>
      </c>
      <c r="C63" s="74"/>
      <c r="D63" s="132" t="s">
        <v>47</v>
      </c>
      <c r="E63" s="76"/>
      <c r="F63" s="76"/>
      <c r="G63" s="76"/>
      <c r="H63" s="76"/>
      <c r="I63" s="76"/>
      <c r="J63" s="76"/>
      <c r="K63" s="76"/>
      <c r="L63" s="74"/>
      <c r="M63" s="136"/>
      <c r="N63" s="76"/>
      <c r="O63" s="74"/>
      <c r="P63" s="128"/>
      <c r="Q63" s="76"/>
      <c r="R63" s="74"/>
      <c r="S63" s="130"/>
      <c r="T63" s="76"/>
      <c r="U63" s="76"/>
      <c r="V63" s="74"/>
      <c r="W63" s="130" t="e">
        <f>SUM(W64:Z68)</f>
        <v>#REF!</v>
      </c>
      <c r="X63" s="76"/>
      <c r="Y63" s="76"/>
      <c r="Z63" s="74"/>
      <c r="AA63" s="131" t="e">
        <f t="shared" si="25"/>
        <v>#REF!</v>
      </c>
      <c r="AB63" s="77"/>
      <c r="AC63" s="3"/>
      <c r="AD63" s="3"/>
      <c r="AE63" s="3"/>
      <c r="AF63" s="3"/>
      <c r="AG63" s="3"/>
      <c r="AH63" s="3"/>
      <c r="AI63" s="3"/>
    </row>
    <row r="64" spans="1:35" ht="14.25" customHeight="1" x14ac:dyDescent="0.35">
      <c r="A64" s="14" t="s">
        <v>101</v>
      </c>
      <c r="B64" s="105" t="s">
        <v>92</v>
      </c>
      <c r="C64" s="74"/>
      <c r="D64" s="78" t="e">
        <f t="shared" ref="D64:D68" si="38">IF(A64="","",VLOOKUP(A64,#REF!,2,FALSE))</f>
        <v>#REF!</v>
      </c>
      <c r="E64" s="76"/>
      <c r="F64" s="76"/>
      <c r="G64" s="76"/>
      <c r="H64" s="76"/>
      <c r="I64" s="76"/>
      <c r="J64" s="76"/>
      <c r="K64" s="76"/>
      <c r="L64" s="74"/>
      <c r="M64" s="96" t="e">
        <f t="shared" ref="M64:M68" si="39">IF(A64="","",VLOOKUP(A64,#REF!,3,FALSE))</f>
        <v>#REF!</v>
      </c>
      <c r="N64" s="76"/>
      <c r="O64" s="74"/>
      <c r="P64" s="79">
        <v>1</v>
      </c>
      <c r="Q64" s="76"/>
      <c r="R64" s="74"/>
      <c r="S64" s="75" t="e">
        <f t="shared" ref="S64:S68" si="40">IF(A64="","",VLOOKUP(A64,#REF!,4,FALSE))</f>
        <v>#REF!</v>
      </c>
      <c r="T64" s="76"/>
      <c r="U64" s="76"/>
      <c r="V64" s="74"/>
      <c r="W64" s="75" t="e">
        <f t="shared" ref="W64:W68" si="41">IF(P64="","",P64*S64)</f>
        <v>#REF!</v>
      </c>
      <c r="X64" s="76"/>
      <c r="Y64" s="76"/>
      <c r="Z64" s="74"/>
      <c r="AA64" s="127" t="e">
        <f t="shared" si="25"/>
        <v>#REF!</v>
      </c>
      <c r="AB64" s="77"/>
      <c r="AC64" s="1"/>
      <c r="AD64" s="1"/>
      <c r="AE64" s="1"/>
      <c r="AF64" s="1"/>
      <c r="AG64" s="1"/>
      <c r="AH64" s="1"/>
      <c r="AI64" s="1"/>
    </row>
    <row r="65" spans="1:35" ht="14.25" customHeight="1" x14ac:dyDescent="0.35">
      <c r="A65" s="14" t="s">
        <v>102</v>
      </c>
      <c r="B65" s="105" t="s">
        <v>93</v>
      </c>
      <c r="C65" s="74"/>
      <c r="D65" s="78" t="e">
        <f t="shared" si="38"/>
        <v>#REF!</v>
      </c>
      <c r="E65" s="76"/>
      <c r="F65" s="76"/>
      <c r="G65" s="76"/>
      <c r="H65" s="76"/>
      <c r="I65" s="76"/>
      <c r="J65" s="76"/>
      <c r="K65" s="76"/>
      <c r="L65" s="74"/>
      <c r="M65" s="96" t="e">
        <f t="shared" si="39"/>
        <v>#REF!</v>
      </c>
      <c r="N65" s="76"/>
      <c r="O65" s="74"/>
      <c r="P65" s="79">
        <v>1</v>
      </c>
      <c r="Q65" s="76"/>
      <c r="R65" s="74"/>
      <c r="S65" s="75" t="e">
        <f t="shared" si="40"/>
        <v>#REF!</v>
      </c>
      <c r="T65" s="76"/>
      <c r="U65" s="76"/>
      <c r="V65" s="74"/>
      <c r="W65" s="75" t="e">
        <f t="shared" si="41"/>
        <v>#REF!</v>
      </c>
      <c r="X65" s="76"/>
      <c r="Y65" s="76"/>
      <c r="Z65" s="74"/>
      <c r="AA65" s="127" t="e">
        <f t="shared" si="25"/>
        <v>#REF!</v>
      </c>
      <c r="AB65" s="77"/>
      <c r="AC65" s="1"/>
      <c r="AD65" s="1"/>
      <c r="AE65" s="1"/>
      <c r="AF65" s="1"/>
      <c r="AG65" s="1"/>
      <c r="AH65" s="1"/>
      <c r="AI65" s="1"/>
    </row>
    <row r="66" spans="1:35" ht="14.25" customHeight="1" x14ac:dyDescent="0.35">
      <c r="A66" s="14" t="s">
        <v>103</v>
      </c>
      <c r="B66" s="105" t="s">
        <v>94</v>
      </c>
      <c r="C66" s="74"/>
      <c r="D66" s="78" t="e">
        <f t="shared" si="38"/>
        <v>#REF!</v>
      </c>
      <c r="E66" s="76"/>
      <c r="F66" s="76"/>
      <c r="G66" s="76"/>
      <c r="H66" s="76"/>
      <c r="I66" s="76"/>
      <c r="J66" s="76"/>
      <c r="K66" s="76"/>
      <c r="L66" s="74"/>
      <c r="M66" s="96" t="e">
        <f t="shared" si="39"/>
        <v>#REF!</v>
      </c>
      <c r="N66" s="76"/>
      <c r="O66" s="74"/>
      <c r="P66" s="79">
        <v>1</v>
      </c>
      <c r="Q66" s="76"/>
      <c r="R66" s="74"/>
      <c r="S66" s="75" t="e">
        <f t="shared" si="40"/>
        <v>#REF!</v>
      </c>
      <c r="T66" s="76"/>
      <c r="U66" s="76"/>
      <c r="V66" s="74"/>
      <c r="W66" s="75" t="e">
        <f t="shared" si="41"/>
        <v>#REF!</v>
      </c>
      <c r="X66" s="76"/>
      <c r="Y66" s="76"/>
      <c r="Z66" s="74"/>
      <c r="AA66" s="127" t="e">
        <f t="shared" si="25"/>
        <v>#REF!</v>
      </c>
      <c r="AB66" s="77"/>
      <c r="AC66" s="1"/>
      <c r="AD66" s="1"/>
      <c r="AE66" s="1"/>
      <c r="AF66" s="1"/>
      <c r="AG66" s="1"/>
      <c r="AH66" s="1"/>
      <c r="AI66" s="1"/>
    </row>
    <row r="67" spans="1:35" ht="14.25" customHeight="1" x14ac:dyDescent="0.35">
      <c r="A67" s="14" t="s">
        <v>104</v>
      </c>
      <c r="B67" s="105" t="s">
        <v>105</v>
      </c>
      <c r="C67" s="74"/>
      <c r="D67" s="78" t="e">
        <f t="shared" si="38"/>
        <v>#REF!</v>
      </c>
      <c r="E67" s="76"/>
      <c r="F67" s="76"/>
      <c r="G67" s="76"/>
      <c r="H67" s="76"/>
      <c r="I67" s="76"/>
      <c r="J67" s="76"/>
      <c r="K67" s="76"/>
      <c r="L67" s="74"/>
      <c r="M67" s="96" t="e">
        <f t="shared" si="39"/>
        <v>#REF!</v>
      </c>
      <c r="N67" s="76"/>
      <c r="O67" s="74"/>
      <c r="P67" s="79">
        <v>1</v>
      </c>
      <c r="Q67" s="76"/>
      <c r="R67" s="74"/>
      <c r="S67" s="75" t="e">
        <f t="shared" si="40"/>
        <v>#REF!</v>
      </c>
      <c r="T67" s="76"/>
      <c r="U67" s="76"/>
      <c r="V67" s="74"/>
      <c r="W67" s="75" t="e">
        <f t="shared" si="41"/>
        <v>#REF!</v>
      </c>
      <c r="X67" s="76"/>
      <c r="Y67" s="76"/>
      <c r="Z67" s="74"/>
      <c r="AA67" s="127" t="e">
        <f t="shared" si="25"/>
        <v>#REF!</v>
      </c>
      <c r="AB67" s="77"/>
      <c r="AC67" s="1"/>
      <c r="AD67" s="1"/>
      <c r="AE67" s="1"/>
      <c r="AF67" s="1"/>
      <c r="AG67" s="1"/>
      <c r="AH67" s="1"/>
      <c r="AI67" s="1"/>
    </row>
    <row r="68" spans="1:35" ht="14.25" customHeight="1" x14ac:dyDescent="0.35">
      <c r="A68" s="14" t="s">
        <v>106</v>
      </c>
      <c r="B68" s="105" t="s">
        <v>107</v>
      </c>
      <c r="C68" s="74"/>
      <c r="D68" s="78" t="e">
        <f t="shared" si="38"/>
        <v>#REF!</v>
      </c>
      <c r="E68" s="76"/>
      <c r="F68" s="76"/>
      <c r="G68" s="76"/>
      <c r="H68" s="76"/>
      <c r="I68" s="76"/>
      <c r="J68" s="76"/>
      <c r="K68" s="76"/>
      <c r="L68" s="74"/>
      <c r="M68" s="96" t="e">
        <f t="shared" si="39"/>
        <v>#REF!</v>
      </c>
      <c r="N68" s="76"/>
      <c r="O68" s="74"/>
      <c r="P68" s="79">
        <v>1</v>
      </c>
      <c r="Q68" s="76"/>
      <c r="R68" s="74"/>
      <c r="S68" s="75" t="e">
        <f t="shared" si="40"/>
        <v>#REF!</v>
      </c>
      <c r="T68" s="76"/>
      <c r="U68" s="76"/>
      <c r="V68" s="74"/>
      <c r="W68" s="75" t="e">
        <f t="shared" si="41"/>
        <v>#REF!</v>
      </c>
      <c r="X68" s="76"/>
      <c r="Y68" s="76"/>
      <c r="Z68" s="74"/>
      <c r="AA68" s="127" t="e">
        <f t="shared" si="25"/>
        <v>#REF!</v>
      </c>
      <c r="AB68" s="77"/>
      <c r="AC68" s="1"/>
      <c r="AD68" s="1"/>
      <c r="AE68" s="1"/>
      <c r="AF68" s="1"/>
      <c r="AG68" s="1"/>
      <c r="AH68" s="1"/>
      <c r="AI68" s="1"/>
    </row>
    <row r="69" spans="1:35" ht="14.25" customHeight="1" x14ac:dyDescent="0.35">
      <c r="B69" s="141" t="s">
        <v>108</v>
      </c>
      <c r="C69" s="74"/>
      <c r="D69" s="132" t="s">
        <v>109</v>
      </c>
      <c r="E69" s="76"/>
      <c r="F69" s="76"/>
      <c r="G69" s="76"/>
      <c r="H69" s="76"/>
      <c r="I69" s="76"/>
      <c r="J69" s="76"/>
      <c r="K69" s="76"/>
      <c r="L69" s="74"/>
      <c r="M69" s="136"/>
      <c r="N69" s="76"/>
      <c r="O69" s="74"/>
      <c r="P69" s="128"/>
      <c r="Q69" s="76"/>
      <c r="R69" s="74"/>
      <c r="S69" s="130"/>
      <c r="T69" s="76"/>
      <c r="U69" s="76"/>
      <c r="V69" s="74"/>
      <c r="W69" s="130" t="e">
        <f>SUM(W70:Z72)</f>
        <v>#REF!</v>
      </c>
      <c r="X69" s="76"/>
      <c r="Y69" s="76"/>
      <c r="Z69" s="74"/>
      <c r="AA69" s="131" t="e">
        <f t="shared" si="25"/>
        <v>#REF!</v>
      </c>
      <c r="AB69" s="77"/>
      <c r="AC69" s="3"/>
      <c r="AD69" s="3"/>
      <c r="AE69" s="3"/>
      <c r="AF69" s="3"/>
      <c r="AG69" s="3"/>
      <c r="AH69" s="3"/>
      <c r="AI69" s="3"/>
    </row>
    <row r="70" spans="1:35" ht="14.25" customHeight="1" x14ac:dyDescent="0.35">
      <c r="A70" s="14" t="s">
        <v>110</v>
      </c>
      <c r="B70" s="105" t="s">
        <v>101</v>
      </c>
      <c r="C70" s="74"/>
      <c r="D70" s="78" t="e">
        <f t="shared" ref="D70:D72" si="42">IF(A70="","",VLOOKUP(A70,#REF!,2,FALSE))</f>
        <v>#REF!</v>
      </c>
      <c r="E70" s="76"/>
      <c r="F70" s="76"/>
      <c r="G70" s="76"/>
      <c r="H70" s="76"/>
      <c r="I70" s="76"/>
      <c r="J70" s="76"/>
      <c r="K70" s="76"/>
      <c r="L70" s="74"/>
      <c r="M70" s="96" t="e">
        <f t="shared" ref="M70:M72" si="43">IF(A70="","",VLOOKUP(A70,#REF!,3,FALSE))</f>
        <v>#REF!</v>
      </c>
      <c r="N70" s="76"/>
      <c r="O70" s="74"/>
      <c r="P70" s="79">
        <v>2</v>
      </c>
      <c r="Q70" s="76"/>
      <c r="R70" s="74"/>
      <c r="S70" s="75" t="e">
        <f t="shared" ref="S70:S72" si="44">IF(A70="","",VLOOKUP(A70,#REF!,4,FALSE))</f>
        <v>#REF!</v>
      </c>
      <c r="T70" s="76"/>
      <c r="U70" s="76"/>
      <c r="V70" s="74"/>
      <c r="W70" s="75" t="e">
        <f t="shared" ref="W70:W72" si="45">IF(P70="","",P70*S70)</f>
        <v>#REF!</v>
      </c>
      <c r="X70" s="76"/>
      <c r="Y70" s="76"/>
      <c r="Z70" s="74"/>
      <c r="AA70" s="127" t="e">
        <f t="shared" si="25"/>
        <v>#REF!</v>
      </c>
      <c r="AB70" s="77"/>
      <c r="AC70" s="1"/>
      <c r="AD70" s="1"/>
      <c r="AE70" s="1"/>
      <c r="AF70" s="1"/>
      <c r="AG70" s="1"/>
      <c r="AH70" s="1"/>
      <c r="AI70" s="1"/>
    </row>
    <row r="71" spans="1:35" ht="14.25" customHeight="1" x14ac:dyDescent="0.35">
      <c r="A71" s="14" t="s">
        <v>111</v>
      </c>
      <c r="B71" s="105" t="s">
        <v>112</v>
      </c>
      <c r="C71" s="74"/>
      <c r="D71" s="78" t="e">
        <f t="shared" si="42"/>
        <v>#REF!</v>
      </c>
      <c r="E71" s="76"/>
      <c r="F71" s="76"/>
      <c r="G71" s="76"/>
      <c r="H71" s="76"/>
      <c r="I71" s="76"/>
      <c r="J71" s="76"/>
      <c r="K71" s="76"/>
      <c r="L71" s="74"/>
      <c r="M71" s="96" t="e">
        <f t="shared" si="43"/>
        <v>#REF!</v>
      </c>
      <c r="N71" s="76"/>
      <c r="O71" s="74"/>
      <c r="P71" s="79">
        <v>100</v>
      </c>
      <c r="Q71" s="76"/>
      <c r="R71" s="74"/>
      <c r="S71" s="75" t="e">
        <f t="shared" si="44"/>
        <v>#REF!</v>
      </c>
      <c r="T71" s="76"/>
      <c r="U71" s="76"/>
      <c r="V71" s="74"/>
      <c r="W71" s="75" t="e">
        <f t="shared" si="45"/>
        <v>#REF!</v>
      </c>
      <c r="X71" s="76"/>
      <c r="Y71" s="76"/>
      <c r="Z71" s="74"/>
      <c r="AA71" s="127" t="e">
        <f t="shared" si="25"/>
        <v>#REF!</v>
      </c>
      <c r="AB71" s="77"/>
      <c r="AC71" s="1"/>
      <c r="AD71" s="1"/>
      <c r="AE71" s="1"/>
      <c r="AF71" s="1"/>
      <c r="AG71" s="1"/>
      <c r="AH71" s="1"/>
      <c r="AI71" s="1"/>
    </row>
    <row r="72" spans="1:35" ht="14.25" customHeight="1" x14ac:dyDescent="0.35">
      <c r="A72" s="14" t="s">
        <v>113</v>
      </c>
      <c r="B72" s="105" t="s">
        <v>114</v>
      </c>
      <c r="C72" s="74"/>
      <c r="D72" s="78" t="e">
        <f t="shared" si="42"/>
        <v>#REF!</v>
      </c>
      <c r="E72" s="76"/>
      <c r="F72" s="76"/>
      <c r="G72" s="76"/>
      <c r="H72" s="76"/>
      <c r="I72" s="76"/>
      <c r="J72" s="76"/>
      <c r="K72" s="76"/>
      <c r="L72" s="74"/>
      <c r="M72" s="96" t="e">
        <f t="shared" si="43"/>
        <v>#REF!</v>
      </c>
      <c r="N72" s="76"/>
      <c r="O72" s="74"/>
      <c r="P72" s="79">
        <v>20</v>
      </c>
      <c r="Q72" s="76"/>
      <c r="R72" s="74"/>
      <c r="S72" s="75" t="e">
        <f t="shared" si="44"/>
        <v>#REF!</v>
      </c>
      <c r="T72" s="76"/>
      <c r="U72" s="76"/>
      <c r="V72" s="74"/>
      <c r="W72" s="75" t="e">
        <f t="shared" si="45"/>
        <v>#REF!</v>
      </c>
      <c r="X72" s="76"/>
      <c r="Y72" s="76"/>
      <c r="Z72" s="74"/>
      <c r="AA72" s="127" t="e">
        <f t="shared" si="25"/>
        <v>#REF!</v>
      </c>
      <c r="AB72" s="77"/>
      <c r="AC72" s="1"/>
      <c r="AD72" s="1"/>
      <c r="AE72" s="1"/>
      <c r="AF72" s="1"/>
      <c r="AG72" s="1"/>
      <c r="AH72" s="1"/>
      <c r="AI72" s="1"/>
    </row>
    <row r="73" spans="1:35" ht="15" customHeight="1" x14ac:dyDescent="0.35">
      <c r="B73" s="151">
        <v>4</v>
      </c>
      <c r="C73" s="74"/>
      <c r="D73" s="5" t="s">
        <v>115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133" t="e">
        <f>SUM(W75,W80,W83)</f>
        <v>#REF!</v>
      </c>
      <c r="X73" s="76"/>
      <c r="Y73" s="76"/>
      <c r="Z73" s="74"/>
      <c r="AA73" s="143" t="e">
        <f t="shared" si="25"/>
        <v>#REF!</v>
      </c>
      <c r="AB73" s="74"/>
      <c r="AC73" s="1"/>
      <c r="AD73" s="1"/>
      <c r="AE73" s="1"/>
      <c r="AF73" s="1"/>
      <c r="AG73" s="1"/>
      <c r="AH73" s="1"/>
      <c r="AI73" s="1"/>
    </row>
    <row r="74" spans="1:35" ht="15" customHeight="1" x14ac:dyDescent="0.35">
      <c r="B74" s="174" t="s">
        <v>9</v>
      </c>
      <c r="C74" s="74"/>
      <c r="D74" s="135" t="s">
        <v>10</v>
      </c>
      <c r="E74" s="76"/>
      <c r="F74" s="76"/>
      <c r="G74" s="76"/>
      <c r="H74" s="76"/>
      <c r="I74" s="76"/>
      <c r="J74" s="76"/>
      <c r="K74" s="76"/>
      <c r="L74" s="74"/>
      <c r="M74" s="135" t="s">
        <v>116</v>
      </c>
      <c r="N74" s="76"/>
      <c r="O74" s="74"/>
      <c r="P74" s="135" t="s">
        <v>117</v>
      </c>
      <c r="Q74" s="76"/>
      <c r="R74" s="74"/>
      <c r="S74" s="135" t="s">
        <v>42</v>
      </c>
      <c r="T74" s="76"/>
      <c r="U74" s="76"/>
      <c r="V74" s="74"/>
      <c r="W74" s="135" t="s">
        <v>15</v>
      </c>
      <c r="X74" s="76"/>
      <c r="Y74" s="76"/>
      <c r="Z74" s="74"/>
      <c r="AA74" s="135" t="s">
        <v>62</v>
      </c>
      <c r="AB74" s="77"/>
      <c r="AC74" s="1"/>
      <c r="AD74" s="1"/>
      <c r="AE74" s="1"/>
      <c r="AF74" s="1"/>
      <c r="AG74" s="1"/>
      <c r="AH74" s="1"/>
      <c r="AI74" s="1"/>
    </row>
    <row r="75" spans="1:35" ht="14.25" customHeight="1" x14ac:dyDescent="0.35">
      <c r="B75" s="141" t="s">
        <v>118</v>
      </c>
      <c r="C75" s="74"/>
      <c r="D75" s="132" t="s">
        <v>119</v>
      </c>
      <c r="E75" s="76"/>
      <c r="F75" s="76"/>
      <c r="G75" s="76"/>
      <c r="H75" s="76"/>
      <c r="I75" s="76"/>
      <c r="J75" s="76"/>
      <c r="K75" s="76"/>
      <c r="L75" s="74"/>
      <c r="M75" s="136"/>
      <c r="N75" s="76"/>
      <c r="O75" s="74"/>
      <c r="P75" s="137"/>
      <c r="Q75" s="76"/>
      <c r="R75" s="74"/>
      <c r="S75" s="130"/>
      <c r="T75" s="76"/>
      <c r="U75" s="76"/>
      <c r="V75" s="74"/>
      <c r="W75" s="130" t="e">
        <f>SUM(W76:Z79)</f>
        <v>#REF!</v>
      </c>
      <c r="X75" s="76"/>
      <c r="Y75" s="76"/>
      <c r="Z75" s="74"/>
      <c r="AA75" s="131" t="e">
        <f t="shared" ref="AA75:AA84" si="46">IF($W$85="","",W75/$W$85)</f>
        <v>#REF!</v>
      </c>
      <c r="AB75" s="77"/>
      <c r="AC75" s="3"/>
      <c r="AD75" s="3"/>
      <c r="AE75" s="3"/>
      <c r="AF75" s="3"/>
      <c r="AG75" s="3"/>
      <c r="AH75" s="3"/>
      <c r="AI75" s="3"/>
    </row>
    <row r="76" spans="1:35" ht="14.25" customHeight="1" x14ac:dyDescent="0.35">
      <c r="B76" s="105" t="s">
        <v>120</v>
      </c>
      <c r="C76" s="74"/>
      <c r="D76" s="78" t="s">
        <v>121</v>
      </c>
      <c r="E76" s="76"/>
      <c r="F76" s="76"/>
      <c r="G76" s="76"/>
      <c r="H76" s="76"/>
      <c r="I76" s="76"/>
      <c r="J76" s="76"/>
      <c r="K76" s="76"/>
      <c r="L76" s="74"/>
      <c r="M76" s="127">
        <v>2.1999999999999999E-2</v>
      </c>
      <c r="N76" s="76"/>
      <c r="O76" s="74"/>
      <c r="P76" s="127" t="e">
        <f t="shared" ref="P76:P79" si="47">M76*(1+SUM($AA$8,$AA$32,$AA$46,$M$76:$O$79,$M$81:$O$82,$M$84))</f>
        <v>#REF!</v>
      </c>
      <c r="Q76" s="76"/>
      <c r="R76" s="74"/>
      <c r="S76" s="142">
        <v>750000000</v>
      </c>
      <c r="T76" s="76"/>
      <c r="U76" s="76"/>
      <c r="V76" s="74"/>
      <c r="W76" s="75" t="e">
        <f t="shared" ref="W76:W79" si="48">IF(P76="","",P76*S76)</f>
        <v>#REF!</v>
      </c>
      <c r="X76" s="76"/>
      <c r="Y76" s="76"/>
      <c r="Z76" s="74"/>
      <c r="AA76" s="127" t="e">
        <f t="shared" si="46"/>
        <v>#REF!</v>
      </c>
      <c r="AB76" s="77"/>
      <c r="AC76" s="1"/>
      <c r="AD76" s="1"/>
      <c r="AE76" s="1"/>
      <c r="AF76" s="1"/>
      <c r="AG76" s="1"/>
      <c r="AH76" s="1"/>
      <c r="AI76" s="1"/>
    </row>
    <row r="77" spans="1:35" ht="14.25" customHeight="1" x14ac:dyDescent="0.35">
      <c r="B77" s="105" t="s">
        <v>122</v>
      </c>
      <c r="C77" s="74"/>
      <c r="D77" s="78" t="s">
        <v>123</v>
      </c>
      <c r="E77" s="76"/>
      <c r="F77" s="76"/>
      <c r="G77" s="76"/>
      <c r="H77" s="76"/>
      <c r="I77" s="76"/>
      <c r="J77" s="76"/>
      <c r="K77" s="76"/>
      <c r="L77" s="74"/>
      <c r="M77" s="127">
        <v>2.1999999999999999E-2</v>
      </c>
      <c r="N77" s="76"/>
      <c r="O77" s="74"/>
      <c r="P77" s="127" t="e">
        <f t="shared" si="47"/>
        <v>#REF!</v>
      </c>
      <c r="Q77" s="76"/>
      <c r="R77" s="74"/>
      <c r="S77" s="142">
        <v>750000000</v>
      </c>
      <c r="T77" s="76"/>
      <c r="U77" s="76"/>
      <c r="V77" s="74"/>
      <c r="W77" s="75" t="e">
        <f t="shared" si="48"/>
        <v>#REF!</v>
      </c>
      <c r="X77" s="76"/>
      <c r="Y77" s="76"/>
      <c r="Z77" s="74"/>
      <c r="AA77" s="127" t="e">
        <f t="shared" si="46"/>
        <v>#REF!</v>
      </c>
      <c r="AB77" s="77"/>
      <c r="AC77" s="1"/>
      <c r="AD77" s="1"/>
      <c r="AE77" s="1"/>
      <c r="AF77" s="1"/>
      <c r="AG77" s="1"/>
      <c r="AH77" s="1"/>
      <c r="AI77" s="1"/>
    </row>
    <row r="78" spans="1:35" ht="14.25" customHeight="1" x14ac:dyDescent="0.35">
      <c r="B78" s="105" t="s">
        <v>124</v>
      </c>
      <c r="C78" s="74"/>
      <c r="D78" s="78" t="s">
        <v>125</v>
      </c>
      <c r="E78" s="76"/>
      <c r="F78" s="76"/>
      <c r="G78" s="76"/>
      <c r="H78" s="76"/>
      <c r="I78" s="76"/>
      <c r="J78" s="76"/>
      <c r="K78" s="76"/>
      <c r="L78" s="74"/>
      <c r="M78" s="127">
        <v>0.02</v>
      </c>
      <c r="N78" s="76"/>
      <c r="O78" s="74"/>
      <c r="P78" s="127" t="e">
        <f t="shared" si="47"/>
        <v>#REF!</v>
      </c>
      <c r="Q78" s="76"/>
      <c r="R78" s="74"/>
      <c r="S78" s="142">
        <v>750000000</v>
      </c>
      <c r="T78" s="76"/>
      <c r="U78" s="76"/>
      <c r="V78" s="74"/>
      <c r="W78" s="75" t="e">
        <f t="shared" si="48"/>
        <v>#REF!</v>
      </c>
      <c r="X78" s="76"/>
      <c r="Y78" s="76"/>
      <c r="Z78" s="74"/>
      <c r="AA78" s="127" t="e">
        <f t="shared" si="46"/>
        <v>#REF!</v>
      </c>
      <c r="AB78" s="77"/>
      <c r="AC78" s="1"/>
      <c r="AD78" s="1"/>
      <c r="AE78" s="1"/>
      <c r="AF78" s="1"/>
      <c r="AG78" s="1"/>
      <c r="AH78" s="1"/>
      <c r="AI78" s="1"/>
    </row>
    <row r="79" spans="1:35" ht="14.25" customHeight="1" x14ac:dyDescent="0.35">
      <c r="B79" s="105" t="s">
        <v>126</v>
      </c>
      <c r="C79" s="74"/>
      <c r="D79" s="78" t="s">
        <v>127</v>
      </c>
      <c r="E79" s="76"/>
      <c r="F79" s="76"/>
      <c r="G79" s="76"/>
      <c r="H79" s="76"/>
      <c r="I79" s="76"/>
      <c r="J79" s="76"/>
      <c r="K79" s="76"/>
      <c r="L79" s="74"/>
      <c r="M79" s="127">
        <v>0.02</v>
      </c>
      <c r="N79" s="76"/>
      <c r="O79" s="74"/>
      <c r="P79" s="127" t="e">
        <f t="shared" si="47"/>
        <v>#REF!</v>
      </c>
      <c r="Q79" s="76"/>
      <c r="R79" s="74"/>
      <c r="S79" s="142">
        <v>750000000</v>
      </c>
      <c r="T79" s="76"/>
      <c r="U79" s="76"/>
      <c r="V79" s="74"/>
      <c r="W79" s="75" t="e">
        <f t="shared" si="48"/>
        <v>#REF!</v>
      </c>
      <c r="X79" s="76"/>
      <c r="Y79" s="76"/>
      <c r="Z79" s="74"/>
      <c r="AA79" s="127" t="e">
        <f t="shared" si="46"/>
        <v>#REF!</v>
      </c>
      <c r="AB79" s="77"/>
      <c r="AC79" s="1"/>
      <c r="AD79" s="1"/>
      <c r="AE79" s="1"/>
      <c r="AF79" s="1"/>
      <c r="AG79" s="1"/>
      <c r="AH79" s="1"/>
      <c r="AI79" s="1"/>
    </row>
    <row r="80" spans="1:35" ht="14.25" customHeight="1" x14ac:dyDescent="0.35">
      <c r="B80" s="141" t="s">
        <v>128</v>
      </c>
      <c r="C80" s="74"/>
      <c r="D80" s="132" t="s">
        <v>129</v>
      </c>
      <c r="E80" s="76"/>
      <c r="F80" s="76"/>
      <c r="G80" s="76"/>
      <c r="H80" s="76"/>
      <c r="I80" s="76"/>
      <c r="J80" s="76"/>
      <c r="K80" s="76"/>
      <c r="L80" s="74"/>
      <c r="M80" s="131"/>
      <c r="N80" s="76"/>
      <c r="O80" s="74"/>
      <c r="P80" s="129"/>
      <c r="Q80" s="76"/>
      <c r="R80" s="74"/>
      <c r="S80" s="130"/>
      <c r="T80" s="76"/>
      <c r="U80" s="76"/>
      <c r="V80" s="74"/>
      <c r="W80" s="130" t="e">
        <f>SUM(W81:Z82)</f>
        <v>#REF!</v>
      </c>
      <c r="X80" s="76"/>
      <c r="Y80" s="76"/>
      <c r="Z80" s="74"/>
      <c r="AA80" s="131" t="e">
        <f t="shared" si="46"/>
        <v>#REF!</v>
      </c>
      <c r="AB80" s="77"/>
      <c r="AC80" s="3"/>
      <c r="AD80" s="3"/>
      <c r="AE80" s="3"/>
      <c r="AF80" s="3"/>
      <c r="AG80" s="3"/>
      <c r="AH80" s="3"/>
      <c r="AI80" s="3"/>
    </row>
    <row r="81" spans="2:35" ht="14.25" customHeight="1" x14ac:dyDescent="0.35">
      <c r="B81" s="105" t="s">
        <v>130</v>
      </c>
      <c r="C81" s="74"/>
      <c r="D81" s="78" t="s">
        <v>131</v>
      </c>
      <c r="E81" s="76"/>
      <c r="F81" s="76"/>
      <c r="G81" s="76"/>
      <c r="H81" s="76"/>
      <c r="I81" s="76"/>
      <c r="J81" s="76"/>
      <c r="K81" s="76"/>
      <c r="L81" s="74"/>
      <c r="M81" s="127">
        <v>0.05</v>
      </c>
      <c r="N81" s="76"/>
      <c r="O81" s="74"/>
      <c r="P81" s="127" t="e">
        <f t="shared" ref="P81:P82" si="49">M81*(1+SUM($AA$8,$AA$32,$AA$46,$M$76:$O$79,$M$81:$O$82,$M$84))</f>
        <v>#REF!</v>
      </c>
      <c r="Q81" s="76"/>
      <c r="R81" s="74"/>
      <c r="S81" s="142">
        <v>750000000</v>
      </c>
      <c r="T81" s="76"/>
      <c r="U81" s="76"/>
      <c r="V81" s="74"/>
      <c r="W81" s="75" t="e">
        <f t="shared" ref="W81:W82" si="50">IF(P81="","",P81*S81)</f>
        <v>#REF!</v>
      </c>
      <c r="X81" s="76"/>
      <c r="Y81" s="76"/>
      <c r="Z81" s="74"/>
      <c r="AA81" s="127" t="e">
        <f t="shared" si="46"/>
        <v>#REF!</v>
      </c>
      <c r="AB81" s="77"/>
      <c r="AC81" s="1"/>
      <c r="AD81" s="1"/>
      <c r="AE81" s="1"/>
      <c r="AF81" s="1"/>
      <c r="AG81" s="1"/>
      <c r="AH81" s="1"/>
      <c r="AI81" s="1"/>
    </row>
    <row r="82" spans="2:35" ht="28.5" customHeight="1" x14ac:dyDescent="0.35">
      <c r="B82" s="105" t="s">
        <v>132</v>
      </c>
      <c r="C82" s="74"/>
      <c r="D82" s="78" t="s">
        <v>133</v>
      </c>
      <c r="E82" s="76"/>
      <c r="F82" s="76"/>
      <c r="G82" s="76"/>
      <c r="H82" s="76"/>
      <c r="I82" s="76"/>
      <c r="J82" s="76"/>
      <c r="K82" s="76"/>
      <c r="L82" s="74"/>
      <c r="M82" s="127">
        <v>0.01</v>
      </c>
      <c r="N82" s="76"/>
      <c r="O82" s="74"/>
      <c r="P82" s="127" t="e">
        <f t="shared" si="49"/>
        <v>#REF!</v>
      </c>
      <c r="Q82" s="76"/>
      <c r="R82" s="74"/>
      <c r="S82" s="142">
        <v>750000000</v>
      </c>
      <c r="T82" s="76"/>
      <c r="U82" s="76"/>
      <c r="V82" s="74"/>
      <c r="W82" s="75" t="e">
        <f t="shared" si="50"/>
        <v>#REF!</v>
      </c>
      <c r="X82" s="76"/>
      <c r="Y82" s="76"/>
      <c r="Z82" s="74"/>
      <c r="AA82" s="127" t="e">
        <f t="shared" si="46"/>
        <v>#REF!</v>
      </c>
      <c r="AB82" s="77"/>
      <c r="AC82" s="1"/>
      <c r="AD82" s="1"/>
      <c r="AE82" s="1"/>
      <c r="AF82" s="1"/>
      <c r="AG82" s="1"/>
      <c r="AH82" s="1"/>
      <c r="AI82" s="1"/>
    </row>
    <row r="83" spans="2:35" ht="14.25" customHeight="1" x14ac:dyDescent="0.35">
      <c r="B83" s="141" t="s">
        <v>134</v>
      </c>
      <c r="C83" s="74"/>
      <c r="D83" s="132" t="s">
        <v>135</v>
      </c>
      <c r="E83" s="76"/>
      <c r="F83" s="76"/>
      <c r="G83" s="76"/>
      <c r="H83" s="76"/>
      <c r="I83" s="76"/>
      <c r="J83" s="76"/>
      <c r="K83" s="76"/>
      <c r="L83" s="74"/>
      <c r="M83" s="131"/>
      <c r="N83" s="76"/>
      <c r="O83" s="74"/>
      <c r="P83" s="129"/>
      <c r="Q83" s="76"/>
      <c r="R83" s="74"/>
      <c r="S83" s="130"/>
      <c r="T83" s="76"/>
      <c r="U83" s="76"/>
      <c r="V83" s="74"/>
      <c r="W83" s="130" t="e">
        <f>W84</f>
        <v>#REF!</v>
      </c>
      <c r="X83" s="76"/>
      <c r="Y83" s="76"/>
      <c r="Z83" s="74"/>
      <c r="AA83" s="131" t="e">
        <f t="shared" si="46"/>
        <v>#REF!</v>
      </c>
      <c r="AB83" s="77"/>
      <c r="AC83" s="3"/>
      <c r="AD83" s="3"/>
      <c r="AE83" s="3"/>
      <c r="AF83" s="3"/>
      <c r="AG83" s="3"/>
      <c r="AH83" s="3"/>
      <c r="AI83" s="3"/>
    </row>
    <row r="84" spans="2:35" ht="14.25" customHeight="1" x14ac:dyDescent="0.35">
      <c r="B84" s="105" t="s">
        <v>136</v>
      </c>
      <c r="C84" s="74"/>
      <c r="D84" s="78" t="s">
        <v>135</v>
      </c>
      <c r="E84" s="76"/>
      <c r="F84" s="76"/>
      <c r="G84" s="76"/>
      <c r="H84" s="76"/>
      <c r="I84" s="76"/>
      <c r="J84" s="76"/>
      <c r="K84" s="76"/>
      <c r="L84" s="74"/>
      <c r="M84" s="127">
        <v>5.0000000000000001E-4</v>
      </c>
      <c r="N84" s="76"/>
      <c r="O84" s="74"/>
      <c r="P84" s="127" t="e">
        <f>M84*(1+SUM($AA$8,$AA$32,$AA$46,$M$76:$O$79,$M$81:$O$82,$M$84))</f>
        <v>#REF!</v>
      </c>
      <c r="Q84" s="76"/>
      <c r="R84" s="74"/>
      <c r="S84" s="142">
        <v>750000000</v>
      </c>
      <c r="T84" s="76"/>
      <c r="U84" s="76"/>
      <c r="V84" s="74"/>
      <c r="W84" s="75" t="e">
        <f>IF(P84="","",P84*S84)</f>
        <v>#REF!</v>
      </c>
      <c r="X84" s="76"/>
      <c r="Y84" s="76"/>
      <c r="Z84" s="74"/>
      <c r="AA84" s="127" t="e">
        <f t="shared" si="46"/>
        <v>#REF!</v>
      </c>
      <c r="AB84" s="77"/>
      <c r="AC84" s="1"/>
      <c r="AD84" s="1"/>
      <c r="AE84" s="1"/>
      <c r="AF84" s="1"/>
      <c r="AG84" s="1"/>
      <c r="AH84" s="1"/>
      <c r="AI84" s="1"/>
    </row>
    <row r="85" spans="2:35" ht="14.25" customHeight="1" x14ac:dyDescent="0.35">
      <c r="B85" s="144" t="s">
        <v>137</v>
      </c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4"/>
      <c r="W85" s="145">
        <v>750000000</v>
      </c>
      <c r="X85" s="76"/>
      <c r="Y85" s="76"/>
      <c r="Z85" s="74"/>
      <c r="AA85" s="146">
        <f>IF(W85="","",W85/$W$85)</f>
        <v>1</v>
      </c>
      <c r="AB85" s="77"/>
      <c r="AC85" s="1"/>
      <c r="AD85" s="1"/>
      <c r="AE85" s="1"/>
      <c r="AF85" s="1"/>
      <c r="AG85" s="1"/>
      <c r="AH85" s="1"/>
      <c r="AI85" s="1"/>
    </row>
    <row r="86" spans="2:35" ht="14.25" customHeight="1" x14ac:dyDescent="0.35">
      <c r="B86" s="147" t="s">
        <v>138</v>
      </c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3"/>
      <c r="W86" s="148" t="e">
        <f>SUM(W8,W32,W46,W73)</f>
        <v>#REF!</v>
      </c>
      <c r="X86" s="112"/>
      <c r="Y86" s="112"/>
      <c r="Z86" s="113"/>
      <c r="AA86" s="149" t="e">
        <f>W86/$W$85</f>
        <v>#REF!</v>
      </c>
      <c r="AB86" s="115"/>
      <c r="AC86" s="1"/>
      <c r="AD86" s="1"/>
      <c r="AE86" s="1"/>
      <c r="AF86" s="1"/>
      <c r="AG86" s="1"/>
      <c r="AH86" s="1"/>
      <c r="AI86" s="1"/>
    </row>
    <row r="87" spans="2:35" ht="14.25" customHeight="1" x14ac:dyDescent="0.3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2:35" ht="14.25" customHeight="1" x14ac:dyDescent="0.3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spans="2:35" ht="14.25" customHeight="1" x14ac:dyDescent="0.3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</row>
    <row r="90" spans="2:35" ht="14.25" customHeight="1" x14ac:dyDescent="0.3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spans="2:35" ht="14.25" customHeight="1" x14ac:dyDescent="0.3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</row>
    <row r="92" spans="2:35" ht="14.25" customHeight="1" x14ac:dyDescent="0.3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spans="2:35" ht="14.25" customHeight="1" x14ac:dyDescent="0.3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2:35" ht="14.25" customHeight="1" x14ac:dyDescent="0.3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spans="2:35" ht="14.25" customHeight="1" x14ac:dyDescent="0.3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spans="2:35" ht="14.25" customHeight="1" x14ac:dyDescent="0.3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2:35" ht="14.25" customHeight="1" x14ac:dyDescent="0.3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spans="2:35" ht="14.25" customHeight="1" x14ac:dyDescent="0.3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2:35" ht="14.25" customHeight="1" x14ac:dyDescent="0.3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spans="2:35" ht="14.25" customHeight="1" x14ac:dyDescent="0.3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2:35" ht="14.25" customHeight="1" x14ac:dyDescent="0.3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</row>
    <row r="102" spans="2:35" ht="14.25" customHeight="1" x14ac:dyDescent="0.3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spans="2:35" ht="14.25" customHeight="1" x14ac:dyDescent="0.3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spans="2:35" ht="14.25" customHeight="1" x14ac:dyDescent="0.3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spans="2:35" ht="14.25" customHeight="1" x14ac:dyDescent="0.3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spans="2:35" ht="14.25" customHeight="1" x14ac:dyDescent="0.3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spans="2:35" ht="14.25" customHeight="1" x14ac:dyDescent="0.3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spans="2:35" ht="14.25" customHeight="1" x14ac:dyDescent="0.3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2:35" ht="14.25" customHeight="1" x14ac:dyDescent="0.3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spans="2:35" ht="14.25" customHeight="1" x14ac:dyDescent="0.3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2:35" ht="14.25" customHeight="1" x14ac:dyDescent="0.3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spans="2:35" ht="14.25" customHeight="1" x14ac:dyDescent="0.35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2:35" ht="14.25" customHeight="1" x14ac:dyDescent="0.35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spans="2:35" ht="14.25" customHeight="1" x14ac:dyDescent="0.35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2:35" ht="14.25" customHeight="1" x14ac:dyDescent="0.3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spans="2:35" ht="14.25" customHeight="1" x14ac:dyDescent="0.3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2:35" ht="14.25" customHeight="1" x14ac:dyDescent="0.3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spans="2:35" ht="14.25" customHeight="1" x14ac:dyDescent="0.3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2:35" ht="14.25" customHeight="1" x14ac:dyDescent="0.35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spans="2:35" ht="14.25" customHeight="1" x14ac:dyDescent="0.35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spans="2:35" ht="14.25" customHeight="1" x14ac:dyDescent="0.3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spans="2:35" ht="14.25" customHeight="1" x14ac:dyDescent="0.35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spans="2:35" ht="14.25" customHeight="1" x14ac:dyDescent="0.35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2:35" ht="14.25" customHeight="1" x14ac:dyDescent="0.35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spans="2:35" ht="14.25" customHeight="1" x14ac:dyDescent="0.35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spans="2:35" ht="14.25" customHeight="1" x14ac:dyDescent="0.3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spans="2:35" ht="14.25" customHeight="1" x14ac:dyDescent="0.35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spans="2:35" ht="14.25" customHeight="1" x14ac:dyDescent="0.35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</row>
    <row r="129" spans="2:35" ht="14.25" customHeight="1" x14ac:dyDescent="0.3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spans="2:35" ht="14.25" customHeight="1" x14ac:dyDescent="0.35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spans="2:35" ht="14.25" customHeight="1" x14ac:dyDescent="0.35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spans="2:35" ht="14.25" customHeight="1" x14ac:dyDescent="0.35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spans="2:35" ht="14.25" customHeight="1" x14ac:dyDescent="0.3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spans="2:35" ht="14.25" customHeight="1" x14ac:dyDescent="0.3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spans="2:35" ht="14.25" customHeight="1" x14ac:dyDescent="0.3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2:35" ht="14.25" customHeight="1" x14ac:dyDescent="0.3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spans="2:35" ht="14.25" customHeight="1" x14ac:dyDescent="0.35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spans="2:35" ht="14.25" customHeight="1" x14ac:dyDescent="0.3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spans="2:35" ht="14.25" customHeight="1" x14ac:dyDescent="0.35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spans="2:35" ht="14.25" customHeight="1" x14ac:dyDescent="0.35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spans="2:35" ht="14.25" customHeight="1" x14ac:dyDescent="0.35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spans="2:35" ht="14.25" customHeight="1" x14ac:dyDescent="0.35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spans="2:35" ht="14.25" customHeight="1" x14ac:dyDescent="0.35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spans="2:35" ht="14.25" customHeight="1" x14ac:dyDescent="0.35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spans="2:35" ht="14.25" customHeight="1" x14ac:dyDescent="0.35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spans="2:35" ht="14.25" customHeight="1" x14ac:dyDescent="0.3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spans="2:35" ht="14.25" customHeight="1" x14ac:dyDescent="0.35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spans="2:35" ht="14.25" customHeight="1" x14ac:dyDescent="0.35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2:35" ht="14.25" customHeight="1" x14ac:dyDescent="0.35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spans="2:35" ht="14.25" customHeight="1" x14ac:dyDescent="0.35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spans="2:35" ht="14.25" customHeight="1" x14ac:dyDescent="0.35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spans="2:35" ht="14.25" customHeight="1" x14ac:dyDescent="0.35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spans="2:35" ht="14.25" customHeight="1" x14ac:dyDescent="0.35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spans="2:35" ht="14.25" customHeight="1" x14ac:dyDescent="0.35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2:35" ht="14.25" customHeight="1" x14ac:dyDescent="0.35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spans="2:35" ht="14.25" customHeight="1" x14ac:dyDescent="0.35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spans="2:35" ht="14.25" customHeight="1" x14ac:dyDescent="0.35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spans="2:35" ht="14.25" customHeight="1" x14ac:dyDescent="0.35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spans="2:35" ht="14.25" customHeight="1" x14ac:dyDescent="0.35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spans="2:35" ht="14.25" customHeight="1" x14ac:dyDescent="0.35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spans="2:35" ht="14.25" customHeight="1" x14ac:dyDescent="0.35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spans="2:35" ht="14.25" customHeight="1" x14ac:dyDescent="0.35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spans="2:35" ht="14.25" customHeight="1" x14ac:dyDescent="0.35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2:35" ht="14.25" customHeight="1" x14ac:dyDescent="0.35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spans="2:35" ht="14.25" customHeight="1" x14ac:dyDescent="0.35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2:35" ht="14.25" customHeight="1" x14ac:dyDescent="0.35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spans="2:35" ht="14.25" customHeight="1" x14ac:dyDescent="0.3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spans="2:35" ht="14.25" customHeight="1" x14ac:dyDescent="0.35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spans="2:35" ht="14.25" customHeight="1" x14ac:dyDescent="0.35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spans="2:35" ht="14.25" customHeight="1" x14ac:dyDescent="0.35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spans="2:35" ht="14.25" customHeight="1" x14ac:dyDescent="0.35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spans="2:35" ht="14.25" customHeight="1" x14ac:dyDescent="0.35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spans="2:35" ht="14.25" customHeight="1" x14ac:dyDescent="0.35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spans="2:35" ht="14.25" customHeight="1" x14ac:dyDescent="0.35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</row>
    <row r="175" spans="2:35" ht="14.25" customHeight="1" x14ac:dyDescent="0.35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spans="2:35" ht="14.25" customHeight="1" x14ac:dyDescent="0.35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</row>
    <row r="177" spans="2:35" ht="14.25" customHeight="1" x14ac:dyDescent="0.35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</row>
    <row r="178" spans="2:35" ht="14.25" customHeight="1" x14ac:dyDescent="0.35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</row>
    <row r="179" spans="2:35" ht="14.25" customHeight="1" x14ac:dyDescent="0.35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</row>
    <row r="180" spans="2:35" ht="14.25" customHeight="1" x14ac:dyDescent="0.35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</row>
    <row r="181" spans="2:35" ht="14.25" customHeight="1" x14ac:dyDescent="0.3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</row>
    <row r="182" spans="2:35" ht="14.25" customHeight="1" x14ac:dyDescent="0.3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</row>
    <row r="183" spans="2:35" ht="14.25" customHeight="1" x14ac:dyDescent="0.3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</row>
    <row r="184" spans="2:35" ht="14.25" customHeight="1" x14ac:dyDescent="0.3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</row>
    <row r="185" spans="2:35" ht="14.25" customHeight="1" x14ac:dyDescent="0.3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</row>
    <row r="186" spans="2:35" ht="14.25" customHeight="1" x14ac:dyDescent="0.3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</row>
    <row r="187" spans="2:35" ht="14.25" customHeight="1" x14ac:dyDescent="0.3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</row>
    <row r="188" spans="2:35" ht="14.25" customHeight="1" x14ac:dyDescent="0.3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</row>
    <row r="189" spans="2:35" ht="14.25" customHeight="1" x14ac:dyDescent="0.3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spans="2:35" ht="14.25" customHeight="1" x14ac:dyDescent="0.3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spans="2:35" ht="14.25" customHeight="1" x14ac:dyDescent="0.3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spans="2:35" ht="14.25" customHeight="1" x14ac:dyDescent="0.3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spans="2:35" ht="14.25" customHeight="1" x14ac:dyDescent="0.3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spans="2:35" ht="14.25" customHeight="1" x14ac:dyDescent="0.3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spans="2:35" ht="14.25" customHeight="1" x14ac:dyDescent="0.3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spans="2:35" ht="14.25" customHeight="1" x14ac:dyDescent="0.3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spans="2:35" ht="14.25" customHeight="1" x14ac:dyDescent="0.3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spans="2:35" ht="14.25" customHeight="1" x14ac:dyDescent="0.3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spans="2:35" ht="14.25" customHeight="1" x14ac:dyDescent="0.3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spans="2:35" ht="14.25" customHeight="1" x14ac:dyDescent="0.3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spans="2:35" ht="14.25" customHeight="1" x14ac:dyDescent="0.3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spans="2:35" ht="14.25" customHeight="1" x14ac:dyDescent="0.3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spans="2:35" ht="14.25" customHeight="1" x14ac:dyDescent="0.3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spans="2:35" ht="14.25" customHeight="1" x14ac:dyDescent="0.3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spans="2:35" ht="14.25" customHeight="1" x14ac:dyDescent="0.3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spans="2:35" ht="14.25" customHeight="1" x14ac:dyDescent="0.3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spans="2:35" ht="14.25" customHeight="1" x14ac:dyDescent="0.3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spans="2:35" ht="14.25" customHeight="1" x14ac:dyDescent="0.3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spans="2:35" ht="14.25" customHeight="1" x14ac:dyDescent="0.3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spans="2:35" ht="14.25" customHeight="1" x14ac:dyDescent="0.3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spans="2:35" ht="14.25" customHeight="1" x14ac:dyDescent="0.3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spans="2:35" ht="14.25" customHeight="1" x14ac:dyDescent="0.35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spans="2:35" ht="14.25" customHeight="1" x14ac:dyDescent="0.35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spans="2:35" ht="14.25" customHeight="1" x14ac:dyDescent="0.35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2:35" ht="14.25" customHeight="1" x14ac:dyDescent="0.35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spans="2:35" ht="14.25" customHeight="1" x14ac:dyDescent="0.35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spans="2:35" ht="14.25" customHeight="1" x14ac:dyDescent="0.35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spans="2:35" ht="14.25" customHeight="1" x14ac:dyDescent="0.35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spans="2:35" ht="14.25" customHeight="1" x14ac:dyDescent="0.35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spans="2:35" ht="14.25" customHeight="1" x14ac:dyDescent="0.35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spans="2:35" ht="14.25" customHeight="1" x14ac:dyDescent="0.35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2:35" ht="14.25" customHeight="1" x14ac:dyDescent="0.35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2:35" ht="14.25" customHeight="1" x14ac:dyDescent="0.35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spans="2:35" ht="14.25" customHeight="1" x14ac:dyDescent="0.35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spans="2:35" ht="14.25" customHeight="1" x14ac:dyDescent="0.35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spans="2:35" ht="14.25" customHeight="1" x14ac:dyDescent="0.35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spans="2:35" ht="14.25" customHeight="1" x14ac:dyDescent="0.35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spans="2:35" ht="14.25" customHeight="1" x14ac:dyDescent="0.35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2:35" ht="14.25" customHeight="1" x14ac:dyDescent="0.35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spans="2:35" ht="14.25" customHeight="1" x14ac:dyDescent="0.35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spans="2:35" ht="14.25" customHeight="1" x14ac:dyDescent="0.35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spans="2:35" ht="14.25" customHeight="1" x14ac:dyDescent="0.35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spans="2:35" ht="14.25" customHeight="1" x14ac:dyDescent="0.35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spans="2:35" ht="14.25" customHeight="1" x14ac:dyDescent="0.35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spans="2:35" ht="14.25" customHeight="1" x14ac:dyDescent="0.35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spans="2:35" ht="14.25" customHeight="1" x14ac:dyDescent="0.35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spans="2:35" ht="14.25" customHeight="1" x14ac:dyDescent="0.35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spans="2:35" ht="14.25" customHeight="1" x14ac:dyDescent="0.35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spans="2:35" ht="14.25" customHeight="1" x14ac:dyDescent="0.35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2:35" ht="14.25" customHeight="1" x14ac:dyDescent="0.35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spans="2:35" ht="14.25" customHeight="1" x14ac:dyDescent="0.35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spans="2:35" ht="14.25" customHeight="1" x14ac:dyDescent="0.35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spans="2:35" ht="14.25" customHeight="1" x14ac:dyDescent="0.35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spans="2:35" ht="14.25" customHeight="1" x14ac:dyDescent="0.35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spans="2:35" ht="14.25" customHeight="1" x14ac:dyDescent="0.35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spans="2:35" ht="14.25" customHeight="1" x14ac:dyDescent="0.35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spans="2:35" ht="14.25" customHeight="1" x14ac:dyDescent="0.35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spans="2:35" ht="14.25" customHeight="1" x14ac:dyDescent="0.35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spans="2:35" ht="14.25" customHeight="1" x14ac:dyDescent="0.35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spans="2:35" ht="14.25" customHeight="1" x14ac:dyDescent="0.35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spans="2:35" ht="14.25" customHeight="1" x14ac:dyDescent="0.35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spans="2:35" ht="14.25" customHeight="1" x14ac:dyDescent="0.35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2:35" ht="14.25" customHeight="1" x14ac:dyDescent="0.35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spans="2:35" ht="14.25" customHeight="1" x14ac:dyDescent="0.35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spans="2:35" ht="14.25" customHeight="1" x14ac:dyDescent="0.35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spans="2:35" ht="14.25" customHeight="1" x14ac:dyDescent="0.35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spans="2:35" ht="14.25" customHeight="1" x14ac:dyDescent="0.35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spans="2:35" ht="14.25" customHeight="1" x14ac:dyDescent="0.35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spans="2:35" ht="14.25" customHeight="1" x14ac:dyDescent="0.35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spans="2:35" ht="14.25" customHeight="1" x14ac:dyDescent="0.35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spans="2:35" ht="14.25" customHeight="1" x14ac:dyDescent="0.35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2:35" ht="14.25" customHeight="1" x14ac:dyDescent="0.35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spans="2:35" ht="14.25" customHeight="1" x14ac:dyDescent="0.35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spans="2:35" ht="14.25" customHeight="1" x14ac:dyDescent="0.35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spans="2:35" ht="14.25" customHeight="1" x14ac:dyDescent="0.35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spans="2:35" ht="14.25" customHeight="1" x14ac:dyDescent="0.35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spans="2:35" ht="14.25" customHeight="1" x14ac:dyDescent="0.3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spans="2:35" ht="14.25" customHeight="1" x14ac:dyDescent="0.35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spans="2:35" ht="14.25" customHeight="1" x14ac:dyDescent="0.35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spans="2:35" ht="14.25" customHeight="1" x14ac:dyDescent="0.35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spans="2:35" ht="14.25" customHeight="1" x14ac:dyDescent="0.35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spans="2:35" ht="14.25" customHeight="1" x14ac:dyDescent="0.35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2:35" ht="14.25" customHeight="1" x14ac:dyDescent="0.35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spans="2:35" ht="14.25" customHeight="1" x14ac:dyDescent="0.35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spans="2:35" ht="14.25" customHeight="1" x14ac:dyDescent="0.35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spans="2:35" ht="14.25" customHeight="1" x14ac:dyDescent="0.35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2:35" ht="14.25" customHeight="1" x14ac:dyDescent="0.35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spans="2:35" ht="14.25" customHeight="1" x14ac:dyDescent="0.35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spans="2:35" ht="14.25" customHeight="1" x14ac:dyDescent="0.35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spans="2:35" ht="14.25" customHeight="1" x14ac:dyDescent="0.35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spans="2:35" ht="14.25" customHeight="1" x14ac:dyDescent="0.3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spans="2:35" ht="14.25" customHeight="1" x14ac:dyDescent="0.3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spans="2:35" ht="14.25" customHeight="1" x14ac:dyDescent="0.3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2:35" ht="14.25" customHeight="1" x14ac:dyDescent="0.3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spans="2:35" ht="14.25" customHeight="1" x14ac:dyDescent="0.3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spans="2:35" ht="14.25" customHeight="1" x14ac:dyDescent="0.3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spans="2:35" ht="15.75" customHeight="1" x14ac:dyDescent="0.35"/>
    <row r="288" spans="2:35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571">
    <mergeCell ref="B72:C72"/>
    <mergeCell ref="B73:C73"/>
    <mergeCell ref="B74:C74"/>
    <mergeCell ref="B57:C57"/>
    <mergeCell ref="B58:C58"/>
    <mergeCell ref="B59:C59"/>
    <mergeCell ref="B60:C60"/>
    <mergeCell ref="B61:C61"/>
    <mergeCell ref="B62:C62"/>
    <mergeCell ref="B63:C63"/>
    <mergeCell ref="B70:C70"/>
    <mergeCell ref="B71:C71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M15:N15"/>
    <mergeCell ref="O15:P15"/>
    <mergeCell ref="W3:X3"/>
    <mergeCell ref="Y3:Z3"/>
    <mergeCell ref="T3:V4"/>
    <mergeCell ref="W4:X4"/>
    <mergeCell ref="Y4:Z4"/>
    <mergeCell ref="AA4:AB4"/>
    <mergeCell ref="W5:X6"/>
    <mergeCell ref="Y5:Z6"/>
    <mergeCell ref="AA5:AB6"/>
    <mergeCell ref="B7:AB7"/>
    <mergeCell ref="W15:Z15"/>
    <mergeCell ref="AA15:AB15"/>
    <mergeCell ref="D12:L12"/>
    <mergeCell ref="M12:N12"/>
    <mergeCell ref="D13:L13"/>
    <mergeCell ref="D14:L14"/>
    <mergeCell ref="D15:L15"/>
    <mergeCell ref="Q15:S15"/>
    <mergeCell ref="U15:V15"/>
    <mergeCell ref="B1:E6"/>
    <mergeCell ref="B9:C9"/>
    <mergeCell ref="B10:C10"/>
    <mergeCell ref="F1:S2"/>
    <mergeCell ref="T1:V2"/>
    <mergeCell ref="W1:AB2"/>
    <mergeCell ref="AD2:AI16"/>
    <mergeCell ref="F3:S4"/>
    <mergeCell ref="AA3:AB3"/>
    <mergeCell ref="AA8:AB8"/>
    <mergeCell ref="O12:P12"/>
    <mergeCell ref="Q12:S12"/>
    <mergeCell ref="U12:V12"/>
    <mergeCell ref="W12:Z12"/>
    <mergeCell ref="AA12:AB12"/>
    <mergeCell ref="M13:N13"/>
    <mergeCell ref="O13:P13"/>
    <mergeCell ref="Q13:S13"/>
    <mergeCell ref="U13:V13"/>
    <mergeCell ref="W13:Z13"/>
    <mergeCell ref="AA13:AB13"/>
    <mergeCell ref="M14:N14"/>
    <mergeCell ref="O14:P14"/>
    <mergeCell ref="Q14:S14"/>
    <mergeCell ref="U14:V14"/>
    <mergeCell ref="W14:Z14"/>
    <mergeCell ref="AA14:AB14"/>
    <mergeCell ref="B8:C8"/>
    <mergeCell ref="W8:Z8"/>
    <mergeCell ref="D9:L9"/>
    <mergeCell ref="D10:L10"/>
    <mergeCell ref="D11:L11"/>
    <mergeCell ref="Q11:S11"/>
    <mergeCell ref="U11:V11"/>
    <mergeCell ref="F5:S6"/>
    <mergeCell ref="T5:V6"/>
    <mergeCell ref="B11:C11"/>
    <mergeCell ref="B85:V85"/>
    <mergeCell ref="W85:Z85"/>
    <mergeCell ref="AA85:AB85"/>
    <mergeCell ref="B86:V86"/>
    <mergeCell ref="W86:Z86"/>
    <mergeCell ref="AA86:AB86"/>
    <mergeCell ref="M9:N9"/>
    <mergeCell ref="O9:P9"/>
    <mergeCell ref="Q9:S9"/>
    <mergeCell ref="U9:V9"/>
    <mergeCell ref="W9:Z9"/>
    <mergeCell ref="AA9:AB9"/>
    <mergeCell ref="M10:N10"/>
    <mergeCell ref="O10:P10"/>
    <mergeCell ref="Q10:S10"/>
    <mergeCell ref="U10:V10"/>
    <mergeCell ref="W10:Z10"/>
    <mergeCell ref="AA10:AB10"/>
    <mergeCell ref="M11:N11"/>
    <mergeCell ref="O11:P11"/>
    <mergeCell ref="W11:Z11"/>
    <mergeCell ref="AA11:AB11"/>
    <mergeCell ref="M16:N16"/>
    <mergeCell ref="O16:P16"/>
    <mergeCell ref="B77:C77"/>
    <mergeCell ref="D77:L77"/>
    <mergeCell ref="M77:O77"/>
    <mergeCell ref="P77:R77"/>
    <mergeCell ref="S77:V77"/>
    <mergeCell ref="W77:Z77"/>
    <mergeCell ref="AA77:AB77"/>
    <mergeCell ref="B78:C78"/>
    <mergeCell ref="D78:L78"/>
    <mergeCell ref="M78:O78"/>
    <mergeCell ref="P78:R78"/>
    <mergeCell ref="S78:V78"/>
    <mergeCell ref="W78:Z78"/>
    <mergeCell ref="AA78:AB78"/>
    <mergeCell ref="B75:C75"/>
    <mergeCell ref="D75:L75"/>
    <mergeCell ref="M75:O75"/>
    <mergeCell ref="P75:R75"/>
    <mergeCell ref="S75:V75"/>
    <mergeCell ref="W75:Z75"/>
    <mergeCell ref="AA75:AB75"/>
    <mergeCell ref="B76:C76"/>
    <mergeCell ref="D76:L76"/>
    <mergeCell ref="M76:O76"/>
    <mergeCell ref="P76:R76"/>
    <mergeCell ref="S76:V76"/>
    <mergeCell ref="W76:Z76"/>
    <mergeCell ref="AA76:AB76"/>
    <mergeCell ref="M72:O72"/>
    <mergeCell ref="P72:R72"/>
    <mergeCell ref="S72:V72"/>
    <mergeCell ref="W72:Z72"/>
    <mergeCell ref="AA72:AB72"/>
    <mergeCell ref="W73:Z73"/>
    <mergeCell ref="AA73:AB73"/>
    <mergeCell ref="D72:L72"/>
    <mergeCell ref="D74:L74"/>
    <mergeCell ref="M74:O74"/>
    <mergeCell ref="P74:R74"/>
    <mergeCell ref="S74:V74"/>
    <mergeCell ref="W74:Z74"/>
    <mergeCell ref="AA74:AB74"/>
    <mergeCell ref="B83:C83"/>
    <mergeCell ref="D83:L83"/>
    <mergeCell ref="M83:O83"/>
    <mergeCell ref="P83:R83"/>
    <mergeCell ref="S83:V83"/>
    <mergeCell ref="W83:Z83"/>
    <mergeCell ref="AA83:AB83"/>
    <mergeCell ref="B84:C84"/>
    <mergeCell ref="D84:L84"/>
    <mergeCell ref="M84:O84"/>
    <mergeCell ref="P84:R84"/>
    <mergeCell ref="S84:V84"/>
    <mergeCell ref="W84:Z84"/>
    <mergeCell ref="AA84:AB84"/>
    <mergeCell ref="B81:C81"/>
    <mergeCell ref="D81:L81"/>
    <mergeCell ref="M81:O81"/>
    <mergeCell ref="P81:R81"/>
    <mergeCell ref="S81:V81"/>
    <mergeCell ref="W81:Z81"/>
    <mergeCell ref="AA81:AB81"/>
    <mergeCell ref="B82:C82"/>
    <mergeCell ref="D82:L82"/>
    <mergeCell ref="M82:O82"/>
    <mergeCell ref="P82:R82"/>
    <mergeCell ref="S82:V82"/>
    <mergeCell ref="W82:Z82"/>
    <mergeCell ref="AA82:AB82"/>
    <mergeCell ref="B79:C79"/>
    <mergeCell ref="D79:L79"/>
    <mergeCell ref="M79:O79"/>
    <mergeCell ref="P79:R79"/>
    <mergeCell ref="S79:V79"/>
    <mergeCell ref="W79:Z79"/>
    <mergeCell ref="AA79:AB79"/>
    <mergeCell ref="B80:C80"/>
    <mergeCell ref="D80:L80"/>
    <mergeCell ref="M80:O80"/>
    <mergeCell ref="P80:R80"/>
    <mergeCell ref="S80:V80"/>
    <mergeCell ref="W80:Z80"/>
    <mergeCell ref="AA80:AB80"/>
    <mergeCell ref="M70:O70"/>
    <mergeCell ref="P70:R70"/>
    <mergeCell ref="S70:V70"/>
    <mergeCell ref="W70:Z70"/>
    <mergeCell ref="AA70:AB70"/>
    <mergeCell ref="D70:L70"/>
    <mergeCell ref="D71:L71"/>
    <mergeCell ref="M71:O71"/>
    <mergeCell ref="P71:R71"/>
    <mergeCell ref="S71:V71"/>
    <mergeCell ref="W71:Z71"/>
    <mergeCell ref="AA71:AB71"/>
    <mergeCell ref="D68:L68"/>
    <mergeCell ref="D69:L69"/>
    <mergeCell ref="M69:O69"/>
    <mergeCell ref="P69:R69"/>
    <mergeCell ref="S69:V69"/>
    <mergeCell ref="W69:Z69"/>
    <mergeCell ref="AA69:AB69"/>
    <mergeCell ref="B67:C67"/>
    <mergeCell ref="B68:C68"/>
    <mergeCell ref="M68:O68"/>
    <mergeCell ref="P68:R68"/>
    <mergeCell ref="S68:V68"/>
    <mergeCell ref="W68:Z68"/>
    <mergeCell ref="AA68:AB68"/>
    <mergeCell ref="B69:C69"/>
    <mergeCell ref="W66:Z66"/>
    <mergeCell ref="AA66:AB66"/>
    <mergeCell ref="D67:L67"/>
    <mergeCell ref="M67:O67"/>
    <mergeCell ref="P67:R67"/>
    <mergeCell ref="S67:V67"/>
    <mergeCell ref="W67:Z67"/>
    <mergeCell ref="AA67:AB67"/>
    <mergeCell ref="B64:C64"/>
    <mergeCell ref="B65:C65"/>
    <mergeCell ref="B66:C66"/>
    <mergeCell ref="D66:L66"/>
    <mergeCell ref="M66:O66"/>
    <mergeCell ref="P66:R66"/>
    <mergeCell ref="S66:V66"/>
    <mergeCell ref="D52:L52"/>
    <mergeCell ref="M52:O52"/>
    <mergeCell ref="P52:R52"/>
    <mergeCell ref="S52:V52"/>
    <mergeCell ref="W52:Z52"/>
    <mergeCell ref="AA52:AB52"/>
    <mergeCell ref="M49:O49"/>
    <mergeCell ref="P49:R49"/>
    <mergeCell ref="D50:L50"/>
    <mergeCell ref="M50:O50"/>
    <mergeCell ref="P50:R50"/>
    <mergeCell ref="M51:O51"/>
    <mergeCell ref="P51:R51"/>
    <mergeCell ref="S49:V49"/>
    <mergeCell ref="W49:Z49"/>
    <mergeCell ref="S50:V50"/>
    <mergeCell ref="W50:Z50"/>
    <mergeCell ref="AA50:AB50"/>
    <mergeCell ref="S51:V51"/>
    <mergeCell ref="W51:Z51"/>
    <mergeCell ref="AA51:AB51"/>
    <mergeCell ref="D48:L48"/>
    <mergeCell ref="M48:O48"/>
    <mergeCell ref="P48:R48"/>
    <mergeCell ref="S48:V48"/>
    <mergeCell ref="W48:Z48"/>
    <mergeCell ref="AA48:AB48"/>
    <mergeCell ref="D49:L49"/>
    <mergeCell ref="AA49:AB49"/>
    <mergeCell ref="D51:L51"/>
    <mergeCell ref="D42:L42"/>
    <mergeCell ref="M42:O42"/>
    <mergeCell ref="P42:R42"/>
    <mergeCell ref="S42:V42"/>
    <mergeCell ref="W42:Z42"/>
    <mergeCell ref="AA42:AB42"/>
    <mergeCell ref="AA43:AB43"/>
    <mergeCell ref="D43:L43"/>
    <mergeCell ref="D47:L47"/>
    <mergeCell ref="M47:O47"/>
    <mergeCell ref="P47:R47"/>
    <mergeCell ref="S47:V47"/>
    <mergeCell ref="W47:Z47"/>
    <mergeCell ref="AA47:AB47"/>
    <mergeCell ref="W46:Z46"/>
    <mergeCell ref="AA46:AB46"/>
    <mergeCell ref="D44:L44"/>
    <mergeCell ref="D45:L45"/>
    <mergeCell ref="M45:O45"/>
    <mergeCell ref="P45:R45"/>
    <mergeCell ref="S45:V45"/>
    <mergeCell ref="W45:Z45"/>
    <mergeCell ref="AA45:AB45"/>
    <mergeCell ref="D63:L63"/>
    <mergeCell ref="M63:O63"/>
    <mergeCell ref="P63:R63"/>
    <mergeCell ref="S63:V63"/>
    <mergeCell ref="W63:Z63"/>
    <mergeCell ref="AA63:AB63"/>
    <mergeCell ref="M65:O65"/>
    <mergeCell ref="P65:R65"/>
    <mergeCell ref="S65:V65"/>
    <mergeCell ref="W65:Z65"/>
    <mergeCell ref="D64:L64"/>
    <mergeCell ref="M64:O64"/>
    <mergeCell ref="P64:R64"/>
    <mergeCell ref="S64:V64"/>
    <mergeCell ref="W64:Z64"/>
    <mergeCell ref="AA64:AB64"/>
    <mergeCell ref="D65:L65"/>
    <mergeCell ref="AA65:AB65"/>
    <mergeCell ref="S60:V60"/>
    <mergeCell ref="W60:Z60"/>
    <mergeCell ref="AA60:AB60"/>
    <mergeCell ref="S61:V61"/>
    <mergeCell ref="W61:Z61"/>
    <mergeCell ref="AA61:AB61"/>
    <mergeCell ref="D58:L58"/>
    <mergeCell ref="M58:O58"/>
    <mergeCell ref="P58:R58"/>
    <mergeCell ref="S58:V58"/>
    <mergeCell ref="W58:Z58"/>
    <mergeCell ref="AA58:AB58"/>
    <mergeCell ref="D59:L59"/>
    <mergeCell ref="AA59:AB59"/>
    <mergeCell ref="M59:O59"/>
    <mergeCell ref="P59:R59"/>
    <mergeCell ref="D60:L60"/>
    <mergeCell ref="M60:O60"/>
    <mergeCell ref="P60:R60"/>
    <mergeCell ref="M61:O61"/>
    <mergeCell ref="P61:R61"/>
    <mergeCell ref="D61:L61"/>
    <mergeCell ref="S59:V59"/>
    <mergeCell ref="W59:Z59"/>
    <mergeCell ref="D62:L62"/>
    <mergeCell ref="M62:O62"/>
    <mergeCell ref="P62:R62"/>
    <mergeCell ref="S62:V62"/>
    <mergeCell ref="W62:Z62"/>
    <mergeCell ref="AA62:AB62"/>
    <mergeCell ref="S54:V54"/>
    <mergeCell ref="W54:Z54"/>
    <mergeCell ref="S55:V55"/>
    <mergeCell ref="W55:Z55"/>
    <mergeCell ref="AA55:AB55"/>
    <mergeCell ref="S56:V56"/>
    <mergeCell ref="W56:Z56"/>
    <mergeCell ref="AA56:AB56"/>
    <mergeCell ref="D54:L54"/>
    <mergeCell ref="AA54:AB54"/>
    <mergeCell ref="M54:O54"/>
    <mergeCell ref="P54:R54"/>
    <mergeCell ref="D55:L55"/>
    <mergeCell ref="M55:O55"/>
    <mergeCell ref="P55:R55"/>
    <mergeCell ref="M56:O56"/>
    <mergeCell ref="P56:R56"/>
    <mergeCell ref="D56:L56"/>
    <mergeCell ref="D53:L53"/>
    <mergeCell ref="M53:O53"/>
    <mergeCell ref="P53:R53"/>
    <mergeCell ref="S53:V53"/>
    <mergeCell ref="W53:Z53"/>
    <mergeCell ref="AA53:AB53"/>
    <mergeCell ref="D57:L57"/>
    <mergeCell ref="M57:O57"/>
    <mergeCell ref="P57:R57"/>
    <mergeCell ref="S57:V57"/>
    <mergeCell ref="W57:Z57"/>
    <mergeCell ref="AA57:AB57"/>
    <mergeCell ref="S35:V35"/>
    <mergeCell ref="W35:Z35"/>
    <mergeCell ref="AA35:AB35"/>
    <mergeCell ref="D36:L36"/>
    <mergeCell ref="S38:V38"/>
    <mergeCell ref="W38:Z38"/>
    <mergeCell ref="D37:L37"/>
    <mergeCell ref="M37:O37"/>
    <mergeCell ref="P37:R37"/>
    <mergeCell ref="S37:V37"/>
    <mergeCell ref="W37:Z37"/>
    <mergeCell ref="AA37:AB37"/>
    <mergeCell ref="D38:L38"/>
    <mergeCell ref="AA38:AB38"/>
    <mergeCell ref="M38:O38"/>
    <mergeCell ref="P38:R38"/>
    <mergeCell ref="S36:V36"/>
    <mergeCell ref="W36:Z36"/>
    <mergeCell ref="D39:L39"/>
    <mergeCell ref="M39:O39"/>
    <mergeCell ref="P39:R39"/>
    <mergeCell ref="M40:O40"/>
    <mergeCell ref="P40:R40"/>
    <mergeCell ref="D40:L40"/>
    <mergeCell ref="D35:L35"/>
    <mergeCell ref="M35:O35"/>
    <mergeCell ref="P35:R35"/>
    <mergeCell ref="D41:L41"/>
    <mergeCell ref="M41:O41"/>
    <mergeCell ref="P41:R41"/>
    <mergeCell ref="M36:O36"/>
    <mergeCell ref="P36:R36"/>
    <mergeCell ref="AA36:AB36"/>
    <mergeCell ref="M43:O43"/>
    <mergeCell ref="P43:R43"/>
    <mergeCell ref="M44:O44"/>
    <mergeCell ref="P44:R44"/>
    <mergeCell ref="S44:V44"/>
    <mergeCell ref="W44:Z44"/>
    <mergeCell ref="AA44:AB44"/>
    <mergeCell ref="S41:V41"/>
    <mergeCell ref="W41:Z41"/>
    <mergeCell ref="AA41:AB41"/>
    <mergeCell ref="S43:V43"/>
    <mergeCell ref="W43:Z43"/>
    <mergeCell ref="S39:V39"/>
    <mergeCell ref="W39:Z39"/>
    <mergeCell ref="AA39:AB39"/>
    <mergeCell ref="S40:V40"/>
    <mergeCell ref="W40:Z40"/>
    <mergeCell ref="AA40:AB40"/>
    <mergeCell ref="M30:N30"/>
    <mergeCell ref="O30:P30"/>
    <mergeCell ref="Q30:S30"/>
    <mergeCell ref="U30:V30"/>
    <mergeCell ref="W30:Z30"/>
    <mergeCell ref="AA30:AB30"/>
    <mergeCell ref="D31:L31"/>
    <mergeCell ref="M31:N31"/>
    <mergeCell ref="O31:P31"/>
    <mergeCell ref="Q31:S31"/>
    <mergeCell ref="U31:V31"/>
    <mergeCell ref="W31:Z31"/>
    <mergeCell ref="AA31:AB31"/>
    <mergeCell ref="M23:N23"/>
    <mergeCell ref="O23:P23"/>
    <mergeCell ref="Q23:S23"/>
    <mergeCell ref="U23:V23"/>
    <mergeCell ref="W23:Z23"/>
    <mergeCell ref="AA23:AB23"/>
    <mergeCell ref="D23:L23"/>
    <mergeCell ref="M24:N24"/>
    <mergeCell ref="O24:P24"/>
    <mergeCell ref="Q24:S24"/>
    <mergeCell ref="U24:V24"/>
    <mergeCell ref="W24:Z24"/>
    <mergeCell ref="AA24:AB24"/>
    <mergeCell ref="D24:L24"/>
    <mergeCell ref="M33:O33"/>
    <mergeCell ref="P33:R33"/>
    <mergeCell ref="S33:V33"/>
    <mergeCell ref="W33:Z33"/>
    <mergeCell ref="AA33:AB33"/>
    <mergeCell ref="D33:L33"/>
    <mergeCell ref="D34:L34"/>
    <mergeCell ref="M34:O34"/>
    <mergeCell ref="P34:R34"/>
    <mergeCell ref="S34:V34"/>
    <mergeCell ref="W34:Z34"/>
    <mergeCell ref="AA34:AB34"/>
    <mergeCell ref="D27:L27"/>
    <mergeCell ref="M27:N27"/>
    <mergeCell ref="O27:P27"/>
    <mergeCell ref="Q27:S27"/>
    <mergeCell ref="U27:V27"/>
    <mergeCell ref="W27:Z27"/>
    <mergeCell ref="AA27:AB27"/>
    <mergeCell ref="W32:Z32"/>
    <mergeCell ref="AA32:AB32"/>
    <mergeCell ref="D28:L28"/>
    <mergeCell ref="M28:N28"/>
    <mergeCell ref="O28:P28"/>
    <mergeCell ref="Q28:S28"/>
    <mergeCell ref="U28:V28"/>
    <mergeCell ref="W28:Z28"/>
    <mergeCell ref="AA28:AB28"/>
    <mergeCell ref="D29:L29"/>
    <mergeCell ref="M29:N29"/>
    <mergeCell ref="O29:P29"/>
    <mergeCell ref="Q29:S29"/>
    <mergeCell ref="U29:V29"/>
    <mergeCell ref="W29:Z29"/>
    <mergeCell ref="AA29:AB29"/>
    <mergeCell ref="D30:L30"/>
    <mergeCell ref="M21:N21"/>
    <mergeCell ref="O21:P21"/>
    <mergeCell ref="Q21:S21"/>
    <mergeCell ref="U21:V21"/>
    <mergeCell ref="W21:Z21"/>
    <mergeCell ref="AA21:AB21"/>
    <mergeCell ref="D21:L21"/>
    <mergeCell ref="M22:N22"/>
    <mergeCell ref="O22:P22"/>
    <mergeCell ref="Q22:S22"/>
    <mergeCell ref="U22:V22"/>
    <mergeCell ref="W22:Z22"/>
    <mergeCell ref="AA22:AB22"/>
    <mergeCell ref="D22:L22"/>
    <mergeCell ref="M19:N19"/>
    <mergeCell ref="O19:P19"/>
    <mergeCell ref="Q19:S19"/>
    <mergeCell ref="U19:V19"/>
    <mergeCell ref="W19:Z19"/>
    <mergeCell ref="AA19:AB19"/>
    <mergeCell ref="D19:L19"/>
    <mergeCell ref="M20:N20"/>
    <mergeCell ref="O20:P20"/>
    <mergeCell ref="Q20:S20"/>
    <mergeCell ref="U20:V20"/>
    <mergeCell ref="W20:Z20"/>
    <mergeCell ref="AA20:AB20"/>
    <mergeCell ref="D20:L20"/>
    <mergeCell ref="D16:L16"/>
    <mergeCell ref="M17:N17"/>
    <mergeCell ref="O17:P17"/>
    <mergeCell ref="Q17:S17"/>
    <mergeCell ref="U17:V17"/>
    <mergeCell ref="W17:Z17"/>
    <mergeCell ref="AA17:AB17"/>
    <mergeCell ref="D17:L17"/>
    <mergeCell ref="M18:N18"/>
    <mergeCell ref="O18:P18"/>
    <mergeCell ref="Q18:S18"/>
    <mergeCell ref="U18:V18"/>
    <mergeCell ref="W18:Z18"/>
    <mergeCell ref="AA18:AB18"/>
    <mergeCell ref="D18:L18"/>
    <mergeCell ref="Q16:S16"/>
    <mergeCell ref="U16:V16"/>
    <mergeCell ref="W16:Z16"/>
    <mergeCell ref="AA16:AB16"/>
    <mergeCell ref="M25:N25"/>
    <mergeCell ref="O25:P25"/>
    <mergeCell ref="Q25:S25"/>
    <mergeCell ref="U25:V25"/>
    <mergeCell ref="W25:Z25"/>
    <mergeCell ref="AA25:AB25"/>
    <mergeCell ref="D25:L25"/>
    <mergeCell ref="M26:N26"/>
    <mergeCell ref="O26:P26"/>
    <mergeCell ref="Q26:S26"/>
    <mergeCell ref="U26:V26"/>
    <mergeCell ref="W26:Z26"/>
    <mergeCell ref="AA26:AB26"/>
    <mergeCell ref="D26:L26"/>
  </mergeCells>
  <pageMargins left="0.7" right="0.7" top="0.75" bottom="0.75" header="0" footer="0"/>
  <pageSetup fitToHeight="0"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D965"/>
  </sheetPr>
  <dimension ref="A1:AB1000"/>
  <sheetViews>
    <sheetView showGridLines="0" workbookViewId="0">
      <pane ySplit="9" topLeftCell="A64" activePane="bottomLeft" state="frozen"/>
      <selection activeCell="Q35" sqref="Q35:R35"/>
      <selection pane="bottomLeft" activeCell="Q35" sqref="Q35:R35"/>
    </sheetView>
  </sheetViews>
  <sheetFormatPr baseColWidth="10" defaultColWidth="14.453125" defaultRowHeight="15" customHeight="1" x14ac:dyDescent="0.35"/>
  <cols>
    <col min="1" max="1" width="5.453125" customWidth="1"/>
    <col min="2" max="2" width="5.81640625" customWidth="1"/>
    <col min="3" max="3" width="57.1796875" customWidth="1"/>
    <col min="4" max="5" width="18.26953125" customWidth="1"/>
    <col min="6" max="6" width="13.26953125" customWidth="1"/>
    <col min="7" max="7" width="17.1796875" customWidth="1"/>
    <col min="8" max="8" width="3.81640625" customWidth="1"/>
    <col min="9" max="9" width="22.453125" customWidth="1"/>
    <col min="10" max="10" width="23.54296875" customWidth="1"/>
    <col min="11" max="11" width="2.7265625" customWidth="1"/>
    <col min="12" max="12" width="21.1796875" customWidth="1"/>
    <col min="13" max="13" width="23.54296875" customWidth="1"/>
    <col min="14" max="28" width="11.453125" customWidth="1"/>
  </cols>
  <sheetData>
    <row r="1" spans="1:28" ht="14.5" x14ac:dyDescent="0.35">
      <c r="A1" s="4"/>
      <c r="B1" s="15"/>
      <c r="C1" s="16"/>
      <c r="D1" s="15"/>
      <c r="E1" s="15"/>
      <c r="F1" s="17"/>
      <c r="G1" s="17"/>
      <c r="H1" s="18"/>
      <c r="I1" s="15"/>
      <c r="J1" s="15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</row>
    <row r="2" spans="1:28" ht="14.5" x14ac:dyDescent="0.35">
      <c r="A2" s="4"/>
      <c r="B2" s="176" t="s">
        <v>139</v>
      </c>
      <c r="C2" s="74"/>
      <c r="D2" s="19">
        <v>1750905</v>
      </c>
      <c r="E2" s="20"/>
      <c r="F2" s="17"/>
      <c r="G2" s="17"/>
      <c r="H2" s="18"/>
      <c r="I2" s="15"/>
      <c r="J2" s="15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</row>
    <row r="3" spans="1:28" ht="14.5" x14ac:dyDescent="0.35">
      <c r="A3" s="4"/>
      <c r="B3" s="177" t="s">
        <v>140</v>
      </c>
      <c r="C3" s="97"/>
      <c r="D3" s="21">
        <v>249095</v>
      </c>
      <c r="E3" s="20"/>
      <c r="F3" s="17"/>
      <c r="G3" s="17"/>
      <c r="H3" s="18"/>
      <c r="I3" s="15"/>
      <c r="J3" s="15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</row>
    <row r="4" spans="1:28" ht="14.5" x14ac:dyDescent="0.35">
      <c r="A4" s="4"/>
      <c r="B4" s="177" t="s">
        <v>141</v>
      </c>
      <c r="C4" s="97"/>
      <c r="D4" s="21">
        <f>+D3+D2</f>
        <v>2000000</v>
      </c>
      <c r="E4" s="20"/>
      <c r="F4" s="17"/>
      <c r="G4" s="17"/>
      <c r="H4" s="18"/>
      <c r="I4" s="22"/>
      <c r="J4" s="15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</row>
    <row r="5" spans="1:28" ht="14.5" x14ac:dyDescent="0.35">
      <c r="A5" s="4"/>
      <c r="B5" s="178" t="s">
        <v>142</v>
      </c>
      <c r="C5" s="179"/>
      <c r="D5" s="180"/>
      <c r="E5" s="15"/>
      <c r="F5" s="15"/>
      <c r="G5" s="15"/>
      <c r="H5" s="18"/>
      <c r="I5" s="15"/>
      <c r="J5" s="15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</row>
    <row r="6" spans="1:28" ht="14.25" customHeight="1" x14ac:dyDescent="0.35">
      <c r="A6" s="4"/>
      <c r="B6" s="181" t="s">
        <v>143</v>
      </c>
      <c r="C6" s="153"/>
      <c r="D6" s="83"/>
      <c r="E6" s="15" t="s">
        <v>144</v>
      </c>
      <c r="F6" s="15">
        <v>1.0509999999999999</v>
      </c>
      <c r="G6" s="15"/>
      <c r="H6" s="18"/>
      <c r="I6" s="15"/>
      <c r="J6" s="15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</row>
    <row r="7" spans="1:28" ht="14.5" x14ac:dyDescent="0.35">
      <c r="A7" s="4"/>
      <c r="B7" s="154"/>
      <c r="C7" s="155"/>
      <c r="D7" s="156"/>
      <c r="E7" s="15"/>
      <c r="F7" s="15"/>
      <c r="G7" s="15"/>
      <c r="H7" s="18"/>
      <c r="I7" s="15"/>
      <c r="J7" s="15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</row>
    <row r="8" spans="1:28" ht="25.5" customHeight="1" x14ac:dyDescent="0.35">
      <c r="A8" s="4"/>
      <c r="B8" s="15"/>
      <c r="C8" s="16"/>
      <c r="D8" s="15"/>
      <c r="E8" s="15"/>
      <c r="F8" s="15"/>
      <c r="G8" s="15"/>
      <c r="H8" s="18"/>
      <c r="I8" s="175" t="s">
        <v>145</v>
      </c>
      <c r="J8" s="74"/>
      <c r="K8" s="18"/>
      <c r="L8" s="175" t="s">
        <v>146</v>
      </c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28" ht="48" customHeight="1" x14ac:dyDescent="0.35">
      <c r="A9" s="4"/>
      <c r="B9" s="23">
        <v>1</v>
      </c>
      <c r="C9" s="23" t="s">
        <v>8</v>
      </c>
      <c r="D9" s="23" t="s">
        <v>147</v>
      </c>
      <c r="E9" s="23" t="s">
        <v>148</v>
      </c>
      <c r="F9" s="23" t="s">
        <v>149</v>
      </c>
      <c r="G9" s="23" t="s">
        <v>150</v>
      </c>
      <c r="H9" s="18"/>
      <c r="I9" s="24" t="s">
        <v>151</v>
      </c>
      <c r="J9" s="24" t="s">
        <v>152</v>
      </c>
      <c r="K9" s="18"/>
      <c r="L9" s="23" t="s">
        <v>151</v>
      </c>
      <c r="M9" s="23" t="s">
        <v>152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ht="16.5" customHeight="1" x14ac:dyDescent="0.35">
      <c r="A10" s="4"/>
      <c r="B10" s="25">
        <v>1.1000000000000001</v>
      </c>
      <c r="C10" s="26" t="s">
        <v>18</v>
      </c>
      <c r="D10" s="26"/>
      <c r="E10" s="26"/>
      <c r="F10" s="26"/>
      <c r="G10" s="26"/>
      <c r="H10" s="27"/>
      <c r="I10" s="26"/>
      <c r="J10" s="26"/>
      <c r="K10" s="27"/>
      <c r="L10" s="26"/>
      <c r="M10" s="26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</row>
    <row r="11" spans="1:28" ht="16.5" customHeight="1" x14ac:dyDescent="0.35">
      <c r="A11" s="4"/>
      <c r="B11" s="28" t="s">
        <v>19</v>
      </c>
      <c r="C11" s="29" t="s">
        <v>153</v>
      </c>
      <c r="D11" s="30">
        <f>E11*F$6</f>
        <v>10247250</v>
      </c>
      <c r="E11" s="31">
        <v>9750000</v>
      </c>
      <c r="F11" s="32"/>
      <c r="G11" s="33">
        <v>7.5</v>
      </c>
      <c r="H11" s="18"/>
      <c r="I11" s="33">
        <v>12</v>
      </c>
      <c r="J11" s="33">
        <v>5</v>
      </c>
      <c r="K11" s="18"/>
      <c r="L11" s="33">
        <v>12</v>
      </c>
      <c r="M11" s="33">
        <v>8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</row>
    <row r="12" spans="1:28" ht="16.5" customHeight="1" x14ac:dyDescent="0.35">
      <c r="A12" s="4"/>
      <c r="B12" s="28" t="s">
        <v>20</v>
      </c>
      <c r="C12" s="29" t="s">
        <v>154</v>
      </c>
      <c r="D12" s="30">
        <f t="shared" ref="D12:D77" si="0">E12*F$6</f>
        <v>9564100</v>
      </c>
      <c r="E12" s="31">
        <v>9100000</v>
      </c>
      <c r="F12" s="30">
        <f t="shared" ref="F12:F24" si="1">D12*$D$5</f>
        <v>0</v>
      </c>
      <c r="G12" s="33">
        <v>7</v>
      </c>
      <c r="H12" s="18"/>
      <c r="I12" s="33">
        <v>10</v>
      </c>
      <c r="J12" s="33">
        <v>4</v>
      </c>
      <c r="K12" s="18"/>
      <c r="L12" s="33">
        <v>10</v>
      </c>
      <c r="M12" s="33">
        <v>7</v>
      </c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</row>
    <row r="13" spans="1:28" ht="16.5" customHeight="1" x14ac:dyDescent="0.35">
      <c r="A13" s="4"/>
      <c r="B13" s="28" t="s">
        <v>155</v>
      </c>
      <c r="C13" s="29" t="s">
        <v>156</v>
      </c>
      <c r="D13" s="30">
        <f t="shared" si="0"/>
        <v>8880950</v>
      </c>
      <c r="E13" s="31">
        <v>8450000</v>
      </c>
      <c r="F13" s="30">
        <f t="shared" si="1"/>
        <v>0</v>
      </c>
      <c r="G13" s="33">
        <v>6.5</v>
      </c>
      <c r="H13" s="18"/>
      <c r="I13" s="33">
        <v>8</v>
      </c>
      <c r="J13" s="33">
        <v>3</v>
      </c>
      <c r="K13" s="18"/>
      <c r="L13" s="33">
        <v>8</v>
      </c>
      <c r="M13" s="33">
        <v>6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</row>
    <row r="14" spans="1:28" ht="16.5" customHeight="1" x14ac:dyDescent="0.35">
      <c r="A14" s="4"/>
      <c r="B14" s="28" t="s">
        <v>157</v>
      </c>
      <c r="C14" s="29" t="s">
        <v>158</v>
      </c>
      <c r="D14" s="30">
        <f t="shared" si="0"/>
        <v>8197799.9999999991</v>
      </c>
      <c r="E14" s="31">
        <v>7800000</v>
      </c>
      <c r="F14" s="30">
        <f t="shared" si="1"/>
        <v>0</v>
      </c>
      <c r="G14" s="33">
        <v>6</v>
      </c>
      <c r="H14" s="18"/>
      <c r="I14" s="33">
        <v>6</v>
      </c>
      <c r="J14" s="33">
        <v>2</v>
      </c>
      <c r="K14" s="18"/>
      <c r="L14" s="33">
        <v>6</v>
      </c>
      <c r="M14" s="33">
        <v>4</v>
      </c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</row>
    <row r="15" spans="1:28" ht="16.5" customHeight="1" x14ac:dyDescent="0.35">
      <c r="A15" s="4"/>
      <c r="B15" s="28" t="s">
        <v>159</v>
      </c>
      <c r="C15" s="29" t="s">
        <v>160</v>
      </c>
      <c r="D15" s="30">
        <f t="shared" si="0"/>
        <v>7514649.9999999991</v>
      </c>
      <c r="E15" s="31">
        <v>7150000</v>
      </c>
      <c r="F15" s="30">
        <f t="shared" si="1"/>
        <v>0</v>
      </c>
      <c r="G15" s="33">
        <v>5.5</v>
      </c>
      <c r="H15" s="18"/>
      <c r="I15" s="33">
        <v>4</v>
      </c>
      <c r="J15" s="33">
        <v>2</v>
      </c>
      <c r="K15" s="18"/>
      <c r="L15" s="33">
        <v>4</v>
      </c>
      <c r="M15" s="33">
        <v>3</v>
      </c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</row>
    <row r="16" spans="1:28" ht="16.5" customHeight="1" x14ac:dyDescent="0.35">
      <c r="A16" s="4"/>
      <c r="B16" s="28" t="s">
        <v>63</v>
      </c>
      <c r="C16" s="29" t="s">
        <v>161</v>
      </c>
      <c r="D16" s="30">
        <f t="shared" si="0"/>
        <v>6831500</v>
      </c>
      <c r="E16" s="31">
        <v>6500000</v>
      </c>
      <c r="F16" s="30">
        <f t="shared" si="1"/>
        <v>0</v>
      </c>
      <c r="G16" s="33">
        <v>5</v>
      </c>
      <c r="H16" s="18"/>
      <c r="I16" s="33">
        <v>2</v>
      </c>
      <c r="J16" s="33">
        <v>1</v>
      </c>
      <c r="K16" s="18"/>
      <c r="L16" s="33">
        <v>2</v>
      </c>
      <c r="M16" s="33">
        <v>1</v>
      </c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</row>
    <row r="17" spans="1:28" ht="16.5" customHeight="1" x14ac:dyDescent="0.35">
      <c r="A17" s="4"/>
      <c r="B17" s="28" t="s">
        <v>162</v>
      </c>
      <c r="C17" s="29" t="s">
        <v>163</v>
      </c>
      <c r="D17" s="30">
        <f t="shared" si="0"/>
        <v>6148350</v>
      </c>
      <c r="E17" s="31">
        <v>5850000</v>
      </c>
      <c r="F17" s="30">
        <f t="shared" si="1"/>
        <v>0</v>
      </c>
      <c r="G17" s="33">
        <v>4.5</v>
      </c>
      <c r="H17" s="18"/>
      <c r="I17" s="33">
        <v>2</v>
      </c>
      <c r="J17" s="33">
        <v>0</v>
      </c>
      <c r="K17" s="18"/>
      <c r="L17" s="33">
        <v>2</v>
      </c>
      <c r="M17" s="33">
        <v>0</v>
      </c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</row>
    <row r="18" spans="1:28" ht="16.5" customHeight="1" x14ac:dyDescent="0.35">
      <c r="A18" s="4"/>
      <c r="B18" s="28" t="s">
        <v>164</v>
      </c>
      <c r="C18" s="29" t="s">
        <v>165</v>
      </c>
      <c r="D18" s="30">
        <f t="shared" si="0"/>
        <v>7514649.9999999991</v>
      </c>
      <c r="E18" s="31">
        <v>7150000</v>
      </c>
      <c r="F18" s="30">
        <f t="shared" si="1"/>
        <v>0</v>
      </c>
      <c r="G18" s="33">
        <v>5.5</v>
      </c>
      <c r="H18" s="18"/>
      <c r="I18" s="33">
        <v>12</v>
      </c>
      <c r="J18" s="33">
        <v>5</v>
      </c>
      <c r="K18" s="18"/>
      <c r="L18" s="33">
        <v>12</v>
      </c>
      <c r="M18" s="33">
        <v>8</v>
      </c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19" spans="1:28" ht="16.5" customHeight="1" x14ac:dyDescent="0.35">
      <c r="A19" s="4"/>
      <c r="B19" s="28" t="s">
        <v>166</v>
      </c>
      <c r="C19" s="29" t="s">
        <v>167</v>
      </c>
      <c r="D19" s="30">
        <f t="shared" si="0"/>
        <v>6831500</v>
      </c>
      <c r="E19" s="31">
        <v>6500000</v>
      </c>
      <c r="F19" s="30">
        <f t="shared" si="1"/>
        <v>0</v>
      </c>
      <c r="G19" s="33">
        <v>5</v>
      </c>
      <c r="H19" s="18"/>
      <c r="I19" s="33">
        <v>10</v>
      </c>
      <c r="J19" s="33">
        <v>4</v>
      </c>
      <c r="K19" s="18"/>
      <c r="L19" s="33">
        <v>10</v>
      </c>
      <c r="M19" s="33">
        <v>7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</row>
    <row r="20" spans="1:28" ht="16.5" customHeight="1" x14ac:dyDescent="0.35">
      <c r="A20" s="4"/>
      <c r="B20" s="28" t="s">
        <v>168</v>
      </c>
      <c r="C20" s="29" t="s">
        <v>169</v>
      </c>
      <c r="D20" s="30">
        <f t="shared" si="0"/>
        <v>6558240</v>
      </c>
      <c r="E20" s="31">
        <v>6240000</v>
      </c>
      <c r="F20" s="30">
        <f t="shared" si="1"/>
        <v>0</v>
      </c>
      <c r="G20" s="33">
        <v>4.8</v>
      </c>
      <c r="H20" s="18"/>
      <c r="I20" s="33">
        <v>8</v>
      </c>
      <c r="J20" s="33">
        <v>3</v>
      </c>
      <c r="K20" s="18"/>
      <c r="L20" s="33">
        <v>8</v>
      </c>
      <c r="M20" s="33">
        <v>6</v>
      </c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</row>
    <row r="21" spans="1:28" ht="16.5" customHeight="1" x14ac:dyDescent="0.35">
      <c r="A21" s="4"/>
      <c r="B21" s="28" t="s">
        <v>170</v>
      </c>
      <c r="C21" s="29" t="s">
        <v>171</v>
      </c>
      <c r="D21" s="30">
        <f t="shared" si="0"/>
        <v>6148350</v>
      </c>
      <c r="E21" s="31">
        <v>5850000</v>
      </c>
      <c r="F21" s="30">
        <f t="shared" si="1"/>
        <v>0</v>
      </c>
      <c r="G21" s="33">
        <v>4.5</v>
      </c>
      <c r="H21" s="18"/>
      <c r="I21" s="33">
        <v>6</v>
      </c>
      <c r="J21" s="33">
        <v>2</v>
      </c>
      <c r="K21" s="18"/>
      <c r="L21" s="33">
        <v>6</v>
      </c>
      <c r="M21" s="33">
        <v>4</v>
      </c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</row>
    <row r="22" spans="1:28" ht="16.5" customHeight="1" x14ac:dyDescent="0.35">
      <c r="A22" s="4"/>
      <c r="B22" s="28" t="s">
        <v>172</v>
      </c>
      <c r="C22" s="29" t="s">
        <v>173</v>
      </c>
      <c r="D22" s="30">
        <f t="shared" si="0"/>
        <v>5738460</v>
      </c>
      <c r="E22" s="31">
        <v>5460000</v>
      </c>
      <c r="F22" s="30">
        <f t="shared" si="1"/>
        <v>0</v>
      </c>
      <c r="G22" s="33">
        <v>4.2</v>
      </c>
      <c r="H22" s="18"/>
      <c r="I22" s="33">
        <v>4</v>
      </c>
      <c r="J22" s="33">
        <v>2</v>
      </c>
      <c r="K22" s="18"/>
      <c r="L22" s="33">
        <v>4</v>
      </c>
      <c r="M22" s="33">
        <v>3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</row>
    <row r="23" spans="1:28" ht="16.5" customHeight="1" x14ac:dyDescent="0.35">
      <c r="A23" s="4"/>
      <c r="B23" s="28" t="s">
        <v>64</v>
      </c>
      <c r="C23" s="29" t="s">
        <v>174</v>
      </c>
      <c r="D23" s="30">
        <f t="shared" si="0"/>
        <v>5328570</v>
      </c>
      <c r="E23" s="31">
        <v>5070000</v>
      </c>
      <c r="F23" s="30">
        <f t="shared" si="1"/>
        <v>0</v>
      </c>
      <c r="G23" s="33">
        <v>3.9</v>
      </c>
      <c r="H23" s="18"/>
      <c r="I23" s="33">
        <v>2</v>
      </c>
      <c r="J23" s="33">
        <v>1</v>
      </c>
      <c r="K23" s="18"/>
      <c r="L23" s="33">
        <v>2</v>
      </c>
      <c r="M23" s="33">
        <v>1</v>
      </c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</row>
    <row r="24" spans="1:28" ht="16.5" customHeight="1" x14ac:dyDescent="0.35">
      <c r="A24" s="4"/>
      <c r="B24" s="28" t="s">
        <v>175</v>
      </c>
      <c r="C24" s="29" t="s">
        <v>176</v>
      </c>
      <c r="D24" s="30">
        <f t="shared" si="0"/>
        <v>4918680</v>
      </c>
      <c r="E24" s="31">
        <v>4680000</v>
      </c>
      <c r="F24" s="30">
        <f t="shared" si="1"/>
        <v>0</v>
      </c>
      <c r="G24" s="33">
        <v>3.6</v>
      </c>
      <c r="H24" s="18"/>
      <c r="I24" s="33">
        <v>2</v>
      </c>
      <c r="J24" s="33">
        <v>0</v>
      </c>
      <c r="K24" s="18"/>
      <c r="L24" s="33">
        <v>2</v>
      </c>
      <c r="M24" s="33">
        <v>0</v>
      </c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</row>
    <row r="25" spans="1:28" ht="16.5" customHeight="1" x14ac:dyDescent="0.35">
      <c r="A25" s="4"/>
      <c r="B25" s="25">
        <v>1.2</v>
      </c>
      <c r="C25" s="26" t="s">
        <v>22</v>
      </c>
      <c r="D25" s="26"/>
      <c r="E25" s="26"/>
      <c r="F25" s="26"/>
      <c r="G25" s="26"/>
      <c r="H25" s="27"/>
      <c r="I25" s="34"/>
      <c r="J25" s="35"/>
      <c r="K25" s="27"/>
      <c r="L25" s="36"/>
      <c r="M25" s="36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</row>
    <row r="26" spans="1:28" ht="16.5" customHeight="1" x14ac:dyDescent="0.35">
      <c r="A26" s="4"/>
      <c r="B26" s="28" t="s">
        <v>23</v>
      </c>
      <c r="C26" s="29" t="s">
        <v>177</v>
      </c>
      <c r="D26" s="30">
        <f t="shared" si="0"/>
        <v>6831500</v>
      </c>
      <c r="E26" s="37">
        <v>6500000</v>
      </c>
      <c r="F26" s="30">
        <f t="shared" ref="F26:F39" si="2">D26*$D$5</f>
        <v>0</v>
      </c>
      <c r="G26" s="33">
        <v>5</v>
      </c>
      <c r="H26" s="18"/>
      <c r="I26" s="15"/>
      <c r="J26" s="38"/>
      <c r="K26" s="18"/>
      <c r="L26" s="39"/>
      <c r="M26" s="39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</row>
    <row r="27" spans="1:28" ht="16.5" customHeight="1" x14ac:dyDescent="0.35">
      <c r="A27" s="4"/>
      <c r="B27" s="28" t="s">
        <v>24</v>
      </c>
      <c r="C27" s="29" t="s">
        <v>178</v>
      </c>
      <c r="D27" s="30">
        <f t="shared" si="0"/>
        <v>6831500</v>
      </c>
      <c r="E27" s="37">
        <v>6500000</v>
      </c>
      <c r="F27" s="30">
        <f t="shared" si="2"/>
        <v>0</v>
      </c>
      <c r="G27" s="33">
        <v>5</v>
      </c>
      <c r="H27" s="18"/>
      <c r="I27" s="15"/>
      <c r="J27" s="40"/>
      <c r="K27" s="18"/>
      <c r="L27" s="41"/>
      <c r="M27" s="3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</row>
    <row r="28" spans="1:28" ht="16.5" customHeight="1" x14ac:dyDescent="0.35">
      <c r="A28" s="4"/>
      <c r="B28" s="28" t="s">
        <v>25</v>
      </c>
      <c r="C28" s="29" t="s">
        <v>179</v>
      </c>
      <c r="D28" s="30">
        <f t="shared" si="0"/>
        <v>6831500</v>
      </c>
      <c r="E28" s="37">
        <v>6500000</v>
      </c>
      <c r="F28" s="30">
        <f t="shared" si="2"/>
        <v>0</v>
      </c>
      <c r="G28" s="33">
        <v>5</v>
      </c>
      <c r="H28" s="18"/>
      <c r="I28" s="15"/>
      <c r="J28" s="40"/>
      <c r="K28" s="18"/>
      <c r="L28" s="39"/>
      <c r="M28" s="39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</row>
    <row r="29" spans="1:28" ht="16.5" customHeight="1" x14ac:dyDescent="0.35">
      <c r="A29" s="4"/>
      <c r="B29" s="28" t="s">
        <v>180</v>
      </c>
      <c r="C29" s="29" t="s">
        <v>181</v>
      </c>
      <c r="D29" s="30">
        <f t="shared" si="0"/>
        <v>6831500</v>
      </c>
      <c r="E29" s="37">
        <v>6500000</v>
      </c>
      <c r="F29" s="30">
        <f t="shared" si="2"/>
        <v>0</v>
      </c>
      <c r="G29" s="33">
        <v>5</v>
      </c>
      <c r="H29" s="18"/>
      <c r="I29" s="15"/>
      <c r="J29" s="38"/>
      <c r="K29" s="18"/>
      <c r="L29" s="39"/>
      <c r="M29" s="3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</row>
    <row r="30" spans="1:28" ht="16.5" customHeight="1" x14ac:dyDescent="0.35">
      <c r="A30" s="4"/>
      <c r="B30" s="28" t="s">
        <v>182</v>
      </c>
      <c r="C30" s="29" t="s">
        <v>183</v>
      </c>
      <c r="D30" s="30">
        <f t="shared" si="0"/>
        <v>6831500</v>
      </c>
      <c r="E30" s="37">
        <v>6500000</v>
      </c>
      <c r="F30" s="30">
        <f t="shared" si="2"/>
        <v>0</v>
      </c>
      <c r="G30" s="33">
        <v>5</v>
      </c>
      <c r="H30" s="18"/>
      <c r="I30" s="42"/>
      <c r="J30" s="38"/>
      <c r="K30" s="18"/>
      <c r="L30" s="43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</row>
    <row r="31" spans="1:28" ht="16.5" customHeight="1" x14ac:dyDescent="0.35">
      <c r="A31" s="4"/>
      <c r="B31" s="28" t="s">
        <v>184</v>
      </c>
      <c r="C31" s="29" t="s">
        <v>185</v>
      </c>
      <c r="D31" s="30">
        <f t="shared" si="0"/>
        <v>6831500</v>
      </c>
      <c r="E31" s="37">
        <v>6500000</v>
      </c>
      <c r="F31" s="30">
        <f t="shared" si="2"/>
        <v>0</v>
      </c>
      <c r="G31" s="33">
        <v>5</v>
      </c>
      <c r="H31" s="18"/>
      <c r="I31" s="42"/>
      <c r="J31" s="3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</row>
    <row r="32" spans="1:28" ht="16.5" customHeight="1" x14ac:dyDescent="0.35">
      <c r="A32" s="4"/>
      <c r="B32" s="28" t="s">
        <v>186</v>
      </c>
      <c r="C32" s="29" t="s">
        <v>187</v>
      </c>
      <c r="D32" s="30">
        <f t="shared" si="0"/>
        <v>6831500</v>
      </c>
      <c r="E32" s="37">
        <v>6500000</v>
      </c>
      <c r="F32" s="30">
        <f t="shared" si="2"/>
        <v>0</v>
      </c>
      <c r="G32" s="33">
        <v>5</v>
      </c>
      <c r="H32" s="18"/>
      <c r="I32" s="15"/>
      <c r="J32" s="40"/>
      <c r="K32" s="18"/>
      <c r="L32" s="43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</row>
    <row r="33" spans="1:28" ht="16.5" customHeight="1" x14ac:dyDescent="0.35">
      <c r="A33" s="4"/>
      <c r="B33" s="28" t="s">
        <v>188</v>
      </c>
      <c r="C33" s="29" t="s">
        <v>189</v>
      </c>
      <c r="D33" s="30">
        <f t="shared" si="0"/>
        <v>6831500</v>
      </c>
      <c r="E33" s="37">
        <v>6500000</v>
      </c>
      <c r="F33" s="30">
        <f t="shared" si="2"/>
        <v>0</v>
      </c>
      <c r="G33" s="33">
        <v>5</v>
      </c>
      <c r="H33" s="18"/>
      <c r="I33" s="15"/>
      <c r="J33" s="40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</row>
    <row r="34" spans="1:28" ht="16.5" customHeight="1" x14ac:dyDescent="0.35">
      <c r="A34" s="4"/>
      <c r="B34" s="28" t="s">
        <v>190</v>
      </c>
      <c r="C34" s="29" t="s">
        <v>191</v>
      </c>
      <c r="D34" s="30">
        <f t="shared" si="0"/>
        <v>6831500</v>
      </c>
      <c r="E34" s="37">
        <v>6500000</v>
      </c>
      <c r="F34" s="30">
        <f t="shared" si="2"/>
        <v>0</v>
      </c>
      <c r="G34" s="33">
        <v>5</v>
      </c>
      <c r="H34" s="18"/>
      <c r="I34" s="15"/>
      <c r="J34" s="44"/>
      <c r="K34" s="18"/>
      <c r="L34" s="45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</row>
    <row r="35" spans="1:28" ht="16.5" customHeight="1" x14ac:dyDescent="0.35">
      <c r="A35" s="4"/>
      <c r="B35" s="28" t="s">
        <v>65</v>
      </c>
      <c r="C35" s="29" t="s">
        <v>192</v>
      </c>
      <c r="D35" s="30">
        <f t="shared" si="0"/>
        <v>6831500</v>
      </c>
      <c r="E35" s="37">
        <v>6500000</v>
      </c>
      <c r="F35" s="30">
        <f t="shared" si="2"/>
        <v>0</v>
      </c>
      <c r="G35" s="33">
        <v>5</v>
      </c>
      <c r="H35" s="18"/>
      <c r="I35" s="42"/>
      <c r="J35" s="3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</row>
    <row r="36" spans="1:28" ht="16.5" customHeight="1" x14ac:dyDescent="0.35">
      <c r="A36" s="4"/>
      <c r="B36" s="28" t="s">
        <v>193</v>
      </c>
      <c r="C36" s="29" t="s">
        <v>194</v>
      </c>
      <c r="D36" s="30">
        <f t="shared" si="0"/>
        <v>6831500</v>
      </c>
      <c r="E36" s="37">
        <v>6500000</v>
      </c>
      <c r="F36" s="30">
        <f t="shared" si="2"/>
        <v>0</v>
      </c>
      <c r="G36" s="33">
        <v>5</v>
      </c>
      <c r="H36" s="18"/>
      <c r="I36" s="42"/>
      <c r="J36" s="3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</row>
    <row r="37" spans="1:28" ht="16.5" customHeight="1" x14ac:dyDescent="0.35">
      <c r="A37" s="4"/>
      <c r="B37" s="28" t="s">
        <v>195</v>
      </c>
      <c r="C37" s="29" t="s">
        <v>196</v>
      </c>
      <c r="D37" s="30">
        <f t="shared" si="0"/>
        <v>6831500</v>
      </c>
      <c r="E37" s="37">
        <v>6500000</v>
      </c>
      <c r="F37" s="30">
        <f t="shared" si="2"/>
        <v>0</v>
      </c>
      <c r="G37" s="33">
        <v>5</v>
      </c>
      <c r="H37" s="18"/>
      <c r="I37" s="15"/>
      <c r="J37" s="3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</row>
    <row r="38" spans="1:28" ht="16.5" customHeight="1" x14ac:dyDescent="0.35">
      <c r="A38" s="4"/>
      <c r="B38" s="28" t="s">
        <v>197</v>
      </c>
      <c r="C38" s="29" t="s">
        <v>198</v>
      </c>
      <c r="D38" s="30">
        <f t="shared" si="0"/>
        <v>6831500</v>
      </c>
      <c r="E38" s="37">
        <v>6500000</v>
      </c>
      <c r="F38" s="30">
        <f t="shared" si="2"/>
        <v>0</v>
      </c>
      <c r="G38" s="33">
        <v>5</v>
      </c>
      <c r="H38" s="18"/>
      <c r="I38" s="15"/>
      <c r="J38" s="3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</row>
    <row r="39" spans="1:28" ht="16.5" customHeight="1" x14ac:dyDescent="0.35">
      <c r="A39" s="4"/>
      <c r="B39" s="28" t="s">
        <v>199</v>
      </c>
      <c r="C39" s="29" t="s">
        <v>200</v>
      </c>
      <c r="D39" s="30">
        <f t="shared" si="0"/>
        <v>6831500</v>
      </c>
      <c r="E39" s="37">
        <v>6500000</v>
      </c>
      <c r="F39" s="30">
        <f t="shared" si="2"/>
        <v>0</v>
      </c>
      <c r="G39" s="33">
        <v>5</v>
      </c>
      <c r="H39" s="18"/>
      <c r="I39" s="15"/>
      <c r="J39" s="3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</row>
    <row r="40" spans="1:28" ht="16.5" customHeight="1" x14ac:dyDescent="0.35">
      <c r="A40" s="4"/>
      <c r="B40" s="25">
        <v>1.3</v>
      </c>
      <c r="C40" s="26" t="s">
        <v>26</v>
      </c>
      <c r="D40" s="26"/>
      <c r="E40" s="26"/>
      <c r="F40" s="26"/>
      <c r="G40" s="26"/>
      <c r="H40" s="27"/>
      <c r="I40" s="34"/>
      <c r="J40" s="35"/>
      <c r="K40" s="27"/>
      <c r="L40" s="36"/>
      <c r="M40" s="36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</row>
    <row r="41" spans="1:28" ht="16.5" customHeight="1" x14ac:dyDescent="0.35">
      <c r="A41" s="4"/>
      <c r="B41" s="28" t="s">
        <v>27</v>
      </c>
      <c r="C41" s="46" t="s">
        <v>201</v>
      </c>
      <c r="D41" s="30">
        <f t="shared" si="0"/>
        <v>4372160</v>
      </c>
      <c r="E41" s="37">
        <v>4160000</v>
      </c>
      <c r="F41" s="30">
        <f t="shared" ref="F41:F57" si="3">D41*$D$5</f>
        <v>0</v>
      </c>
      <c r="G41" s="33">
        <v>3.2</v>
      </c>
      <c r="H41" s="18"/>
      <c r="I41" s="42"/>
      <c r="J41" s="15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</row>
    <row r="42" spans="1:28" ht="16.5" customHeight="1" x14ac:dyDescent="0.35">
      <c r="A42" s="4"/>
      <c r="B42" s="28" t="s">
        <v>28</v>
      </c>
      <c r="C42" s="46" t="s">
        <v>202</v>
      </c>
      <c r="D42" s="30">
        <f t="shared" si="0"/>
        <v>4372160</v>
      </c>
      <c r="E42" s="37">
        <v>4160000</v>
      </c>
      <c r="F42" s="30">
        <f t="shared" si="3"/>
        <v>0</v>
      </c>
      <c r="G42" s="33">
        <v>3.2</v>
      </c>
      <c r="H42" s="18"/>
      <c r="I42" s="15"/>
      <c r="J42" s="15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</row>
    <row r="43" spans="1:28" ht="16.5" customHeight="1" x14ac:dyDescent="0.35">
      <c r="A43" s="4"/>
      <c r="B43" s="28" t="s">
        <v>29</v>
      </c>
      <c r="C43" s="46" t="s">
        <v>203</v>
      </c>
      <c r="D43" s="30">
        <f t="shared" si="0"/>
        <v>4372160</v>
      </c>
      <c r="E43" s="37">
        <v>4160000</v>
      </c>
      <c r="F43" s="30">
        <f t="shared" si="3"/>
        <v>0</v>
      </c>
      <c r="G43" s="33">
        <v>3.2</v>
      </c>
      <c r="H43" s="18"/>
      <c r="I43" s="15"/>
      <c r="J43" s="15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</row>
    <row r="44" spans="1:28" ht="16.5" customHeight="1" x14ac:dyDescent="0.35">
      <c r="A44" s="4"/>
      <c r="B44" s="28" t="s">
        <v>204</v>
      </c>
      <c r="C44" s="46" t="s">
        <v>205</v>
      </c>
      <c r="D44" s="30">
        <f t="shared" si="0"/>
        <v>4372160</v>
      </c>
      <c r="E44" s="37">
        <v>4160000</v>
      </c>
      <c r="F44" s="30">
        <f t="shared" si="3"/>
        <v>0</v>
      </c>
      <c r="G44" s="33">
        <v>3.2</v>
      </c>
      <c r="H44" s="18"/>
      <c r="I44" s="15"/>
      <c r="J44" s="15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ht="16.5" customHeight="1" x14ac:dyDescent="0.35">
      <c r="A45" s="4"/>
      <c r="B45" s="28" t="s">
        <v>206</v>
      </c>
      <c r="C45" s="46" t="s">
        <v>207</v>
      </c>
      <c r="D45" s="30">
        <f t="shared" si="0"/>
        <v>4372160</v>
      </c>
      <c r="E45" s="37">
        <v>4160000</v>
      </c>
      <c r="F45" s="30">
        <f t="shared" si="3"/>
        <v>0</v>
      </c>
      <c r="G45" s="33">
        <v>3.2</v>
      </c>
      <c r="H45" s="18"/>
      <c r="I45" s="15"/>
      <c r="J45" s="15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</row>
    <row r="46" spans="1:28" ht="16.5" customHeight="1" x14ac:dyDescent="0.35">
      <c r="A46" s="4"/>
      <c r="B46" s="28" t="s">
        <v>208</v>
      </c>
      <c r="C46" s="46" t="s">
        <v>209</v>
      </c>
      <c r="D46" s="30">
        <f t="shared" si="0"/>
        <v>4372160</v>
      </c>
      <c r="E46" s="37">
        <v>4160000</v>
      </c>
      <c r="F46" s="30">
        <f t="shared" si="3"/>
        <v>0</v>
      </c>
      <c r="G46" s="33">
        <v>3.2</v>
      </c>
      <c r="H46" s="18"/>
      <c r="I46" s="15"/>
      <c r="J46" s="15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</row>
    <row r="47" spans="1:28" ht="16.5" customHeight="1" x14ac:dyDescent="0.35">
      <c r="A47" s="4"/>
      <c r="B47" s="28" t="s">
        <v>210</v>
      </c>
      <c r="C47" s="46" t="s">
        <v>211</v>
      </c>
      <c r="D47" s="30">
        <f t="shared" si="0"/>
        <v>4372160</v>
      </c>
      <c r="E47" s="37">
        <v>4160000</v>
      </c>
      <c r="F47" s="30">
        <f t="shared" si="3"/>
        <v>0</v>
      </c>
      <c r="G47" s="33">
        <v>3.2</v>
      </c>
      <c r="H47" s="18"/>
      <c r="I47" s="15"/>
      <c r="J47" s="15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</row>
    <row r="48" spans="1:28" ht="16.5" customHeight="1" x14ac:dyDescent="0.35">
      <c r="A48" s="4"/>
      <c r="B48" s="28" t="s">
        <v>212</v>
      </c>
      <c r="C48" s="46" t="s">
        <v>213</v>
      </c>
      <c r="D48" s="30">
        <f t="shared" si="0"/>
        <v>4372160</v>
      </c>
      <c r="E48" s="37">
        <v>4160000</v>
      </c>
      <c r="F48" s="30">
        <f t="shared" si="3"/>
        <v>0</v>
      </c>
      <c r="G48" s="33">
        <v>3.2</v>
      </c>
      <c r="H48" s="18"/>
      <c r="I48" s="15"/>
      <c r="J48" s="15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</row>
    <row r="49" spans="1:28" ht="16.5" customHeight="1" x14ac:dyDescent="0.35">
      <c r="A49" s="4"/>
      <c r="B49" s="28" t="s">
        <v>214</v>
      </c>
      <c r="C49" s="46" t="s">
        <v>215</v>
      </c>
      <c r="D49" s="30">
        <f t="shared" si="0"/>
        <v>4372160</v>
      </c>
      <c r="E49" s="37">
        <v>4160000</v>
      </c>
      <c r="F49" s="30">
        <f t="shared" si="3"/>
        <v>0</v>
      </c>
      <c r="G49" s="33">
        <v>3.2</v>
      </c>
      <c r="H49" s="18"/>
      <c r="I49" s="15"/>
      <c r="J49" s="15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</row>
    <row r="50" spans="1:28" ht="16.5" customHeight="1" x14ac:dyDescent="0.35">
      <c r="A50" s="4"/>
      <c r="B50" s="28" t="s">
        <v>216</v>
      </c>
      <c r="C50" s="46" t="s">
        <v>217</v>
      </c>
      <c r="D50" s="30">
        <f t="shared" si="0"/>
        <v>4372160</v>
      </c>
      <c r="E50" s="37">
        <v>4160000</v>
      </c>
      <c r="F50" s="30">
        <f t="shared" si="3"/>
        <v>0</v>
      </c>
      <c r="G50" s="33">
        <v>3.2</v>
      </c>
      <c r="H50" s="18"/>
      <c r="I50" s="15"/>
      <c r="J50" s="15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</row>
    <row r="51" spans="1:28" ht="16.5" customHeight="1" x14ac:dyDescent="0.35">
      <c r="A51" s="4"/>
      <c r="B51" s="28" t="s">
        <v>218</v>
      </c>
      <c r="C51" s="46" t="s">
        <v>219</v>
      </c>
      <c r="D51" s="30">
        <f t="shared" si="0"/>
        <v>4372160</v>
      </c>
      <c r="E51" s="37">
        <v>4160000</v>
      </c>
      <c r="F51" s="30">
        <f t="shared" si="3"/>
        <v>0</v>
      </c>
      <c r="G51" s="33">
        <v>3.2</v>
      </c>
      <c r="H51" s="18"/>
      <c r="I51" s="15"/>
      <c r="J51" s="15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</row>
    <row r="52" spans="1:28" ht="16.5" customHeight="1" x14ac:dyDescent="0.35">
      <c r="A52" s="4"/>
      <c r="B52" s="28" t="s">
        <v>220</v>
      </c>
      <c r="C52" s="46" t="s">
        <v>221</v>
      </c>
      <c r="D52" s="30">
        <f t="shared" si="0"/>
        <v>4372160</v>
      </c>
      <c r="E52" s="37">
        <v>4160000</v>
      </c>
      <c r="F52" s="30">
        <f t="shared" si="3"/>
        <v>0</v>
      </c>
      <c r="G52" s="33">
        <v>3.2</v>
      </c>
      <c r="H52" s="18"/>
      <c r="I52" s="15"/>
      <c r="J52" s="15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</row>
    <row r="53" spans="1:28" ht="16.5" customHeight="1" x14ac:dyDescent="0.35">
      <c r="A53" s="4"/>
      <c r="B53" s="28" t="s">
        <v>222</v>
      </c>
      <c r="C53" s="46" t="s">
        <v>223</v>
      </c>
      <c r="D53" s="30">
        <f t="shared" si="0"/>
        <v>4372160</v>
      </c>
      <c r="E53" s="37">
        <v>4160000</v>
      </c>
      <c r="F53" s="30">
        <f t="shared" si="3"/>
        <v>0</v>
      </c>
      <c r="G53" s="33">
        <v>3.2</v>
      </c>
      <c r="H53" s="18"/>
      <c r="I53" s="15"/>
      <c r="J53" s="15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</row>
    <row r="54" spans="1:28" ht="16.5" customHeight="1" x14ac:dyDescent="0.35">
      <c r="A54" s="4"/>
      <c r="B54" s="28" t="s">
        <v>66</v>
      </c>
      <c r="C54" s="46" t="s">
        <v>224</v>
      </c>
      <c r="D54" s="30">
        <f t="shared" si="0"/>
        <v>4372160</v>
      </c>
      <c r="E54" s="37">
        <v>4160000</v>
      </c>
      <c r="F54" s="30">
        <f t="shared" si="3"/>
        <v>0</v>
      </c>
      <c r="G54" s="33">
        <v>3.2</v>
      </c>
      <c r="H54" s="18"/>
      <c r="I54" s="15"/>
      <c r="J54" s="15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</row>
    <row r="55" spans="1:28" ht="16.5" customHeight="1" x14ac:dyDescent="0.35">
      <c r="A55" s="4"/>
      <c r="B55" s="28" t="s">
        <v>225</v>
      </c>
      <c r="C55" s="29" t="s">
        <v>226</v>
      </c>
      <c r="D55" s="30">
        <f t="shared" si="0"/>
        <v>4372160</v>
      </c>
      <c r="E55" s="37">
        <v>4160000</v>
      </c>
      <c r="F55" s="30">
        <f t="shared" si="3"/>
        <v>0</v>
      </c>
      <c r="G55" s="33">
        <v>3.2</v>
      </c>
      <c r="H55" s="18"/>
      <c r="I55" s="15"/>
      <c r="J55" s="15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</row>
    <row r="56" spans="1:28" ht="16.5" customHeight="1" x14ac:dyDescent="0.35">
      <c r="A56" s="4"/>
      <c r="B56" s="28" t="s">
        <v>227</v>
      </c>
      <c r="C56" s="29" t="s">
        <v>217</v>
      </c>
      <c r="D56" s="30">
        <f t="shared" si="0"/>
        <v>4372160</v>
      </c>
      <c r="E56" s="37">
        <v>4160000</v>
      </c>
      <c r="F56" s="30">
        <f t="shared" si="3"/>
        <v>0</v>
      </c>
      <c r="G56" s="33">
        <v>3.2</v>
      </c>
      <c r="H56" s="18"/>
      <c r="I56" s="15"/>
      <c r="J56" s="15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</row>
    <row r="57" spans="1:28" ht="16.5" customHeight="1" x14ac:dyDescent="0.35">
      <c r="A57" s="4"/>
      <c r="B57" s="28" t="s">
        <v>67</v>
      </c>
      <c r="C57" s="29" t="s">
        <v>228</v>
      </c>
      <c r="D57" s="30">
        <f t="shared" si="0"/>
        <v>4372160</v>
      </c>
      <c r="E57" s="37">
        <v>4160000</v>
      </c>
      <c r="F57" s="30">
        <f t="shared" si="3"/>
        <v>0</v>
      </c>
      <c r="G57" s="33">
        <v>3.2</v>
      </c>
      <c r="H57" s="18"/>
      <c r="I57" s="15"/>
      <c r="J57" s="15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</row>
    <row r="58" spans="1:28" ht="16.5" customHeight="1" x14ac:dyDescent="0.35">
      <c r="A58" s="4"/>
      <c r="B58" s="25">
        <v>1.4</v>
      </c>
      <c r="C58" s="26" t="s">
        <v>31</v>
      </c>
      <c r="D58" s="26"/>
      <c r="E58" s="26"/>
      <c r="F58" s="26"/>
      <c r="G58" s="26"/>
      <c r="H58" s="27"/>
      <c r="I58" s="34"/>
      <c r="J58" s="35"/>
      <c r="K58" s="27"/>
      <c r="L58" s="36"/>
      <c r="M58" s="36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</row>
    <row r="59" spans="1:28" ht="16.5" customHeight="1" x14ac:dyDescent="0.35">
      <c r="A59" s="4"/>
      <c r="B59" s="28" t="s">
        <v>32</v>
      </c>
      <c r="C59" s="46" t="s">
        <v>229</v>
      </c>
      <c r="D59" s="30">
        <f t="shared" si="0"/>
        <v>3689010</v>
      </c>
      <c r="E59" s="37">
        <v>3510000</v>
      </c>
      <c r="F59" s="30">
        <f t="shared" ref="F59:F65" si="4">D59*$D$5</f>
        <v>0</v>
      </c>
      <c r="G59" s="33">
        <v>2.5</v>
      </c>
      <c r="H59" s="18"/>
      <c r="I59" s="15"/>
      <c r="J59" s="15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</row>
    <row r="60" spans="1:28" ht="16.5" customHeight="1" x14ac:dyDescent="0.35">
      <c r="A60" s="4"/>
      <c r="B60" s="28" t="s">
        <v>230</v>
      </c>
      <c r="C60" s="46" t="s">
        <v>231</v>
      </c>
      <c r="D60" s="30">
        <f t="shared" si="0"/>
        <v>3689010</v>
      </c>
      <c r="E60" s="37">
        <v>3510000</v>
      </c>
      <c r="F60" s="30">
        <f t="shared" si="4"/>
        <v>0</v>
      </c>
      <c r="G60" s="33">
        <v>2.5</v>
      </c>
      <c r="H60" s="18"/>
      <c r="I60" s="15"/>
      <c r="J60" s="15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</row>
    <row r="61" spans="1:28" ht="16.5" customHeight="1" x14ac:dyDescent="0.35">
      <c r="A61" s="4"/>
      <c r="B61" s="28" t="s">
        <v>232</v>
      </c>
      <c r="C61" s="46" t="s">
        <v>233</v>
      </c>
      <c r="D61" s="30">
        <f>G61*$D$4</f>
        <v>4000000</v>
      </c>
      <c r="E61" s="37"/>
      <c r="F61" s="30">
        <f t="shared" si="4"/>
        <v>0</v>
      </c>
      <c r="G61" s="33">
        <v>2</v>
      </c>
      <c r="H61" s="18"/>
      <c r="I61" s="15"/>
      <c r="J61" s="15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</row>
    <row r="62" spans="1:28" ht="16.5" customHeight="1" x14ac:dyDescent="0.35">
      <c r="A62" s="4"/>
      <c r="B62" s="28" t="s">
        <v>234</v>
      </c>
      <c r="C62" s="46" t="s">
        <v>235</v>
      </c>
      <c r="D62" s="30">
        <f t="shared" si="0"/>
        <v>3689010</v>
      </c>
      <c r="E62" s="37">
        <v>3510000</v>
      </c>
      <c r="F62" s="30">
        <f t="shared" si="4"/>
        <v>0</v>
      </c>
      <c r="G62" s="33">
        <v>2.5</v>
      </c>
      <c r="H62" s="18"/>
      <c r="I62" s="15"/>
      <c r="J62" s="15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</row>
    <row r="63" spans="1:28" ht="16.5" customHeight="1" x14ac:dyDescent="0.35">
      <c r="A63" s="4"/>
      <c r="B63" s="28" t="s">
        <v>236</v>
      </c>
      <c r="C63" s="46" t="s">
        <v>237</v>
      </c>
      <c r="D63" s="30">
        <f t="shared" si="0"/>
        <v>3689010</v>
      </c>
      <c r="E63" s="37">
        <v>3510000</v>
      </c>
      <c r="F63" s="30">
        <f t="shared" si="4"/>
        <v>0</v>
      </c>
      <c r="G63" s="33">
        <v>2.5</v>
      </c>
      <c r="H63" s="18"/>
      <c r="I63" s="15"/>
      <c r="J63" s="15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</row>
    <row r="64" spans="1:28" ht="16.5" customHeight="1" x14ac:dyDescent="0.35">
      <c r="A64" s="4"/>
      <c r="B64" s="28" t="s">
        <v>238</v>
      </c>
      <c r="C64" s="46" t="s">
        <v>239</v>
      </c>
      <c r="D64" s="30">
        <f t="shared" si="0"/>
        <v>3689010</v>
      </c>
      <c r="E64" s="37">
        <v>3510000</v>
      </c>
      <c r="F64" s="30">
        <f t="shared" si="4"/>
        <v>0</v>
      </c>
      <c r="G64" s="33">
        <v>2.5</v>
      </c>
      <c r="H64" s="18"/>
      <c r="I64" s="15"/>
      <c r="J64" s="15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</row>
    <row r="65" spans="1:28" ht="16.5" customHeight="1" x14ac:dyDescent="0.35">
      <c r="A65" s="4"/>
      <c r="B65" s="28" t="s">
        <v>240</v>
      </c>
      <c r="C65" s="46" t="s">
        <v>241</v>
      </c>
      <c r="D65" s="30">
        <f t="shared" si="0"/>
        <v>3689010</v>
      </c>
      <c r="E65" s="37">
        <v>3510000</v>
      </c>
      <c r="F65" s="30">
        <f t="shared" si="4"/>
        <v>0</v>
      </c>
      <c r="G65" s="33">
        <v>2.5</v>
      </c>
      <c r="H65" s="18"/>
      <c r="I65" s="15"/>
      <c r="J65" s="15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</row>
    <row r="66" spans="1:28" ht="16.5" customHeight="1" x14ac:dyDescent="0.35">
      <c r="A66" s="4"/>
      <c r="B66" s="25">
        <v>1.5</v>
      </c>
      <c r="C66" s="26" t="s">
        <v>68</v>
      </c>
      <c r="D66" s="26"/>
      <c r="E66" s="26"/>
      <c r="F66" s="26"/>
      <c r="G66" s="26"/>
      <c r="H66" s="27"/>
      <c r="I66" s="34"/>
      <c r="J66" s="35"/>
      <c r="K66" s="27"/>
      <c r="L66" s="36"/>
      <c r="M66" s="36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</row>
    <row r="67" spans="1:28" ht="16.5" customHeight="1" x14ac:dyDescent="0.35">
      <c r="A67" s="4"/>
      <c r="B67" s="28" t="s">
        <v>35</v>
      </c>
      <c r="C67" s="46" t="s">
        <v>242</v>
      </c>
      <c r="D67" s="30">
        <f t="shared" ref="D67:D75" si="5">G67*$D$4</f>
        <v>3000000</v>
      </c>
      <c r="E67" s="33"/>
      <c r="F67" s="30">
        <f t="shared" ref="F67:F75" si="6">D67*$D$5</f>
        <v>0</v>
      </c>
      <c r="G67" s="33">
        <v>1.5</v>
      </c>
      <c r="H67" s="18"/>
      <c r="I67" s="15"/>
      <c r="J67" s="15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</row>
    <row r="68" spans="1:28" ht="16.5" customHeight="1" x14ac:dyDescent="0.35">
      <c r="A68" s="4"/>
      <c r="B68" s="28" t="s">
        <v>36</v>
      </c>
      <c r="C68" s="46" t="s">
        <v>243</v>
      </c>
      <c r="D68" s="30">
        <f t="shared" si="5"/>
        <v>4000000</v>
      </c>
      <c r="E68" s="33"/>
      <c r="F68" s="30">
        <f t="shared" si="6"/>
        <v>0</v>
      </c>
      <c r="G68" s="33">
        <v>2</v>
      </c>
      <c r="H68" s="18"/>
      <c r="I68" s="15"/>
      <c r="J68" s="15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</row>
    <row r="69" spans="1:28" ht="16.5" customHeight="1" x14ac:dyDescent="0.35">
      <c r="A69" s="4"/>
      <c r="B69" s="28" t="s">
        <v>244</v>
      </c>
      <c r="C69" s="46" t="s">
        <v>245</v>
      </c>
      <c r="D69" s="30">
        <f t="shared" si="5"/>
        <v>4000000</v>
      </c>
      <c r="E69" s="33"/>
      <c r="F69" s="30">
        <f t="shared" si="6"/>
        <v>0</v>
      </c>
      <c r="G69" s="33">
        <v>2</v>
      </c>
      <c r="H69" s="18"/>
      <c r="I69" s="15"/>
      <c r="J69" s="15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</row>
    <row r="70" spans="1:28" ht="16.5" customHeight="1" x14ac:dyDescent="0.35">
      <c r="A70" s="4"/>
      <c r="B70" s="28" t="s">
        <v>246</v>
      </c>
      <c r="C70" s="46" t="s">
        <v>247</v>
      </c>
      <c r="D70" s="30">
        <f t="shared" si="5"/>
        <v>3000000</v>
      </c>
      <c r="E70" s="33"/>
      <c r="F70" s="30">
        <f t="shared" si="6"/>
        <v>0</v>
      </c>
      <c r="G70" s="33">
        <v>1.5</v>
      </c>
      <c r="H70" s="18"/>
      <c r="I70" s="15"/>
      <c r="J70" s="15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</row>
    <row r="71" spans="1:28" ht="16.5" customHeight="1" x14ac:dyDescent="0.35">
      <c r="A71" s="4"/>
      <c r="B71" s="28" t="s">
        <v>248</v>
      </c>
      <c r="C71" s="46" t="s">
        <v>249</v>
      </c>
      <c r="D71" s="30">
        <f t="shared" si="5"/>
        <v>3000000</v>
      </c>
      <c r="E71" s="33"/>
      <c r="F71" s="30">
        <f t="shared" si="6"/>
        <v>0</v>
      </c>
      <c r="G71" s="33">
        <v>1.5</v>
      </c>
      <c r="H71" s="18"/>
      <c r="I71" s="15"/>
      <c r="J71" s="15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</row>
    <row r="72" spans="1:28" ht="16.5" customHeight="1" x14ac:dyDescent="0.35">
      <c r="A72" s="4"/>
      <c r="B72" s="28" t="s">
        <v>250</v>
      </c>
      <c r="C72" s="46" t="s">
        <v>251</v>
      </c>
      <c r="D72" s="30">
        <f t="shared" si="5"/>
        <v>3000000</v>
      </c>
      <c r="E72" s="33"/>
      <c r="F72" s="30">
        <f t="shared" si="6"/>
        <v>0</v>
      </c>
      <c r="G72" s="33">
        <v>1.5</v>
      </c>
      <c r="H72" s="18"/>
      <c r="I72" s="15"/>
      <c r="J72" s="15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</row>
    <row r="73" spans="1:28" ht="16.5" customHeight="1" x14ac:dyDescent="0.35">
      <c r="A73" s="4"/>
      <c r="B73" s="28" t="s">
        <v>252</v>
      </c>
      <c r="C73" s="46" t="s">
        <v>253</v>
      </c>
      <c r="D73" s="30">
        <f t="shared" si="5"/>
        <v>3600000</v>
      </c>
      <c r="E73" s="33"/>
      <c r="F73" s="30">
        <f t="shared" si="6"/>
        <v>0</v>
      </c>
      <c r="G73" s="33">
        <v>1.8</v>
      </c>
      <c r="H73" s="18"/>
      <c r="I73" s="15"/>
      <c r="J73" s="15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</row>
    <row r="74" spans="1:28" ht="16.5" customHeight="1" x14ac:dyDescent="0.35">
      <c r="A74" s="4"/>
      <c r="B74" s="28" t="s">
        <v>254</v>
      </c>
      <c r="C74" s="46" t="s">
        <v>255</v>
      </c>
      <c r="D74" s="30">
        <f t="shared" si="5"/>
        <v>3600000</v>
      </c>
      <c r="E74" s="33"/>
      <c r="F74" s="30">
        <f t="shared" si="6"/>
        <v>0</v>
      </c>
      <c r="G74" s="33">
        <v>1.8</v>
      </c>
      <c r="H74" s="18"/>
      <c r="I74" s="15"/>
      <c r="J74" s="15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</row>
    <row r="75" spans="1:28" ht="16.5" customHeight="1" x14ac:dyDescent="0.35">
      <c r="A75" s="4"/>
      <c r="B75" s="28" t="s">
        <v>256</v>
      </c>
      <c r="C75" s="46" t="s">
        <v>257</v>
      </c>
      <c r="D75" s="30">
        <f t="shared" si="5"/>
        <v>3600000</v>
      </c>
      <c r="E75" s="33"/>
      <c r="F75" s="30">
        <f t="shared" si="6"/>
        <v>0</v>
      </c>
      <c r="G75" s="33">
        <v>1.8</v>
      </c>
      <c r="H75" s="18"/>
      <c r="I75" s="15"/>
      <c r="J75" s="15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 spans="1:28" ht="16.5" customHeight="1" x14ac:dyDescent="0.35">
      <c r="A76" s="4"/>
      <c r="B76" s="25">
        <v>1.6</v>
      </c>
      <c r="C76" s="26" t="s">
        <v>70</v>
      </c>
      <c r="D76" s="26"/>
      <c r="E76" s="26"/>
      <c r="F76" s="26"/>
      <c r="G76" s="26"/>
      <c r="H76" s="27"/>
      <c r="I76" s="34"/>
      <c r="J76" s="35"/>
      <c r="K76" s="27"/>
      <c r="L76" s="36"/>
      <c r="M76" s="36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</row>
    <row r="77" spans="1:28" ht="16.5" customHeight="1" x14ac:dyDescent="0.35">
      <c r="A77" s="4"/>
      <c r="B77" s="28" t="s">
        <v>258</v>
      </c>
      <c r="C77" s="46" t="s">
        <v>259</v>
      </c>
      <c r="D77" s="30">
        <f t="shared" si="0"/>
        <v>6831500</v>
      </c>
      <c r="E77" s="37">
        <v>6500000</v>
      </c>
      <c r="F77" s="30">
        <f t="shared" ref="F77:F82" si="7">D77*$D$5</f>
        <v>0</v>
      </c>
      <c r="G77" s="33">
        <v>5</v>
      </c>
      <c r="H77" s="18"/>
      <c r="I77" s="15"/>
      <c r="J77" s="15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</row>
    <row r="78" spans="1:28" ht="16.5" customHeight="1" x14ac:dyDescent="0.35">
      <c r="A78" s="4"/>
      <c r="B78" s="28" t="s">
        <v>260</v>
      </c>
      <c r="C78" s="46" t="s">
        <v>261</v>
      </c>
      <c r="D78" s="30">
        <f t="shared" ref="D78:D79" si="8">G78*$D$4</f>
        <v>4000000</v>
      </c>
      <c r="E78" s="37"/>
      <c r="F78" s="30">
        <f t="shared" si="7"/>
        <v>0</v>
      </c>
      <c r="G78" s="33">
        <v>2</v>
      </c>
      <c r="H78" s="18"/>
      <c r="I78" s="15"/>
      <c r="J78" s="15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</row>
    <row r="79" spans="1:28" ht="16.5" customHeight="1" x14ac:dyDescent="0.35">
      <c r="A79" s="4"/>
      <c r="B79" s="28" t="s">
        <v>262</v>
      </c>
      <c r="C79" s="46" t="s">
        <v>263</v>
      </c>
      <c r="D79" s="30">
        <f t="shared" si="8"/>
        <v>3000000</v>
      </c>
      <c r="E79" s="37"/>
      <c r="F79" s="30">
        <f t="shared" si="7"/>
        <v>0</v>
      </c>
      <c r="G79" s="33">
        <v>1.5</v>
      </c>
      <c r="H79" s="18"/>
      <c r="I79" s="15"/>
      <c r="J79" s="15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</row>
    <row r="80" spans="1:28" ht="16.5" customHeight="1" x14ac:dyDescent="0.35">
      <c r="A80" s="4"/>
      <c r="B80" s="28" t="s">
        <v>264</v>
      </c>
      <c r="C80" s="46" t="s">
        <v>265</v>
      </c>
      <c r="D80" s="30">
        <f t="shared" ref="D80:D82" si="9">E80*F$6</f>
        <v>4782050</v>
      </c>
      <c r="E80" s="37">
        <v>4550000</v>
      </c>
      <c r="F80" s="30">
        <f t="shared" si="7"/>
        <v>0</v>
      </c>
      <c r="G80" s="33">
        <v>3.5</v>
      </c>
      <c r="H80" s="18"/>
      <c r="I80" s="15"/>
      <c r="J80" s="15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</row>
    <row r="81" spans="1:28" ht="16.5" customHeight="1" x14ac:dyDescent="0.35">
      <c r="A81" s="4"/>
      <c r="B81" s="28" t="s">
        <v>266</v>
      </c>
      <c r="C81" s="46" t="s">
        <v>267</v>
      </c>
      <c r="D81" s="30">
        <f t="shared" si="9"/>
        <v>6148350</v>
      </c>
      <c r="E81" s="37">
        <v>5850000</v>
      </c>
      <c r="F81" s="30">
        <f t="shared" si="7"/>
        <v>0</v>
      </c>
      <c r="G81" s="33">
        <v>4.5</v>
      </c>
      <c r="H81" s="18"/>
      <c r="I81" s="15"/>
      <c r="J81" s="15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</row>
    <row r="82" spans="1:28" ht="16.5" customHeight="1" x14ac:dyDescent="0.35">
      <c r="A82" s="4"/>
      <c r="B82" s="28" t="s">
        <v>268</v>
      </c>
      <c r="C82" s="46" t="s">
        <v>269</v>
      </c>
      <c r="D82" s="30">
        <f t="shared" si="9"/>
        <v>4782050</v>
      </c>
      <c r="E82" s="37">
        <v>4550000</v>
      </c>
      <c r="F82" s="30">
        <f t="shared" si="7"/>
        <v>0</v>
      </c>
      <c r="G82" s="33">
        <v>3.5</v>
      </c>
      <c r="H82" s="18"/>
      <c r="I82" s="15"/>
      <c r="J82" s="15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</row>
    <row r="83" spans="1:28" ht="16.5" customHeight="1" x14ac:dyDescent="0.35">
      <c r="A83" s="4"/>
      <c r="B83" s="15"/>
      <c r="C83" s="16"/>
      <c r="D83" s="15"/>
      <c r="E83" s="15"/>
      <c r="F83" s="15"/>
      <c r="G83" s="15"/>
      <c r="H83" s="18"/>
      <c r="I83" s="15"/>
      <c r="J83" s="15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</row>
    <row r="84" spans="1:28" ht="16.5" customHeight="1" x14ac:dyDescent="0.35">
      <c r="A84" s="4"/>
      <c r="B84" s="15"/>
      <c r="C84" s="16"/>
      <c r="D84" s="15"/>
      <c r="E84" s="15"/>
      <c r="F84" s="15"/>
      <c r="G84" s="15"/>
      <c r="H84" s="18"/>
      <c r="I84" s="15"/>
      <c r="J84" s="15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</row>
    <row r="85" spans="1:28" ht="16.5" customHeight="1" x14ac:dyDescent="0.35">
      <c r="A85" s="4"/>
      <c r="B85" s="15"/>
      <c r="C85" s="16"/>
      <c r="D85" s="15"/>
      <c r="E85" s="15"/>
      <c r="F85" s="15"/>
      <c r="G85" s="15"/>
      <c r="H85" s="18"/>
      <c r="I85" s="15"/>
      <c r="J85" s="15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</row>
    <row r="86" spans="1:28" ht="16.5" customHeight="1" x14ac:dyDescent="0.35">
      <c r="A86" s="4"/>
      <c r="B86" s="15"/>
      <c r="C86" s="16"/>
      <c r="D86" s="15"/>
      <c r="E86" s="15"/>
      <c r="F86" s="15"/>
      <c r="G86" s="15"/>
      <c r="H86" s="18"/>
      <c r="I86" s="15"/>
      <c r="J86" s="15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</row>
    <row r="87" spans="1:28" ht="16.5" customHeight="1" x14ac:dyDescent="0.35">
      <c r="A87" s="4"/>
      <c r="B87" s="15"/>
      <c r="C87" s="16"/>
      <c r="D87" s="15"/>
      <c r="E87" s="15"/>
      <c r="F87" s="15"/>
      <c r="G87" s="15"/>
      <c r="H87" s="18"/>
      <c r="I87" s="15"/>
      <c r="J87" s="15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</row>
    <row r="88" spans="1:28" ht="16.5" customHeight="1" x14ac:dyDescent="0.35">
      <c r="A88" s="4"/>
      <c r="B88" s="15"/>
      <c r="C88" s="16"/>
      <c r="D88" s="15"/>
      <c r="E88" s="15"/>
      <c r="F88" s="15"/>
      <c r="G88" s="15"/>
      <c r="H88" s="18"/>
      <c r="I88" s="15"/>
      <c r="J88" s="15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</row>
    <row r="89" spans="1:28" ht="16.5" customHeight="1" x14ac:dyDescent="0.35">
      <c r="A89" s="4"/>
      <c r="B89" s="15"/>
      <c r="C89" s="16"/>
      <c r="D89" s="15"/>
      <c r="E89" s="15"/>
      <c r="F89" s="15"/>
      <c r="G89" s="15"/>
      <c r="H89" s="18"/>
      <c r="I89" s="15"/>
      <c r="J89" s="15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</row>
    <row r="90" spans="1:28" ht="16.5" customHeight="1" x14ac:dyDescent="0.35">
      <c r="A90" s="4"/>
      <c r="B90" s="15"/>
      <c r="C90" s="16"/>
      <c r="D90" s="15"/>
      <c r="E90" s="15"/>
      <c r="F90" s="15"/>
      <c r="G90" s="15"/>
      <c r="H90" s="18"/>
      <c r="I90" s="15"/>
      <c r="J90" s="15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</row>
    <row r="91" spans="1:28" ht="16.5" customHeight="1" x14ac:dyDescent="0.35">
      <c r="A91" s="4"/>
      <c r="B91" s="15"/>
      <c r="C91" s="16"/>
      <c r="D91" s="15"/>
      <c r="E91" s="15"/>
      <c r="F91" s="15"/>
      <c r="G91" s="15"/>
      <c r="H91" s="18"/>
      <c r="I91" s="15"/>
      <c r="J91" s="15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</row>
    <row r="92" spans="1:28" ht="16.5" customHeight="1" x14ac:dyDescent="0.35">
      <c r="A92" s="4"/>
      <c r="B92" s="15"/>
      <c r="C92" s="16"/>
      <c r="D92" s="15"/>
      <c r="E92" s="15"/>
      <c r="F92" s="15"/>
      <c r="G92" s="15"/>
      <c r="H92" s="18"/>
      <c r="I92" s="15"/>
      <c r="J92" s="15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</row>
    <row r="93" spans="1:28" ht="16.5" customHeight="1" x14ac:dyDescent="0.35">
      <c r="A93" s="4"/>
      <c r="B93" s="15"/>
      <c r="C93" s="16"/>
      <c r="D93" s="15"/>
      <c r="E93" s="15"/>
      <c r="F93" s="15"/>
      <c r="G93" s="15"/>
      <c r="H93" s="18"/>
      <c r="I93" s="15"/>
      <c r="J93" s="15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</row>
    <row r="94" spans="1:28" ht="16.5" customHeight="1" x14ac:dyDescent="0.35">
      <c r="A94" s="4"/>
      <c r="B94" s="15"/>
      <c r="C94" s="16"/>
      <c r="D94" s="15"/>
      <c r="E94" s="15"/>
      <c r="F94" s="15"/>
      <c r="G94" s="15"/>
      <c r="H94" s="18"/>
      <c r="I94" s="15"/>
      <c r="J94" s="15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</row>
    <row r="95" spans="1:28" ht="16.5" customHeight="1" x14ac:dyDescent="0.35">
      <c r="A95" s="4"/>
      <c r="B95" s="15"/>
      <c r="C95" s="16"/>
      <c r="D95" s="15"/>
      <c r="E95" s="15"/>
      <c r="F95" s="15"/>
      <c r="G95" s="15"/>
      <c r="H95" s="18"/>
      <c r="I95" s="15"/>
      <c r="J95" s="15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</row>
    <row r="96" spans="1:28" ht="16.5" customHeight="1" x14ac:dyDescent="0.35">
      <c r="A96" s="4"/>
      <c r="B96" s="15"/>
      <c r="C96" s="16"/>
      <c r="D96" s="15"/>
      <c r="E96" s="15"/>
      <c r="F96" s="15"/>
      <c r="G96" s="15"/>
      <c r="H96" s="18"/>
      <c r="I96" s="15"/>
      <c r="J96" s="15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</row>
    <row r="97" spans="1:28" ht="16.5" customHeight="1" x14ac:dyDescent="0.35">
      <c r="A97" s="4"/>
      <c r="B97" s="15"/>
      <c r="C97" s="16"/>
      <c r="D97" s="15"/>
      <c r="E97" s="15"/>
      <c r="F97" s="15"/>
      <c r="G97" s="15"/>
      <c r="H97" s="18"/>
      <c r="I97" s="15"/>
      <c r="J97" s="15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</row>
    <row r="98" spans="1:28" ht="16.5" customHeight="1" x14ac:dyDescent="0.35">
      <c r="A98" s="4"/>
      <c r="B98" s="15"/>
      <c r="C98" s="16"/>
      <c r="D98" s="15"/>
      <c r="E98" s="15"/>
      <c r="F98" s="15"/>
      <c r="G98" s="15"/>
      <c r="H98" s="18"/>
      <c r="I98" s="15"/>
      <c r="J98" s="15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 spans="1:28" ht="16.5" customHeight="1" x14ac:dyDescent="0.35">
      <c r="A99" s="4"/>
      <c r="B99" s="15"/>
      <c r="C99" s="16"/>
      <c r="D99" s="15"/>
      <c r="E99" s="15"/>
      <c r="F99" s="15"/>
      <c r="G99" s="15"/>
      <c r="H99" s="18"/>
      <c r="I99" s="15"/>
      <c r="J99" s="15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</row>
    <row r="100" spans="1:28" ht="16.5" customHeight="1" x14ac:dyDescent="0.35">
      <c r="A100" s="4"/>
      <c r="B100" s="15"/>
      <c r="C100" s="16"/>
      <c r="D100" s="15"/>
      <c r="E100" s="15"/>
      <c r="F100" s="15"/>
      <c r="G100" s="15"/>
      <c r="H100" s="18"/>
      <c r="I100" s="15"/>
      <c r="J100" s="15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</row>
    <row r="101" spans="1:28" ht="16.5" customHeight="1" x14ac:dyDescent="0.35">
      <c r="A101" s="4"/>
      <c r="B101" s="15"/>
      <c r="C101" s="16"/>
      <c r="D101" s="15"/>
      <c r="E101" s="15"/>
      <c r="F101" s="15"/>
      <c r="G101" s="15"/>
      <c r="H101" s="18"/>
      <c r="I101" s="15"/>
      <c r="J101" s="15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</row>
    <row r="102" spans="1:28" ht="16.5" customHeight="1" x14ac:dyDescent="0.35">
      <c r="A102" s="4"/>
      <c r="B102" s="15"/>
      <c r="C102" s="16"/>
      <c r="D102" s="15"/>
      <c r="E102" s="15"/>
      <c r="F102" s="15"/>
      <c r="G102" s="15"/>
      <c r="H102" s="18"/>
      <c r="I102" s="15"/>
      <c r="J102" s="15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</row>
    <row r="103" spans="1:28" ht="16.5" customHeight="1" x14ac:dyDescent="0.35">
      <c r="A103" s="4"/>
      <c r="B103" s="15"/>
      <c r="C103" s="16"/>
      <c r="D103" s="15"/>
      <c r="E103" s="15"/>
      <c r="F103" s="15"/>
      <c r="G103" s="15"/>
      <c r="H103" s="18"/>
      <c r="I103" s="15"/>
      <c r="J103" s="15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</row>
    <row r="104" spans="1:28" ht="16.5" customHeight="1" x14ac:dyDescent="0.35">
      <c r="A104" s="4"/>
      <c r="B104" s="15"/>
      <c r="C104" s="16"/>
      <c r="D104" s="15"/>
      <c r="E104" s="15"/>
      <c r="F104" s="15"/>
      <c r="G104" s="15"/>
      <c r="H104" s="18"/>
      <c r="I104" s="15"/>
      <c r="J104" s="15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</row>
    <row r="105" spans="1:28" ht="16.5" customHeight="1" x14ac:dyDescent="0.35">
      <c r="A105" s="4"/>
      <c r="B105" s="15"/>
      <c r="C105" s="16"/>
      <c r="D105" s="15"/>
      <c r="E105" s="15"/>
      <c r="F105" s="15"/>
      <c r="G105" s="15"/>
      <c r="H105" s="18"/>
      <c r="I105" s="15"/>
      <c r="J105" s="15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</row>
    <row r="106" spans="1:28" ht="16.5" customHeight="1" x14ac:dyDescent="0.35">
      <c r="A106" s="4"/>
      <c r="B106" s="15"/>
      <c r="C106" s="16"/>
      <c r="D106" s="15"/>
      <c r="E106" s="15"/>
      <c r="F106" s="15"/>
      <c r="G106" s="15"/>
      <c r="H106" s="18"/>
      <c r="I106" s="15"/>
      <c r="J106" s="15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</row>
    <row r="107" spans="1:28" ht="16.5" customHeight="1" x14ac:dyDescent="0.35">
      <c r="A107" s="4"/>
      <c r="B107" s="15"/>
      <c r="C107" s="16"/>
      <c r="D107" s="15"/>
      <c r="E107" s="15"/>
      <c r="F107" s="15"/>
      <c r="G107" s="15"/>
      <c r="H107" s="18"/>
      <c r="I107" s="15"/>
      <c r="J107" s="15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</row>
    <row r="108" spans="1:28" ht="16.5" customHeight="1" x14ac:dyDescent="0.35">
      <c r="A108" s="4"/>
      <c r="B108" s="15"/>
      <c r="C108" s="16"/>
      <c r="D108" s="15"/>
      <c r="E108" s="15"/>
      <c r="F108" s="15"/>
      <c r="G108" s="15"/>
      <c r="H108" s="18"/>
      <c r="I108" s="15"/>
      <c r="J108" s="15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</row>
    <row r="109" spans="1:28" ht="16.5" customHeight="1" x14ac:dyDescent="0.35">
      <c r="A109" s="4"/>
      <c r="B109" s="15"/>
      <c r="C109" s="16"/>
      <c r="D109" s="15"/>
      <c r="E109" s="15"/>
      <c r="F109" s="15"/>
      <c r="G109" s="15"/>
      <c r="H109" s="18"/>
      <c r="I109" s="15"/>
      <c r="J109" s="15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</row>
    <row r="110" spans="1:28" ht="16.5" customHeight="1" x14ac:dyDescent="0.35">
      <c r="A110" s="4"/>
      <c r="B110" s="15"/>
      <c r="C110" s="16"/>
      <c r="D110" s="15"/>
      <c r="E110" s="15"/>
      <c r="F110" s="15"/>
      <c r="G110" s="15"/>
      <c r="H110" s="18"/>
      <c r="I110" s="15"/>
      <c r="J110" s="15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</row>
    <row r="111" spans="1:28" ht="16.5" customHeight="1" x14ac:dyDescent="0.35">
      <c r="A111" s="4"/>
      <c r="B111" s="15"/>
      <c r="C111" s="16"/>
      <c r="D111" s="15"/>
      <c r="E111" s="15"/>
      <c r="F111" s="15"/>
      <c r="G111" s="15"/>
      <c r="H111" s="18"/>
      <c r="I111" s="15"/>
      <c r="J111" s="15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</row>
    <row r="112" spans="1:28" ht="16.5" customHeight="1" x14ac:dyDescent="0.35">
      <c r="A112" s="4"/>
      <c r="B112" s="15"/>
      <c r="C112" s="16"/>
      <c r="D112" s="15"/>
      <c r="E112" s="15"/>
      <c r="F112" s="15"/>
      <c r="G112" s="15"/>
      <c r="H112" s="18"/>
      <c r="I112" s="15"/>
      <c r="J112" s="15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</row>
    <row r="113" spans="1:28" ht="16.5" customHeight="1" x14ac:dyDescent="0.35">
      <c r="A113" s="4"/>
      <c r="B113" s="15"/>
      <c r="C113" s="16"/>
      <c r="D113" s="15"/>
      <c r="E113" s="15"/>
      <c r="F113" s="15"/>
      <c r="G113" s="15"/>
      <c r="H113" s="18"/>
      <c r="I113" s="15"/>
      <c r="J113" s="15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</row>
    <row r="114" spans="1:28" ht="16.5" customHeight="1" x14ac:dyDescent="0.35">
      <c r="A114" s="4"/>
      <c r="B114" s="15"/>
      <c r="C114" s="16"/>
      <c r="D114" s="15"/>
      <c r="E114" s="15"/>
      <c r="F114" s="15"/>
      <c r="G114" s="15"/>
      <c r="H114" s="18"/>
      <c r="I114" s="15"/>
      <c r="J114" s="15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</row>
    <row r="115" spans="1:28" ht="16.5" customHeight="1" x14ac:dyDescent="0.35">
      <c r="A115" s="4"/>
      <c r="B115" s="15"/>
      <c r="C115" s="16"/>
      <c r="D115" s="15"/>
      <c r="E115" s="15"/>
      <c r="F115" s="15"/>
      <c r="G115" s="15"/>
      <c r="H115" s="18"/>
      <c r="I115" s="15"/>
      <c r="J115" s="15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</row>
    <row r="116" spans="1:28" ht="16.5" customHeight="1" x14ac:dyDescent="0.35">
      <c r="A116" s="4"/>
      <c r="B116" s="15"/>
      <c r="C116" s="16"/>
      <c r="D116" s="15"/>
      <c r="E116" s="15"/>
      <c r="F116" s="15"/>
      <c r="G116" s="15"/>
      <c r="H116" s="18"/>
      <c r="I116" s="15"/>
      <c r="J116" s="15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</row>
    <row r="117" spans="1:28" ht="16.5" customHeight="1" x14ac:dyDescent="0.35">
      <c r="A117" s="4"/>
      <c r="B117" s="15"/>
      <c r="C117" s="16"/>
      <c r="D117" s="15"/>
      <c r="E117" s="15"/>
      <c r="F117" s="15"/>
      <c r="G117" s="15"/>
      <c r="H117" s="18"/>
      <c r="I117" s="15"/>
      <c r="J117" s="15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</row>
    <row r="118" spans="1:28" ht="16.5" customHeight="1" x14ac:dyDescent="0.35">
      <c r="A118" s="4"/>
      <c r="B118" s="15"/>
      <c r="C118" s="16"/>
      <c r="D118" s="15"/>
      <c r="E118" s="15"/>
      <c r="F118" s="15"/>
      <c r="G118" s="15"/>
      <c r="H118" s="18"/>
      <c r="I118" s="15"/>
      <c r="J118" s="15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</row>
    <row r="119" spans="1:28" ht="16.5" customHeight="1" x14ac:dyDescent="0.35">
      <c r="A119" s="4"/>
      <c r="B119" s="15"/>
      <c r="C119" s="16"/>
      <c r="D119" s="15"/>
      <c r="E119" s="15"/>
      <c r="F119" s="15"/>
      <c r="G119" s="15"/>
      <c r="H119" s="18"/>
      <c r="I119" s="15"/>
      <c r="J119" s="15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</row>
    <row r="120" spans="1:28" ht="16.5" customHeight="1" x14ac:dyDescent="0.35">
      <c r="A120" s="4"/>
      <c r="B120" s="15"/>
      <c r="C120" s="16"/>
      <c r="D120" s="15"/>
      <c r="E120" s="15"/>
      <c r="F120" s="15"/>
      <c r="G120" s="15"/>
      <c r="H120" s="18"/>
      <c r="I120" s="15"/>
      <c r="J120" s="15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</row>
    <row r="121" spans="1:28" ht="16.5" customHeight="1" x14ac:dyDescent="0.35">
      <c r="A121" s="4"/>
      <c r="B121" s="15"/>
      <c r="C121" s="16"/>
      <c r="D121" s="15"/>
      <c r="E121" s="15"/>
      <c r="F121" s="15"/>
      <c r="G121" s="15"/>
      <c r="H121" s="18"/>
      <c r="I121" s="15"/>
      <c r="J121" s="15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</row>
    <row r="122" spans="1:28" ht="16.5" customHeight="1" x14ac:dyDescent="0.35">
      <c r="A122" s="4"/>
      <c r="B122" s="15"/>
      <c r="C122" s="16"/>
      <c r="D122" s="15"/>
      <c r="E122" s="15"/>
      <c r="F122" s="15"/>
      <c r="G122" s="15"/>
      <c r="H122" s="18"/>
      <c r="I122" s="15"/>
      <c r="J122" s="15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</row>
    <row r="123" spans="1:28" ht="16.5" customHeight="1" x14ac:dyDescent="0.35">
      <c r="A123" s="4"/>
      <c r="B123" s="15"/>
      <c r="C123" s="16"/>
      <c r="D123" s="15"/>
      <c r="E123" s="15"/>
      <c r="F123" s="15"/>
      <c r="G123" s="15"/>
      <c r="H123" s="18"/>
      <c r="I123" s="15"/>
      <c r="J123" s="15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</row>
    <row r="124" spans="1:28" ht="16.5" customHeight="1" x14ac:dyDescent="0.35">
      <c r="A124" s="4"/>
      <c r="B124" s="15"/>
      <c r="C124" s="16"/>
      <c r="D124" s="15"/>
      <c r="E124" s="15"/>
      <c r="F124" s="15"/>
      <c r="G124" s="15"/>
      <c r="H124" s="18"/>
      <c r="I124" s="15"/>
      <c r="J124" s="15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</row>
    <row r="125" spans="1:28" ht="16.5" customHeight="1" x14ac:dyDescent="0.35">
      <c r="A125" s="4"/>
      <c r="B125" s="15"/>
      <c r="C125" s="16"/>
      <c r="D125" s="15"/>
      <c r="E125" s="15"/>
      <c r="F125" s="15"/>
      <c r="G125" s="15"/>
      <c r="H125" s="18"/>
      <c r="I125" s="15"/>
      <c r="J125" s="15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</row>
    <row r="126" spans="1:28" ht="16.5" customHeight="1" x14ac:dyDescent="0.35">
      <c r="A126" s="4"/>
      <c r="B126" s="15"/>
      <c r="C126" s="16"/>
      <c r="D126" s="15"/>
      <c r="E126" s="15"/>
      <c r="F126" s="15"/>
      <c r="G126" s="15"/>
      <c r="H126" s="18"/>
      <c r="I126" s="15"/>
      <c r="J126" s="15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</row>
    <row r="127" spans="1:28" ht="16.5" customHeight="1" x14ac:dyDescent="0.35">
      <c r="A127" s="4"/>
      <c r="B127" s="15"/>
      <c r="C127" s="16"/>
      <c r="D127" s="15"/>
      <c r="E127" s="15"/>
      <c r="F127" s="15"/>
      <c r="G127" s="15"/>
      <c r="H127" s="18"/>
      <c r="I127" s="15"/>
      <c r="J127" s="15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</row>
    <row r="128" spans="1:28" ht="16.5" customHeight="1" x14ac:dyDescent="0.35">
      <c r="A128" s="4"/>
      <c r="B128" s="15"/>
      <c r="C128" s="16"/>
      <c r="D128" s="15"/>
      <c r="E128" s="15"/>
      <c r="F128" s="15"/>
      <c r="G128" s="15"/>
      <c r="H128" s="18"/>
      <c r="I128" s="15"/>
      <c r="J128" s="15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</row>
    <row r="129" spans="1:28" ht="16.5" customHeight="1" x14ac:dyDescent="0.35">
      <c r="A129" s="4"/>
      <c r="B129" s="15"/>
      <c r="C129" s="16"/>
      <c r="D129" s="15"/>
      <c r="E129" s="15"/>
      <c r="F129" s="15"/>
      <c r="G129" s="15"/>
      <c r="H129" s="18"/>
      <c r="I129" s="15"/>
      <c r="J129" s="15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</row>
    <row r="130" spans="1:28" ht="16.5" customHeight="1" x14ac:dyDescent="0.35">
      <c r="A130" s="4"/>
      <c r="B130" s="15"/>
      <c r="C130" s="16"/>
      <c r="D130" s="15"/>
      <c r="E130" s="15"/>
      <c r="F130" s="15"/>
      <c r="G130" s="15"/>
      <c r="H130" s="18"/>
      <c r="I130" s="15"/>
      <c r="J130" s="15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</row>
    <row r="131" spans="1:28" ht="16.5" customHeight="1" x14ac:dyDescent="0.35">
      <c r="A131" s="4"/>
      <c r="B131" s="15"/>
      <c r="C131" s="16"/>
      <c r="D131" s="15"/>
      <c r="E131" s="15"/>
      <c r="F131" s="15"/>
      <c r="G131" s="15"/>
      <c r="H131" s="18"/>
      <c r="I131" s="15"/>
      <c r="J131" s="15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</row>
    <row r="132" spans="1:28" ht="16.5" customHeight="1" x14ac:dyDescent="0.35">
      <c r="A132" s="4"/>
      <c r="B132" s="15"/>
      <c r="C132" s="16"/>
      <c r="D132" s="15"/>
      <c r="E132" s="15"/>
      <c r="F132" s="15"/>
      <c r="G132" s="15"/>
      <c r="H132" s="18"/>
      <c r="I132" s="15"/>
      <c r="J132" s="15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</row>
    <row r="133" spans="1:28" ht="16.5" customHeight="1" x14ac:dyDescent="0.35">
      <c r="A133" s="4"/>
      <c r="B133" s="15"/>
      <c r="C133" s="16"/>
      <c r="D133" s="15"/>
      <c r="E133" s="15"/>
      <c r="F133" s="15"/>
      <c r="G133" s="15"/>
      <c r="H133" s="18"/>
      <c r="I133" s="15"/>
      <c r="J133" s="15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</row>
    <row r="134" spans="1:28" ht="16.5" customHeight="1" x14ac:dyDescent="0.35">
      <c r="A134" s="4"/>
      <c r="B134" s="15"/>
      <c r="C134" s="16"/>
      <c r="D134" s="15"/>
      <c r="E134" s="15"/>
      <c r="F134" s="15"/>
      <c r="G134" s="15"/>
      <c r="H134" s="18"/>
      <c r="I134" s="15"/>
      <c r="J134" s="15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</row>
    <row r="135" spans="1:28" ht="16.5" customHeight="1" x14ac:dyDescent="0.35">
      <c r="A135" s="4"/>
      <c r="B135" s="15"/>
      <c r="C135" s="16"/>
      <c r="D135" s="15"/>
      <c r="E135" s="15"/>
      <c r="F135" s="15"/>
      <c r="G135" s="15"/>
      <c r="H135" s="18"/>
      <c r="I135" s="15"/>
      <c r="J135" s="15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</row>
    <row r="136" spans="1:28" ht="16.5" customHeight="1" x14ac:dyDescent="0.35">
      <c r="A136" s="4"/>
      <c r="B136" s="15"/>
      <c r="C136" s="16"/>
      <c r="D136" s="15"/>
      <c r="E136" s="15"/>
      <c r="F136" s="15"/>
      <c r="G136" s="15"/>
      <c r="H136" s="18"/>
      <c r="I136" s="15"/>
      <c r="J136" s="15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</row>
    <row r="137" spans="1:28" ht="16.5" customHeight="1" x14ac:dyDescent="0.35">
      <c r="A137" s="4"/>
      <c r="B137" s="15"/>
      <c r="C137" s="16"/>
      <c r="D137" s="15"/>
      <c r="E137" s="15"/>
      <c r="F137" s="15"/>
      <c r="G137" s="15"/>
      <c r="H137" s="18"/>
      <c r="I137" s="15"/>
      <c r="J137" s="15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</row>
    <row r="138" spans="1:28" ht="16.5" customHeight="1" x14ac:dyDescent="0.35">
      <c r="A138" s="4"/>
      <c r="B138" s="15"/>
      <c r="C138" s="16"/>
      <c r="D138" s="15"/>
      <c r="E138" s="15"/>
      <c r="F138" s="15"/>
      <c r="G138" s="15"/>
      <c r="H138" s="18"/>
      <c r="I138" s="15"/>
      <c r="J138" s="15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</row>
    <row r="139" spans="1:28" ht="16.5" customHeight="1" x14ac:dyDescent="0.35">
      <c r="A139" s="4"/>
      <c r="B139" s="15"/>
      <c r="C139" s="16"/>
      <c r="D139" s="15"/>
      <c r="E139" s="15"/>
      <c r="F139" s="15"/>
      <c r="G139" s="15"/>
      <c r="H139" s="18"/>
      <c r="I139" s="15"/>
      <c r="J139" s="15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</row>
    <row r="140" spans="1:28" ht="16.5" customHeight="1" x14ac:dyDescent="0.35">
      <c r="A140" s="4"/>
      <c r="B140" s="15"/>
      <c r="C140" s="16"/>
      <c r="D140" s="15"/>
      <c r="E140" s="15"/>
      <c r="F140" s="15"/>
      <c r="G140" s="15"/>
      <c r="H140" s="18"/>
      <c r="I140" s="15"/>
      <c r="J140" s="15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</row>
    <row r="141" spans="1:28" ht="16.5" customHeight="1" x14ac:dyDescent="0.35">
      <c r="A141" s="4"/>
      <c r="B141" s="15"/>
      <c r="C141" s="16"/>
      <c r="D141" s="15"/>
      <c r="E141" s="15"/>
      <c r="F141" s="15"/>
      <c r="G141" s="15"/>
      <c r="H141" s="18"/>
      <c r="I141" s="15"/>
      <c r="J141" s="15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</row>
    <row r="142" spans="1:28" ht="16.5" customHeight="1" x14ac:dyDescent="0.35">
      <c r="A142" s="4"/>
      <c r="B142" s="15"/>
      <c r="C142" s="16"/>
      <c r="D142" s="15"/>
      <c r="E142" s="15"/>
      <c r="F142" s="15"/>
      <c r="G142" s="15"/>
      <c r="H142" s="18"/>
      <c r="I142" s="15"/>
      <c r="J142" s="15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</row>
    <row r="143" spans="1:28" ht="16.5" customHeight="1" x14ac:dyDescent="0.35">
      <c r="A143" s="4"/>
      <c r="B143" s="15"/>
      <c r="C143" s="16"/>
      <c r="D143" s="15"/>
      <c r="E143" s="15"/>
      <c r="F143" s="15"/>
      <c r="G143" s="15"/>
      <c r="H143" s="18"/>
      <c r="I143" s="15"/>
      <c r="J143" s="15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</row>
    <row r="144" spans="1:28" ht="16.5" customHeight="1" x14ac:dyDescent="0.35">
      <c r="A144" s="4"/>
      <c r="B144" s="15"/>
      <c r="C144" s="16"/>
      <c r="D144" s="15"/>
      <c r="E144" s="15"/>
      <c r="F144" s="15"/>
      <c r="G144" s="15"/>
      <c r="H144" s="18"/>
      <c r="I144" s="15"/>
      <c r="J144" s="15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</row>
    <row r="145" spans="1:28" ht="16.5" customHeight="1" x14ac:dyDescent="0.35">
      <c r="A145" s="4"/>
      <c r="B145" s="15"/>
      <c r="C145" s="16"/>
      <c r="D145" s="15"/>
      <c r="E145" s="15"/>
      <c r="F145" s="15"/>
      <c r="G145" s="15"/>
      <c r="H145" s="18"/>
      <c r="I145" s="15"/>
      <c r="J145" s="15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</row>
    <row r="146" spans="1:28" ht="16.5" customHeight="1" x14ac:dyDescent="0.35">
      <c r="A146" s="4"/>
      <c r="B146" s="15"/>
      <c r="C146" s="16"/>
      <c r="D146" s="15"/>
      <c r="E146" s="15"/>
      <c r="F146" s="15"/>
      <c r="G146" s="15"/>
      <c r="H146" s="18"/>
      <c r="I146" s="15"/>
      <c r="J146" s="15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</row>
    <row r="147" spans="1:28" ht="16.5" customHeight="1" x14ac:dyDescent="0.35">
      <c r="A147" s="4"/>
      <c r="B147" s="15"/>
      <c r="C147" s="16"/>
      <c r="D147" s="15"/>
      <c r="E147" s="15"/>
      <c r="F147" s="15"/>
      <c r="G147" s="15"/>
      <c r="H147" s="18"/>
      <c r="I147" s="15"/>
      <c r="J147" s="15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</row>
    <row r="148" spans="1:28" ht="16.5" customHeight="1" x14ac:dyDescent="0.35">
      <c r="A148" s="4"/>
      <c r="B148" s="15"/>
      <c r="C148" s="16"/>
      <c r="D148" s="15"/>
      <c r="E148" s="15"/>
      <c r="F148" s="15"/>
      <c r="G148" s="15"/>
      <c r="H148" s="18"/>
      <c r="I148" s="15"/>
      <c r="J148" s="15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</row>
    <row r="149" spans="1:28" ht="16.5" customHeight="1" x14ac:dyDescent="0.35">
      <c r="A149" s="4"/>
      <c r="B149" s="15"/>
      <c r="C149" s="16"/>
      <c r="D149" s="15"/>
      <c r="E149" s="15"/>
      <c r="F149" s="15"/>
      <c r="G149" s="15"/>
      <c r="H149" s="18"/>
      <c r="I149" s="15"/>
      <c r="J149" s="15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</row>
    <row r="150" spans="1:28" ht="16.5" customHeight="1" x14ac:dyDescent="0.35">
      <c r="A150" s="4"/>
      <c r="B150" s="15"/>
      <c r="C150" s="16"/>
      <c r="D150" s="15"/>
      <c r="E150" s="15"/>
      <c r="F150" s="15"/>
      <c r="G150" s="15"/>
      <c r="H150" s="18"/>
      <c r="I150" s="15"/>
      <c r="J150" s="15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</row>
    <row r="151" spans="1:28" ht="16.5" customHeight="1" x14ac:dyDescent="0.35">
      <c r="A151" s="4"/>
      <c r="B151" s="15"/>
      <c r="C151" s="16"/>
      <c r="D151" s="15"/>
      <c r="E151" s="15"/>
      <c r="F151" s="15"/>
      <c r="G151" s="15"/>
      <c r="H151" s="18"/>
      <c r="I151" s="15"/>
      <c r="J151" s="15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</row>
    <row r="152" spans="1:28" ht="16.5" customHeight="1" x14ac:dyDescent="0.35">
      <c r="A152" s="4"/>
      <c r="B152" s="15"/>
      <c r="C152" s="16"/>
      <c r="D152" s="15"/>
      <c r="E152" s="15"/>
      <c r="F152" s="15"/>
      <c r="G152" s="15"/>
      <c r="H152" s="18"/>
      <c r="I152" s="15"/>
      <c r="J152" s="15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</row>
    <row r="153" spans="1:28" ht="16.5" customHeight="1" x14ac:dyDescent="0.35">
      <c r="A153" s="4"/>
      <c r="B153" s="15"/>
      <c r="C153" s="16"/>
      <c r="D153" s="15"/>
      <c r="E153" s="15"/>
      <c r="F153" s="15"/>
      <c r="G153" s="15"/>
      <c r="H153" s="18"/>
      <c r="I153" s="15"/>
      <c r="J153" s="15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</row>
    <row r="154" spans="1:28" ht="16.5" customHeight="1" x14ac:dyDescent="0.35">
      <c r="A154" s="4"/>
      <c r="B154" s="15"/>
      <c r="C154" s="16"/>
      <c r="D154" s="15"/>
      <c r="E154" s="15"/>
      <c r="F154" s="15"/>
      <c r="G154" s="15"/>
      <c r="H154" s="18"/>
      <c r="I154" s="15"/>
      <c r="J154" s="15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</row>
    <row r="155" spans="1:28" ht="16.5" customHeight="1" x14ac:dyDescent="0.35">
      <c r="A155" s="4"/>
      <c r="B155" s="15"/>
      <c r="C155" s="16"/>
      <c r="D155" s="15"/>
      <c r="E155" s="15"/>
      <c r="F155" s="15"/>
      <c r="G155" s="15"/>
      <c r="H155" s="18"/>
      <c r="I155" s="15"/>
      <c r="J155" s="15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</row>
    <row r="156" spans="1:28" ht="16.5" customHeight="1" x14ac:dyDescent="0.35">
      <c r="A156" s="4"/>
      <c r="B156" s="15"/>
      <c r="C156" s="16"/>
      <c r="D156" s="15"/>
      <c r="E156" s="15"/>
      <c r="F156" s="15"/>
      <c r="G156" s="15"/>
      <c r="H156" s="18"/>
      <c r="I156" s="15"/>
      <c r="J156" s="15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</row>
    <row r="157" spans="1:28" ht="16.5" customHeight="1" x14ac:dyDescent="0.35">
      <c r="A157" s="4"/>
      <c r="B157" s="15"/>
      <c r="C157" s="16"/>
      <c r="D157" s="15"/>
      <c r="E157" s="15"/>
      <c r="F157" s="15"/>
      <c r="G157" s="15"/>
      <c r="H157" s="18"/>
      <c r="I157" s="15"/>
      <c r="J157" s="15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</row>
    <row r="158" spans="1:28" ht="16.5" customHeight="1" x14ac:dyDescent="0.35">
      <c r="A158" s="4"/>
      <c r="B158" s="15"/>
      <c r="C158" s="16"/>
      <c r="D158" s="15"/>
      <c r="E158" s="15"/>
      <c r="F158" s="15"/>
      <c r="G158" s="15"/>
      <c r="H158" s="18"/>
      <c r="I158" s="15"/>
      <c r="J158" s="15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</row>
    <row r="159" spans="1:28" ht="16.5" customHeight="1" x14ac:dyDescent="0.35">
      <c r="A159" s="4"/>
      <c r="B159" s="15"/>
      <c r="C159" s="16"/>
      <c r="D159" s="15"/>
      <c r="E159" s="15"/>
      <c r="F159" s="15"/>
      <c r="G159" s="15"/>
      <c r="H159" s="18"/>
      <c r="I159" s="15"/>
      <c r="J159" s="15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</row>
    <row r="160" spans="1:28" ht="16.5" customHeight="1" x14ac:dyDescent="0.35">
      <c r="A160" s="4"/>
      <c r="B160" s="15"/>
      <c r="C160" s="16"/>
      <c r="D160" s="15"/>
      <c r="E160" s="15"/>
      <c r="F160" s="15"/>
      <c r="G160" s="15"/>
      <c r="H160" s="18"/>
      <c r="I160" s="15"/>
      <c r="J160" s="15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</row>
    <row r="161" spans="1:28" ht="16.5" customHeight="1" x14ac:dyDescent="0.35">
      <c r="A161" s="4"/>
      <c r="B161" s="15"/>
      <c r="C161" s="16"/>
      <c r="D161" s="15"/>
      <c r="E161" s="15"/>
      <c r="F161" s="15"/>
      <c r="G161" s="15"/>
      <c r="H161" s="18"/>
      <c r="I161" s="15"/>
      <c r="J161" s="15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</row>
    <row r="162" spans="1:28" ht="16.5" customHeight="1" x14ac:dyDescent="0.35">
      <c r="A162" s="4"/>
      <c r="B162" s="15"/>
      <c r="C162" s="16"/>
      <c r="D162" s="15"/>
      <c r="E162" s="15"/>
      <c r="F162" s="15"/>
      <c r="G162" s="15"/>
      <c r="H162" s="18"/>
      <c r="I162" s="15"/>
      <c r="J162" s="15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</row>
    <row r="163" spans="1:28" ht="16.5" customHeight="1" x14ac:dyDescent="0.35">
      <c r="A163" s="4"/>
      <c r="B163" s="15"/>
      <c r="C163" s="16"/>
      <c r="D163" s="15"/>
      <c r="E163" s="15"/>
      <c r="F163" s="15"/>
      <c r="G163" s="15"/>
      <c r="H163" s="18"/>
      <c r="I163" s="15"/>
      <c r="J163" s="15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</row>
    <row r="164" spans="1:28" ht="16.5" customHeight="1" x14ac:dyDescent="0.35">
      <c r="A164" s="4"/>
      <c r="B164" s="15"/>
      <c r="C164" s="16"/>
      <c r="D164" s="15"/>
      <c r="E164" s="15"/>
      <c r="F164" s="15"/>
      <c r="G164" s="15"/>
      <c r="H164" s="18"/>
      <c r="I164" s="15"/>
      <c r="J164" s="15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</row>
    <row r="165" spans="1:28" ht="16.5" customHeight="1" x14ac:dyDescent="0.35">
      <c r="A165" s="4"/>
      <c r="B165" s="15"/>
      <c r="C165" s="16"/>
      <c r="D165" s="15"/>
      <c r="E165" s="15"/>
      <c r="F165" s="15"/>
      <c r="G165" s="15"/>
      <c r="H165" s="18"/>
      <c r="I165" s="15"/>
      <c r="J165" s="15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</row>
    <row r="166" spans="1:28" ht="16.5" customHeight="1" x14ac:dyDescent="0.35">
      <c r="A166" s="4"/>
      <c r="B166" s="15"/>
      <c r="C166" s="16"/>
      <c r="D166" s="15"/>
      <c r="E166" s="15"/>
      <c r="F166" s="15"/>
      <c r="G166" s="15"/>
      <c r="H166" s="18"/>
      <c r="I166" s="15"/>
      <c r="J166" s="15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</row>
    <row r="167" spans="1:28" ht="16.5" customHeight="1" x14ac:dyDescent="0.35">
      <c r="A167" s="4"/>
      <c r="B167" s="15"/>
      <c r="C167" s="16"/>
      <c r="D167" s="15"/>
      <c r="E167" s="15"/>
      <c r="F167" s="15"/>
      <c r="G167" s="15"/>
      <c r="H167" s="18"/>
      <c r="I167" s="15"/>
      <c r="J167" s="15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</row>
    <row r="168" spans="1:28" ht="16.5" customHeight="1" x14ac:dyDescent="0.35">
      <c r="A168" s="4"/>
      <c r="B168" s="15"/>
      <c r="C168" s="16"/>
      <c r="D168" s="15"/>
      <c r="E168" s="15"/>
      <c r="F168" s="15"/>
      <c r="G168" s="15"/>
      <c r="H168" s="18"/>
      <c r="I168" s="15"/>
      <c r="J168" s="15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</row>
    <row r="169" spans="1:28" ht="16.5" customHeight="1" x14ac:dyDescent="0.35">
      <c r="A169" s="4"/>
      <c r="B169" s="15"/>
      <c r="C169" s="16"/>
      <c r="D169" s="15"/>
      <c r="E169" s="15"/>
      <c r="F169" s="15"/>
      <c r="G169" s="15"/>
      <c r="H169" s="18"/>
      <c r="I169" s="15"/>
      <c r="J169" s="15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</row>
    <row r="170" spans="1:28" ht="16.5" customHeight="1" x14ac:dyDescent="0.35">
      <c r="A170" s="4"/>
      <c r="B170" s="15"/>
      <c r="C170" s="16"/>
      <c r="D170" s="15"/>
      <c r="E170" s="15"/>
      <c r="F170" s="15"/>
      <c r="G170" s="15"/>
      <c r="H170" s="18"/>
      <c r="I170" s="15"/>
      <c r="J170" s="15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</row>
    <row r="171" spans="1:28" ht="16.5" customHeight="1" x14ac:dyDescent="0.35">
      <c r="A171" s="4"/>
      <c r="B171" s="15"/>
      <c r="C171" s="16"/>
      <c r="D171" s="15"/>
      <c r="E171" s="15"/>
      <c r="F171" s="15"/>
      <c r="G171" s="15"/>
      <c r="H171" s="18"/>
      <c r="I171" s="15"/>
      <c r="J171" s="15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</row>
    <row r="172" spans="1:28" ht="16.5" customHeight="1" x14ac:dyDescent="0.35">
      <c r="A172" s="4"/>
      <c r="B172" s="15"/>
      <c r="C172" s="16"/>
      <c r="D172" s="15"/>
      <c r="E172" s="15"/>
      <c r="F172" s="15"/>
      <c r="G172" s="15"/>
      <c r="H172" s="18"/>
      <c r="I172" s="15"/>
      <c r="J172" s="15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</row>
    <row r="173" spans="1:28" ht="16.5" customHeight="1" x14ac:dyDescent="0.35">
      <c r="A173" s="4"/>
      <c r="B173" s="15"/>
      <c r="C173" s="16"/>
      <c r="D173" s="15"/>
      <c r="E173" s="15"/>
      <c r="F173" s="15"/>
      <c r="G173" s="15"/>
      <c r="H173" s="18"/>
      <c r="I173" s="15"/>
      <c r="J173" s="15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</row>
    <row r="174" spans="1:28" ht="16.5" customHeight="1" x14ac:dyDescent="0.35">
      <c r="A174" s="4"/>
      <c r="B174" s="15"/>
      <c r="C174" s="16"/>
      <c r="D174" s="15"/>
      <c r="E174" s="15"/>
      <c r="F174" s="15"/>
      <c r="G174" s="15"/>
      <c r="H174" s="18"/>
      <c r="I174" s="15"/>
      <c r="J174" s="15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</row>
    <row r="175" spans="1:28" ht="16.5" customHeight="1" x14ac:dyDescent="0.35">
      <c r="A175" s="4"/>
      <c r="B175" s="15"/>
      <c r="C175" s="16"/>
      <c r="D175" s="15"/>
      <c r="E175" s="15"/>
      <c r="F175" s="15"/>
      <c r="G175" s="15"/>
      <c r="H175" s="18"/>
      <c r="I175" s="15"/>
      <c r="J175" s="15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</row>
    <row r="176" spans="1:28" ht="16.5" customHeight="1" x14ac:dyDescent="0.35">
      <c r="A176" s="4"/>
      <c r="B176" s="15"/>
      <c r="C176" s="16"/>
      <c r="D176" s="15"/>
      <c r="E176" s="15"/>
      <c r="F176" s="15"/>
      <c r="G176" s="15"/>
      <c r="H176" s="18"/>
      <c r="I176" s="15"/>
      <c r="J176" s="15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</row>
    <row r="177" spans="1:28" ht="16.5" customHeight="1" x14ac:dyDescent="0.35">
      <c r="A177" s="4"/>
      <c r="B177" s="15"/>
      <c r="C177" s="16"/>
      <c r="D177" s="15"/>
      <c r="E177" s="15"/>
      <c r="F177" s="15"/>
      <c r="G177" s="15"/>
      <c r="H177" s="18"/>
      <c r="I177" s="15"/>
      <c r="J177" s="15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</row>
    <row r="178" spans="1:28" ht="16.5" customHeight="1" x14ac:dyDescent="0.35">
      <c r="A178" s="4"/>
      <c r="B178" s="15"/>
      <c r="C178" s="16"/>
      <c r="D178" s="15"/>
      <c r="E178" s="15"/>
      <c r="F178" s="15"/>
      <c r="G178" s="15"/>
      <c r="H178" s="18"/>
      <c r="I178" s="15"/>
      <c r="J178" s="15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</row>
    <row r="179" spans="1:28" ht="16.5" customHeight="1" x14ac:dyDescent="0.35">
      <c r="A179" s="4"/>
      <c r="B179" s="15"/>
      <c r="C179" s="16"/>
      <c r="D179" s="15"/>
      <c r="E179" s="15"/>
      <c r="F179" s="15"/>
      <c r="G179" s="15"/>
      <c r="H179" s="18"/>
      <c r="I179" s="15"/>
      <c r="J179" s="15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</row>
    <row r="180" spans="1:28" ht="16.5" customHeight="1" x14ac:dyDescent="0.35">
      <c r="A180" s="4"/>
      <c r="B180" s="15"/>
      <c r="C180" s="16"/>
      <c r="D180" s="15"/>
      <c r="E180" s="15"/>
      <c r="F180" s="15"/>
      <c r="G180" s="15"/>
      <c r="H180" s="18"/>
      <c r="I180" s="15"/>
      <c r="J180" s="15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</row>
    <row r="181" spans="1:28" ht="16.5" customHeight="1" x14ac:dyDescent="0.35">
      <c r="A181" s="4"/>
      <c r="B181" s="15"/>
      <c r="C181" s="16"/>
      <c r="D181" s="15"/>
      <c r="E181" s="15"/>
      <c r="F181" s="15"/>
      <c r="G181" s="15"/>
      <c r="H181" s="18"/>
      <c r="I181" s="15"/>
      <c r="J181" s="15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</row>
    <row r="182" spans="1:28" ht="16.5" customHeight="1" x14ac:dyDescent="0.35">
      <c r="A182" s="4"/>
      <c r="B182" s="15"/>
      <c r="C182" s="16"/>
      <c r="D182" s="15"/>
      <c r="E182" s="15"/>
      <c r="F182" s="15"/>
      <c r="G182" s="15"/>
      <c r="H182" s="18"/>
      <c r="I182" s="15"/>
      <c r="J182" s="15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</row>
    <row r="183" spans="1:28" ht="16.5" customHeight="1" x14ac:dyDescent="0.35">
      <c r="A183" s="4"/>
      <c r="B183" s="15"/>
      <c r="C183" s="16"/>
      <c r="D183" s="15"/>
      <c r="E183" s="15"/>
      <c r="F183" s="15"/>
      <c r="G183" s="15"/>
      <c r="H183" s="18"/>
      <c r="I183" s="15"/>
      <c r="J183" s="15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</row>
    <row r="184" spans="1:28" ht="16.5" customHeight="1" x14ac:dyDescent="0.35">
      <c r="A184" s="4"/>
      <c r="B184" s="15"/>
      <c r="C184" s="16"/>
      <c r="D184" s="15"/>
      <c r="E184" s="15"/>
      <c r="F184" s="15"/>
      <c r="G184" s="15"/>
      <c r="H184" s="18"/>
      <c r="I184" s="15"/>
      <c r="J184" s="15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</row>
    <row r="185" spans="1:28" ht="16.5" customHeight="1" x14ac:dyDescent="0.35">
      <c r="A185" s="4"/>
      <c r="B185" s="15"/>
      <c r="C185" s="16"/>
      <c r="D185" s="15"/>
      <c r="E185" s="15"/>
      <c r="F185" s="15"/>
      <c r="G185" s="15"/>
      <c r="H185" s="18"/>
      <c r="I185" s="15"/>
      <c r="J185" s="15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</row>
    <row r="186" spans="1:28" ht="16.5" customHeight="1" x14ac:dyDescent="0.35">
      <c r="A186" s="4"/>
      <c r="B186" s="15"/>
      <c r="C186" s="16"/>
      <c r="D186" s="15"/>
      <c r="E186" s="15"/>
      <c r="F186" s="15"/>
      <c r="G186" s="15"/>
      <c r="H186" s="18"/>
      <c r="I186" s="15"/>
      <c r="J186" s="15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</row>
    <row r="187" spans="1:28" ht="16.5" customHeight="1" x14ac:dyDescent="0.35">
      <c r="A187" s="4"/>
      <c r="B187" s="15"/>
      <c r="C187" s="16"/>
      <c r="D187" s="15"/>
      <c r="E187" s="15"/>
      <c r="F187" s="15"/>
      <c r="G187" s="15"/>
      <c r="H187" s="18"/>
      <c r="I187" s="15"/>
      <c r="J187" s="15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</row>
    <row r="188" spans="1:28" ht="16.5" customHeight="1" x14ac:dyDescent="0.35">
      <c r="A188" s="4"/>
      <c r="B188" s="15"/>
      <c r="C188" s="16"/>
      <c r="D188" s="15"/>
      <c r="E188" s="15"/>
      <c r="F188" s="15"/>
      <c r="G188" s="15"/>
      <c r="H188" s="18"/>
      <c r="I188" s="15"/>
      <c r="J188" s="15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</row>
    <row r="189" spans="1:28" ht="16.5" customHeight="1" x14ac:dyDescent="0.35">
      <c r="A189" s="4"/>
      <c r="B189" s="15"/>
      <c r="C189" s="16"/>
      <c r="D189" s="15"/>
      <c r="E189" s="15"/>
      <c r="F189" s="15"/>
      <c r="G189" s="15"/>
      <c r="H189" s="18"/>
      <c r="I189" s="15"/>
      <c r="J189" s="15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</row>
    <row r="190" spans="1:28" ht="16.5" customHeight="1" x14ac:dyDescent="0.35">
      <c r="A190" s="4"/>
      <c r="B190" s="15"/>
      <c r="C190" s="16"/>
      <c r="D190" s="15"/>
      <c r="E190" s="15"/>
      <c r="F190" s="15"/>
      <c r="G190" s="15"/>
      <c r="H190" s="18"/>
      <c r="I190" s="15"/>
      <c r="J190" s="15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</row>
    <row r="191" spans="1:28" ht="16.5" customHeight="1" x14ac:dyDescent="0.35">
      <c r="A191" s="4"/>
      <c r="B191" s="15"/>
      <c r="C191" s="16"/>
      <c r="D191" s="15"/>
      <c r="E191" s="15"/>
      <c r="F191" s="15"/>
      <c r="G191" s="15"/>
      <c r="H191" s="18"/>
      <c r="I191" s="15"/>
      <c r="J191" s="15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</row>
    <row r="192" spans="1:28" ht="16.5" customHeight="1" x14ac:dyDescent="0.35">
      <c r="A192" s="4"/>
      <c r="B192" s="15"/>
      <c r="C192" s="16"/>
      <c r="D192" s="15"/>
      <c r="E192" s="15"/>
      <c r="F192" s="15"/>
      <c r="G192" s="15"/>
      <c r="H192" s="18"/>
      <c r="I192" s="15"/>
      <c r="J192" s="15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</row>
    <row r="193" spans="1:28" ht="16.5" customHeight="1" x14ac:dyDescent="0.35">
      <c r="A193" s="4"/>
      <c r="B193" s="15"/>
      <c r="C193" s="16"/>
      <c r="D193" s="15"/>
      <c r="E193" s="15"/>
      <c r="F193" s="15"/>
      <c r="G193" s="15"/>
      <c r="H193" s="18"/>
      <c r="I193" s="15"/>
      <c r="J193" s="15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</row>
    <row r="194" spans="1:28" ht="16.5" customHeight="1" x14ac:dyDescent="0.35">
      <c r="A194" s="4"/>
      <c r="B194" s="15"/>
      <c r="C194" s="16"/>
      <c r="D194" s="15"/>
      <c r="E194" s="15"/>
      <c r="F194" s="15"/>
      <c r="G194" s="15"/>
      <c r="H194" s="18"/>
      <c r="I194" s="15"/>
      <c r="J194" s="15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</row>
    <row r="195" spans="1:28" ht="16.5" customHeight="1" x14ac:dyDescent="0.35">
      <c r="A195" s="4"/>
      <c r="B195" s="15"/>
      <c r="C195" s="16"/>
      <c r="D195" s="15"/>
      <c r="E195" s="15"/>
      <c r="F195" s="15"/>
      <c r="G195" s="15"/>
      <c r="H195" s="18"/>
      <c r="I195" s="15"/>
      <c r="J195" s="15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</row>
    <row r="196" spans="1:28" ht="16.5" customHeight="1" x14ac:dyDescent="0.35">
      <c r="A196" s="4"/>
      <c r="B196" s="15"/>
      <c r="C196" s="16"/>
      <c r="D196" s="15"/>
      <c r="E196" s="15"/>
      <c r="F196" s="15"/>
      <c r="G196" s="15"/>
      <c r="H196" s="18"/>
      <c r="I196" s="15"/>
      <c r="J196" s="15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</row>
    <row r="197" spans="1:28" ht="16.5" customHeight="1" x14ac:dyDescent="0.35">
      <c r="A197" s="4"/>
      <c r="B197" s="15"/>
      <c r="C197" s="16"/>
      <c r="D197" s="15"/>
      <c r="E197" s="15"/>
      <c r="F197" s="15"/>
      <c r="G197" s="15"/>
      <c r="H197" s="18"/>
      <c r="I197" s="15"/>
      <c r="J197" s="15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</row>
    <row r="198" spans="1:28" ht="16.5" customHeight="1" x14ac:dyDescent="0.35">
      <c r="A198" s="4"/>
      <c r="B198" s="15"/>
      <c r="C198" s="16"/>
      <c r="D198" s="15"/>
      <c r="E198" s="15"/>
      <c r="F198" s="15"/>
      <c r="G198" s="15"/>
      <c r="H198" s="18"/>
      <c r="I198" s="15"/>
      <c r="J198" s="15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</row>
    <row r="199" spans="1:28" ht="16.5" customHeight="1" x14ac:dyDescent="0.35">
      <c r="A199" s="4"/>
      <c r="B199" s="15"/>
      <c r="C199" s="16"/>
      <c r="D199" s="15"/>
      <c r="E199" s="15"/>
      <c r="F199" s="15"/>
      <c r="G199" s="15"/>
      <c r="H199" s="18"/>
      <c r="I199" s="15"/>
      <c r="J199" s="15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</row>
    <row r="200" spans="1:28" ht="16.5" customHeight="1" x14ac:dyDescent="0.35">
      <c r="A200" s="4"/>
      <c r="B200" s="15"/>
      <c r="C200" s="16"/>
      <c r="D200" s="15"/>
      <c r="E200" s="15"/>
      <c r="F200" s="15"/>
      <c r="G200" s="15"/>
      <c r="H200" s="18"/>
      <c r="I200" s="15"/>
      <c r="J200" s="15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</row>
    <row r="201" spans="1:28" ht="16.5" customHeight="1" x14ac:dyDescent="0.35">
      <c r="A201" s="4"/>
      <c r="B201" s="15"/>
      <c r="C201" s="16"/>
      <c r="D201" s="15"/>
      <c r="E201" s="15"/>
      <c r="F201" s="15"/>
      <c r="G201" s="15"/>
      <c r="H201" s="18"/>
      <c r="I201" s="15"/>
      <c r="J201" s="15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</row>
    <row r="202" spans="1:28" ht="16.5" customHeight="1" x14ac:dyDescent="0.35">
      <c r="A202" s="4"/>
      <c r="B202" s="15"/>
      <c r="C202" s="16"/>
      <c r="D202" s="15"/>
      <c r="E202" s="15"/>
      <c r="F202" s="15"/>
      <c r="G202" s="15"/>
      <c r="H202" s="18"/>
      <c r="I202" s="15"/>
      <c r="J202" s="15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</row>
    <row r="203" spans="1:28" ht="16.5" customHeight="1" x14ac:dyDescent="0.35">
      <c r="A203" s="4"/>
      <c r="B203" s="15"/>
      <c r="C203" s="16"/>
      <c r="D203" s="15"/>
      <c r="E203" s="15"/>
      <c r="F203" s="15"/>
      <c r="G203" s="15"/>
      <c r="H203" s="18"/>
      <c r="I203" s="15"/>
      <c r="J203" s="15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</row>
    <row r="204" spans="1:28" ht="16.5" customHeight="1" x14ac:dyDescent="0.35">
      <c r="A204" s="4"/>
      <c r="B204" s="15"/>
      <c r="C204" s="16"/>
      <c r="D204" s="15"/>
      <c r="E204" s="15"/>
      <c r="F204" s="15"/>
      <c r="G204" s="15"/>
      <c r="H204" s="18"/>
      <c r="I204" s="15"/>
      <c r="J204" s="15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</row>
    <row r="205" spans="1:28" ht="16.5" customHeight="1" x14ac:dyDescent="0.35">
      <c r="A205" s="4"/>
      <c r="B205" s="15"/>
      <c r="C205" s="16"/>
      <c r="D205" s="15"/>
      <c r="E205" s="15"/>
      <c r="F205" s="15"/>
      <c r="G205" s="15"/>
      <c r="H205" s="18"/>
      <c r="I205" s="15"/>
      <c r="J205" s="15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</row>
    <row r="206" spans="1:28" ht="16.5" customHeight="1" x14ac:dyDescent="0.35">
      <c r="A206" s="4"/>
      <c r="B206" s="15"/>
      <c r="C206" s="16"/>
      <c r="D206" s="15"/>
      <c r="E206" s="15"/>
      <c r="F206" s="15"/>
      <c r="G206" s="15"/>
      <c r="H206" s="18"/>
      <c r="I206" s="15"/>
      <c r="J206" s="15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</row>
    <row r="207" spans="1:28" ht="16.5" customHeight="1" x14ac:dyDescent="0.35">
      <c r="A207" s="4"/>
      <c r="B207" s="15"/>
      <c r="C207" s="16"/>
      <c r="D207" s="15"/>
      <c r="E207" s="15"/>
      <c r="F207" s="15"/>
      <c r="G207" s="15"/>
      <c r="H207" s="18"/>
      <c r="I207" s="15"/>
      <c r="J207" s="15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</row>
    <row r="208" spans="1:28" ht="16.5" customHeight="1" x14ac:dyDescent="0.35">
      <c r="A208" s="4"/>
      <c r="B208" s="15"/>
      <c r="C208" s="16"/>
      <c r="D208" s="15"/>
      <c r="E208" s="15"/>
      <c r="F208" s="15"/>
      <c r="G208" s="15"/>
      <c r="H208" s="18"/>
      <c r="I208" s="15"/>
      <c r="J208" s="15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</row>
    <row r="209" spans="1:28" ht="16.5" customHeight="1" x14ac:dyDescent="0.35">
      <c r="A209" s="4"/>
      <c r="B209" s="15"/>
      <c r="C209" s="16"/>
      <c r="D209" s="15"/>
      <c r="E209" s="15"/>
      <c r="F209" s="15"/>
      <c r="G209" s="15"/>
      <c r="H209" s="18"/>
      <c r="I209" s="15"/>
      <c r="J209" s="15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</row>
    <row r="210" spans="1:28" ht="16.5" customHeight="1" x14ac:dyDescent="0.35">
      <c r="A210" s="4"/>
      <c r="B210" s="15"/>
      <c r="C210" s="16"/>
      <c r="D210" s="15"/>
      <c r="E210" s="15"/>
      <c r="F210" s="15"/>
      <c r="G210" s="15"/>
      <c r="H210" s="18"/>
      <c r="I210" s="15"/>
      <c r="J210" s="15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</row>
    <row r="211" spans="1:28" ht="16.5" customHeight="1" x14ac:dyDescent="0.35">
      <c r="A211" s="4"/>
      <c r="B211" s="15"/>
      <c r="C211" s="16"/>
      <c r="D211" s="15"/>
      <c r="E211" s="15"/>
      <c r="F211" s="15"/>
      <c r="G211" s="15"/>
      <c r="H211" s="18"/>
      <c r="I211" s="15"/>
      <c r="J211" s="15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</row>
    <row r="212" spans="1:28" ht="16.5" customHeight="1" x14ac:dyDescent="0.35">
      <c r="A212" s="4"/>
      <c r="B212" s="15"/>
      <c r="C212" s="16"/>
      <c r="D212" s="15"/>
      <c r="E212" s="15"/>
      <c r="F212" s="15"/>
      <c r="G212" s="15"/>
      <c r="H212" s="18"/>
      <c r="I212" s="15"/>
      <c r="J212" s="15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</row>
    <row r="213" spans="1:28" ht="16.5" customHeight="1" x14ac:dyDescent="0.35">
      <c r="A213" s="4"/>
      <c r="B213" s="15"/>
      <c r="C213" s="16"/>
      <c r="D213" s="15"/>
      <c r="E213" s="15"/>
      <c r="F213" s="15"/>
      <c r="G213" s="15"/>
      <c r="H213" s="18"/>
      <c r="I213" s="15"/>
      <c r="J213" s="15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</row>
    <row r="214" spans="1:28" ht="16.5" customHeight="1" x14ac:dyDescent="0.35">
      <c r="A214" s="4"/>
      <c r="B214" s="15"/>
      <c r="C214" s="16"/>
      <c r="D214" s="15"/>
      <c r="E214" s="15"/>
      <c r="F214" s="15"/>
      <c r="G214" s="15"/>
      <c r="H214" s="18"/>
      <c r="I214" s="15"/>
      <c r="J214" s="15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</row>
    <row r="215" spans="1:28" ht="16.5" customHeight="1" x14ac:dyDescent="0.35">
      <c r="A215" s="4"/>
      <c r="B215" s="15"/>
      <c r="C215" s="16"/>
      <c r="D215" s="15"/>
      <c r="E215" s="15"/>
      <c r="F215" s="15"/>
      <c r="G215" s="15"/>
      <c r="H215" s="18"/>
      <c r="I215" s="15"/>
      <c r="J215" s="15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</row>
    <row r="216" spans="1:28" ht="16.5" customHeight="1" x14ac:dyDescent="0.35">
      <c r="A216" s="4"/>
      <c r="B216" s="15"/>
      <c r="C216" s="16"/>
      <c r="D216" s="15"/>
      <c r="E216" s="15"/>
      <c r="F216" s="15"/>
      <c r="G216" s="15"/>
      <c r="H216" s="18"/>
      <c r="I216" s="15"/>
      <c r="J216" s="15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</row>
    <row r="217" spans="1:28" ht="16.5" customHeight="1" x14ac:dyDescent="0.35">
      <c r="A217" s="4"/>
      <c r="B217" s="15"/>
      <c r="C217" s="16"/>
      <c r="D217" s="15"/>
      <c r="E217" s="15"/>
      <c r="F217" s="15"/>
      <c r="G217" s="15"/>
      <c r="H217" s="18"/>
      <c r="I217" s="15"/>
      <c r="J217" s="15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</row>
    <row r="218" spans="1:28" ht="16.5" customHeight="1" x14ac:dyDescent="0.35">
      <c r="A218" s="4"/>
      <c r="B218" s="15"/>
      <c r="C218" s="16"/>
      <c r="D218" s="15"/>
      <c r="E218" s="15"/>
      <c r="F218" s="15"/>
      <c r="G218" s="15"/>
      <c r="H218" s="18"/>
      <c r="I218" s="15"/>
      <c r="J218" s="15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</row>
    <row r="219" spans="1:28" ht="16.5" customHeight="1" x14ac:dyDescent="0.35">
      <c r="A219" s="4"/>
      <c r="B219" s="15"/>
      <c r="C219" s="16"/>
      <c r="D219" s="15"/>
      <c r="E219" s="15"/>
      <c r="F219" s="15"/>
      <c r="G219" s="15"/>
      <c r="H219" s="18"/>
      <c r="I219" s="15"/>
      <c r="J219" s="15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</row>
    <row r="220" spans="1:28" ht="16.5" customHeight="1" x14ac:dyDescent="0.35">
      <c r="A220" s="4"/>
      <c r="B220" s="15"/>
      <c r="C220" s="16"/>
      <c r="D220" s="15"/>
      <c r="E220" s="15"/>
      <c r="F220" s="15"/>
      <c r="G220" s="15"/>
      <c r="H220" s="18"/>
      <c r="I220" s="15"/>
      <c r="J220" s="15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</row>
    <row r="221" spans="1:28" ht="16.5" customHeight="1" x14ac:dyDescent="0.35">
      <c r="A221" s="4"/>
      <c r="B221" s="15"/>
      <c r="C221" s="16"/>
      <c r="D221" s="15"/>
      <c r="E221" s="15"/>
      <c r="F221" s="15"/>
      <c r="G221" s="15"/>
      <c r="H221" s="18"/>
      <c r="I221" s="15"/>
      <c r="J221" s="15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</row>
    <row r="222" spans="1:28" ht="16.5" customHeight="1" x14ac:dyDescent="0.35">
      <c r="A222" s="4"/>
      <c r="B222" s="15"/>
      <c r="C222" s="16"/>
      <c r="D222" s="15"/>
      <c r="E222" s="15"/>
      <c r="F222" s="15"/>
      <c r="G222" s="15"/>
      <c r="H222" s="18"/>
      <c r="I222" s="15"/>
      <c r="J222" s="15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</row>
    <row r="223" spans="1:28" ht="16.5" customHeight="1" x14ac:dyDescent="0.35">
      <c r="A223" s="4"/>
      <c r="B223" s="15"/>
      <c r="C223" s="16"/>
      <c r="D223" s="15"/>
      <c r="E223" s="15"/>
      <c r="F223" s="15"/>
      <c r="G223" s="15"/>
      <c r="H223" s="18"/>
      <c r="I223" s="15"/>
      <c r="J223" s="15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</row>
    <row r="224" spans="1:28" ht="16.5" customHeight="1" x14ac:dyDescent="0.35">
      <c r="A224" s="4"/>
      <c r="B224" s="15"/>
      <c r="C224" s="16"/>
      <c r="D224" s="15"/>
      <c r="E224" s="15"/>
      <c r="F224" s="15"/>
      <c r="G224" s="15"/>
      <c r="H224" s="18"/>
      <c r="I224" s="15"/>
      <c r="J224" s="15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</row>
    <row r="225" spans="1:28" ht="16.5" customHeight="1" x14ac:dyDescent="0.35">
      <c r="A225" s="4"/>
      <c r="B225" s="15"/>
      <c r="C225" s="16"/>
      <c r="D225" s="15"/>
      <c r="E225" s="15"/>
      <c r="F225" s="15"/>
      <c r="G225" s="15"/>
      <c r="H225" s="18"/>
      <c r="I225" s="15"/>
      <c r="J225" s="15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</row>
    <row r="226" spans="1:28" ht="16.5" customHeight="1" x14ac:dyDescent="0.35">
      <c r="A226" s="4"/>
      <c r="B226" s="15"/>
      <c r="C226" s="16"/>
      <c r="D226" s="15"/>
      <c r="E226" s="15"/>
      <c r="F226" s="15"/>
      <c r="G226" s="15"/>
      <c r="H226" s="18"/>
      <c r="I226" s="15"/>
      <c r="J226" s="15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</row>
    <row r="227" spans="1:28" ht="16.5" customHeight="1" x14ac:dyDescent="0.35">
      <c r="A227" s="4"/>
      <c r="B227" s="15"/>
      <c r="C227" s="16"/>
      <c r="D227" s="15"/>
      <c r="E227" s="15"/>
      <c r="F227" s="15"/>
      <c r="G227" s="15"/>
      <c r="H227" s="18"/>
      <c r="I227" s="15"/>
      <c r="J227" s="15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</row>
    <row r="228" spans="1:28" ht="16.5" customHeight="1" x14ac:dyDescent="0.35">
      <c r="A228" s="4"/>
      <c r="B228" s="15"/>
      <c r="C228" s="16"/>
      <c r="D228" s="15"/>
      <c r="E228" s="15"/>
      <c r="F228" s="15"/>
      <c r="G228" s="15"/>
      <c r="H228" s="18"/>
      <c r="I228" s="15"/>
      <c r="J228" s="15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</row>
    <row r="229" spans="1:28" ht="16.5" customHeight="1" x14ac:dyDescent="0.35">
      <c r="A229" s="4"/>
      <c r="B229" s="15"/>
      <c r="C229" s="16"/>
      <c r="D229" s="15"/>
      <c r="E229" s="15"/>
      <c r="F229" s="15"/>
      <c r="G229" s="15"/>
      <c r="H229" s="18"/>
      <c r="I229" s="15"/>
      <c r="J229" s="15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</row>
    <row r="230" spans="1:28" ht="16.5" customHeight="1" x14ac:dyDescent="0.35">
      <c r="A230" s="4"/>
      <c r="B230" s="15"/>
      <c r="C230" s="16"/>
      <c r="D230" s="15"/>
      <c r="E230" s="15"/>
      <c r="F230" s="15"/>
      <c r="G230" s="15"/>
      <c r="H230" s="18"/>
      <c r="I230" s="15"/>
      <c r="J230" s="15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</row>
    <row r="231" spans="1:28" ht="16.5" customHeight="1" x14ac:dyDescent="0.35">
      <c r="A231" s="4"/>
      <c r="B231" s="15"/>
      <c r="C231" s="16"/>
      <c r="D231" s="15"/>
      <c r="E231" s="15"/>
      <c r="F231" s="15"/>
      <c r="G231" s="15"/>
      <c r="H231" s="18"/>
      <c r="I231" s="15"/>
      <c r="J231" s="15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</row>
    <row r="232" spans="1:28" ht="16.5" customHeight="1" x14ac:dyDescent="0.35">
      <c r="A232" s="4"/>
      <c r="B232" s="15"/>
      <c r="C232" s="16"/>
      <c r="D232" s="15"/>
      <c r="E232" s="15"/>
      <c r="F232" s="15"/>
      <c r="G232" s="15"/>
      <c r="H232" s="18"/>
      <c r="I232" s="15"/>
      <c r="J232" s="15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</row>
    <row r="233" spans="1:28" ht="16.5" customHeight="1" x14ac:dyDescent="0.35">
      <c r="A233" s="4"/>
      <c r="B233" s="15"/>
      <c r="C233" s="16"/>
      <c r="D233" s="15"/>
      <c r="E233" s="15"/>
      <c r="F233" s="15"/>
      <c r="G233" s="15"/>
      <c r="H233" s="18"/>
      <c r="I233" s="15"/>
      <c r="J233" s="15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</row>
    <row r="234" spans="1:28" ht="16.5" customHeight="1" x14ac:dyDescent="0.35">
      <c r="A234" s="4"/>
      <c r="B234" s="15"/>
      <c r="C234" s="16"/>
      <c r="D234" s="15"/>
      <c r="E234" s="15"/>
      <c r="F234" s="15"/>
      <c r="G234" s="15"/>
      <c r="H234" s="18"/>
      <c r="I234" s="15"/>
      <c r="J234" s="15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</row>
    <row r="235" spans="1:28" ht="16.5" customHeight="1" x14ac:dyDescent="0.35">
      <c r="A235" s="4"/>
      <c r="B235" s="15"/>
      <c r="C235" s="16"/>
      <c r="D235" s="15"/>
      <c r="E235" s="15"/>
      <c r="F235" s="15"/>
      <c r="G235" s="15"/>
      <c r="H235" s="18"/>
      <c r="I235" s="15"/>
      <c r="J235" s="15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</row>
    <row r="236" spans="1:28" ht="16.5" customHeight="1" x14ac:dyDescent="0.35">
      <c r="A236" s="4"/>
      <c r="B236" s="15"/>
      <c r="C236" s="16"/>
      <c r="D236" s="15"/>
      <c r="E236" s="15"/>
      <c r="F236" s="15"/>
      <c r="G236" s="15"/>
      <c r="H236" s="18"/>
      <c r="I236" s="15"/>
      <c r="J236" s="15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</row>
    <row r="237" spans="1:28" ht="16.5" customHeight="1" x14ac:dyDescent="0.35">
      <c r="A237" s="4"/>
      <c r="B237" s="15"/>
      <c r="C237" s="16"/>
      <c r="D237" s="15"/>
      <c r="E237" s="15"/>
      <c r="F237" s="15"/>
      <c r="G237" s="15"/>
      <c r="H237" s="18"/>
      <c r="I237" s="15"/>
      <c r="J237" s="15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</row>
    <row r="238" spans="1:28" ht="16.5" customHeight="1" x14ac:dyDescent="0.35">
      <c r="A238" s="4"/>
      <c r="B238" s="15"/>
      <c r="C238" s="16"/>
      <c r="D238" s="15"/>
      <c r="E238" s="15"/>
      <c r="F238" s="15"/>
      <c r="G238" s="15"/>
      <c r="H238" s="18"/>
      <c r="I238" s="15"/>
      <c r="J238" s="15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</row>
    <row r="239" spans="1:28" ht="16.5" customHeight="1" x14ac:dyDescent="0.35">
      <c r="A239" s="4"/>
      <c r="B239" s="15"/>
      <c r="C239" s="16"/>
      <c r="D239" s="15"/>
      <c r="E239" s="15"/>
      <c r="F239" s="15"/>
      <c r="G239" s="15"/>
      <c r="H239" s="18"/>
      <c r="I239" s="15"/>
      <c r="J239" s="15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</row>
    <row r="240" spans="1:28" ht="16.5" customHeight="1" x14ac:dyDescent="0.35">
      <c r="A240" s="4"/>
      <c r="B240" s="15"/>
      <c r="C240" s="16"/>
      <c r="D240" s="15"/>
      <c r="E240" s="15"/>
      <c r="F240" s="15"/>
      <c r="G240" s="15"/>
      <c r="H240" s="18"/>
      <c r="I240" s="15"/>
      <c r="J240" s="15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</row>
    <row r="241" spans="1:28" ht="16.5" customHeight="1" x14ac:dyDescent="0.35">
      <c r="A241" s="4"/>
      <c r="B241" s="15"/>
      <c r="C241" s="16"/>
      <c r="D241" s="15"/>
      <c r="E241" s="15"/>
      <c r="F241" s="15"/>
      <c r="G241" s="15"/>
      <c r="H241" s="18"/>
      <c r="I241" s="15"/>
      <c r="J241" s="15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</row>
    <row r="242" spans="1:28" ht="16.5" customHeight="1" x14ac:dyDescent="0.35">
      <c r="A242" s="4"/>
      <c r="B242" s="15"/>
      <c r="C242" s="16"/>
      <c r="D242" s="15"/>
      <c r="E242" s="15"/>
      <c r="F242" s="15"/>
      <c r="G242" s="15"/>
      <c r="H242" s="18"/>
      <c r="I242" s="15"/>
      <c r="J242" s="15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</row>
    <row r="243" spans="1:28" ht="16.5" customHeight="1" x14ac:dyDescent="0.35">
      <c r="A243" s="4"/>
      <c r="B243" s="15"/>
      <c r="C243" s="16"/>
      <c r="D243" s="15"/>
      <c r="E243" s="15"/>
      <c r="F243" s="15"/>
      <c r="G243" s="15"/>
      <c r="H243" s="18"/>
      <c r="I243" s="15"/>
      <c r="J243" s="15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</row>
    <row r="244" spans="1:28" ht="16.5" customHeight="1" x14ac:dyDescent="0.35">
      <c r="A244" s="4"/>
      <c r="B244" s="15"/>
      <c r="C244" s="16"/>
      <c r="D244" s="15"/>
      <c r="E244" s="15"/>
      <c r="F244" s="15"/>
      <c r="G244" s="15"/>
      <c r="H244" s="18"/>
      <c r="I244" s="15"/>
      <c r="J244" s="15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</row>
    <row r="245" spans="1:28" ht="16.5" customHeight="1" x14ac:dyDescent="0.35">
      <c r="A245" s="4"/>
      <c r="B245" s="15"/>
      <c r="C245" s="16"/>
      <c r="D245" s="15"/>
      <c r="E245" s="15"/>
      <c r="F245" s="15"/>
      <c r="G245" s="15"/>
      <c r="H245" s="18"/>
      <c r="I245" s="15"/>
      <c r="J245" s="15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</row>
    <row r="246" spans="1:28" ht="16.5" customHeight="1" x14ac:dyDescent="0.35">
      <c r="A246" s="4"/>
      <c r="B246" s="15"/>
      <c r="C246" s="16"/>
      <c r="D246" s="15"/>
      <c r="E246" s="15"/>
      <c r="F246" s="15"/>
      <c r="G246" s="15"/>
      <c r="H246" s="18"/>
      <c r="I246" s="15"/>
      <c r="J246" s="15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</row>
    <row r="247" spans="1:28" ht="16.5" customHeight="1" x14ac:dyDescent="0.35">
      <c r="A247" s="4"/>
      <c r="B247" s="15"/>
      <c r="C247" s="16"/>
      <c r="D247" s="15"/>
      <c r="E247" s="15"/>
      <c r="F247" s="15"/>
      <c r="G247" s="15"/>
      <c r="H247" s="18"/>
      <c r="I247" s="15"/>
      <c r="J247" s="15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</row>
    <row r="248" spans="1:28" ht="16.5" customHeight="1" x14ac:dyDescent="0.35">
      <c r="A248" s="4"/>
      <c r="B248" s="15"/>
      <c r="C248" s="16"/>
      <c r="D248" s="15"/>
      <c r="E248" s="15"/>
      <c r="F248" s="15"/>
      <c r="G248" s="15"/>
      <c r="H248" s="18"/>
      <c r="I248" s="15"/>
      <c r="J248" s="15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</row>
    <row r="249" spans="1:28" ht="16.5" customHeight="1" x14ac:dyDescent="0.35">
      <c r="A249" s="4"/>
      <c r="B249" s="15"/>
      <c r="C249" s="16"/>
      <c r="D249" s="15"/>
      <c r="E249" s="15"/>
      <c r="F249" s="15"/>
      <c r="G249" s="15"/>
      <c r="H249" s="18"/>
      <c r="I249" s="15"/>
      <c r="J249" s="15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</row>
    <row r="250" spans="1:28" ht="16.5" customHeight="1" x14ac:dyDescent="0.35">
      <c r="A250" s="4"/>
      <c r="B250" s="15"/>
      <c r="C250" s="16"/>
      <c r="D250" s="15"/>
      <c r="E250" s="15"/>
      <c r="F250" s="15"/>
      <c r="G250" s="15"/>
      <c r="H250" s="18"/>
      <c r="I250" s="15"/>
      <c r="J250" s="15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</row>
    <row r="251" spans="1:28" ht="16.5" customHeight="1" x14ac:dyDescent="0.35">
      <c r="A251" s="4"/>
      <c r="B251" s="15"/>
      <c r="C251" s="16"/>
      <c r="D251" s="15"/>
      <c r="E251" s="15"/>
      <c r="F251" s="15"/>
      <c r="G251" s="15"/>
      <c r="H251" s="18"/>
      <c r="I251" s="15"/>
      <c r="J251" s="15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</row>
    <row r="252" spans="1:28" ht="16.5" customHeight="1" x14ac:dyDescent="0.35">
      <c r="A252" s="4"/>
      <c r="B252" s="15"/>
      <c r="C252" s="16"/>
      <c r="D252" s="15"/>
      <c r="E252" s="15"/>
      <c r="F252" s="15"/>
      <c r="G252" s="15"/>
      <c r="H252" s="18"/>
      <c r="I252" s="15"/>
      <c r="J252" s="15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</row>
    <row r="253" spans="1:28" ht="16.5" customHeight="1" x14ac:dyDescent="0.35">
      <c r="A253" s="4"/>
      <c r="B253" s="15"/>
      <c r="C253" s="16"/>
      <c r="D253" s="15"/>
      <c r="E253" s="15"/>
      <c r="F253" s="15"/>
      <c r="G253" s="15"/>
      <c r="H253" s="18"/>
      <c r="I253" s="15"/>
      <c r="J253" s="15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</row>
    <row r="254" spans="1:28" ht="16.5" customHeight="1" x14ac:dyDescent="0.35">
      <c r="A254" s="4"/>
      <c r="B254" s="15"/>
      <c r="C254" s="16"/>
      <c r="D254" s="15"/>
      <c r="E254" s="15"/>
      <c r="F254" s="15"/>
      <c r="G254" s="15"/>
      <c r="H254" s="18"/>
      <c r="I254" s="15"/>
      <c r="J254" s="15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</row>
    <row r="255" spans="1:28" ht="16.5" customHeight="1" x14ac:dyDescent="0.35">
      <c r="A255" s="4"/>
      <c r="B255" s="15"/>
      <c r="C255" s="16"/>
      <c r="D255" s="15"/>
      <c r="E255" s="15"/>
      <c r="F255" s="15"/>
      <c r="G255" s="15"/>
      <c r="H255" s="18"/>
      <c r="I255" s="15"/>
      <c r="J255" s="15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</row>
    <row r="256" spans="1:28" ht="16.5" customHeight="1" x14ac:dyDescent="0.35">
      <c r="A256" s="4"/>
      <c r="B256" s="15"/>
      <c r="C256" s="16"/>
      <c r="D256" s="15"/>
      <c r="E256" s="15"/>
      <c r="F256" s="15"/>
      <c r="G256" s="15"/>
      <c r="H256" s="18"/>
      <c r="I256" s="15"/>
      <c r="J256" s="15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</row>
    <row r="257" spans="1:28" ht="16.5" customHeight="1" x14ac:dyDescent="0.35">
      <c r="A257" s="4"/>
      <c r="B257" s="15"/>
      <c r="C257" s="16"/>
      <c r="D257" s="15"/>
      <c r="E257" s="15"/>
      <c r="F257" s="15"/>
      <c r="G257" s="15"/>
      <c r="H257" s="18"/>
      <c r="I257" s="15"/>
      <c r="J257" s="15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</row>
    <row r="258" spans="1:28" ht="16.5" customHeight="1" x14ac:dyDescent="0.35">
      <c r="A258" s="4"/>
      <c r="B258" s="15"/>
      <c r="C258" s="16"/>
      <c r="D258" s="15"/>
      <c r="E258" s="15"/>
      <c r="F258" s="15"/>
      <c r="G258" s="15"/>
      <c r="H258" s="18"/>
      <c r="I258" s="15"/>
      <c r="J258" s="15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</row>
    <row r="259" spans="1:28" ht="16.5" customHeight="1" x14ac:dyDescent="0.35">
      <c r="A259" s="4"/>
      <c r="B259" s="15"/>
      <c r="C259" s="16"/>
      <c r="D259" s="15"/>
      <c r="E259" s="15"/>
      <c r="F259" s="15"/>
      <c r="G259" s="15"/>
      <c r="H259" s="18"/>
      <c r="I259" s="15"/>
      <c r="J259" s="15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</row>
    <row r="260" spans="1:28" ht="16.5" customHeight="1" x14ac:dyDescent="0.35">
      <c r="A260" s="4"/>
      <c r="B260" s="15"/>
      <c r="C260" s="16"/>
      <c r="D260" s="15"/>
      <c r="E260" s="15"/>
      <c r="F260" s="15"/>
      <c r="G260" s="15"/>
      <c r="H260" s="18"/>
      <c r="I260" s="15"/>
      <c r="J260" s="15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</row>
    <row r="261" spans="1:28" ht="16.5" customHeight="1" x14ac:dyDescent="0.35">
      <c r="A261" s="4"/>
      <c r="B261" s="15"/>
      <c r="C261" s="16"/>
      <c r="D261" s="15"/>
      <c r="E261" s="15"/>
      <c r="F261" s="15"/>
      <c r="G261" s="15"/>
      <c r="H261" s="18"/>
      <c r="I261" s="15"/>
      <c r="J261" s="15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</row>
    <row r="262" spans="1:28" ht="16.5" customHeight="1" x14ac:dyDescent="0.35">
      <c r="A262" s="4"/>
      <c r="B262" s="15"/>
      <c r="C262" s="16"/>
      <c r="D262" s="15"/>
      <c r="E262" s="15"/>
      <c r="F262" s="15"/>
      <c r="G262" s="15"/>
      <c r="H262" s="18"/>
      <c r="I262" s="15"/>
      <c r="J262" s="15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</row>
    <row r="263" spans="1:28" ht="16.5" customHeight="1" x14ac:dyDescent="0.35">
      <c r="A263" s="4"/>
      <c r="B263" s="15"/>
      <c r="C263" s="16"/>
      <c r="D263" s="15"/>
      <c r="E263" s="15"/>
      <c r="F263" s="15"/>
      <c r="G263" s="15"/>
      <c r="H263" s="18"/>
      <c r="I263" s="15"/>
      <c r="J263" s="15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</row>
    <row r="264" spans="1:28" ht="16.5" customHeight="1" x14ac:dyDescent="0.35">
      <c r="A264" s="4"/>
      <c r="B264" s="15"/>
      <c r="C264" s="16"/>
      <c r="D264" s="15"/>
      <c r="E264" s="15"/>
      <c r="F264" s="15"/>
      <c r="G264" s="15"/>
      <c r="H264" s="18"/>
      <c r="I264" s="15"/>
      <c r="J264" s="15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</row>
    <row r="265" spans="1:28" ht="16.5" customHeight="1" x14ac:dyDescent="0.35">
      <c r="A265" s="4"/>
      <c r="B265" s="15"/>
      <c r="C265" s="16"/>
      <c r="D265" s="15"/>
      <c r="E265" s="15"/>
      <c r="F265" s="15"/>
      <c r="G265" s="15"/>
      <c r="H265" s="18"/>
      <c r="I265" s="15"/>
      <c r="J265" s="15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</row>
    <row r="266" spans="1:28" ht="16.5" customHeight="1" x14ac:dyDescent="0.35">
      <c r="A266" s="4"/>
      <c r="B266" s="15"/>
      <c r="C266" s="16"/>
      <c r="D266" s="15"/>
      <c r="E266" s="15"/>
      <c r="F266" s="15"/>
      <c r="G266" s="15"/>
      <c r="H266" s="18"/>
      <c r="I266" s="15"/>
      <c r="J266" s="15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</row>
    <row r="267" spans="1:28" ht="16.5" customHeight="1" x14ac:dyDescent="0.35">
      <c r="A267" s="4"/>
      <c r="B267" s="15"/>
      <c r="C267" s="16"/>
      <c r="D267" s="15"/>
      <c r="E267" s="15"/>
      <c r="F267" s="15"/>
      <c r="G267" s="15"/>
      <c r="H267" s="18"/>
      <c r="I267" s="15"/>
      <c r="J267" s="15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</row>
    <row r="268" spans="1:28" ht="16.5" customHeight="1" x14ac:dyDescent="0.35">
      <c r="A268" s="4"/>
      <c r="B268" s="15"/>
      <c r="C268" s="16"/>
      <c r="D268" s="15"/>
      <c r="E268" s="15"/>
      <c r="F268" s="15"/>
      <c r="G268" s="15"/>
      <c r="H268" s="18"/>
      <c r="I268" s="15"/>
      <c r="J268" s="15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</row>
    <row r="269" spans="1:28" ht="16.5" customHeight="1" x14ac:dyDescent="0.35">
      <c r="A269" s="4"/>
      <c r="B269" s="15"/>
      <c r="C269" s="16"/>
      <c r="D269" s="15"/>
      <c r="E269" s="15"/>
      <c r="F269" s="15"/>
      <c r="G269" s="15"/>
      <c r="H269" s="18"/>
      <c r="I269" s="15"/>
      <c r="J269" s="15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</row>
    <row r="270" spans="1:28" ht="16.5" customHeight="1" x14ac:dyDescent="0.35">
      <c r="A270" s="4"/>
      <c r="B270" s="15"/>
      <c r="C270" s="16"/>
      <c r="D270" s="15"/>
      <c r="E270" s="15"/>
      <c r="F270" s="15"/>
      <c r="G270" s="15"/>
      <c r="H270" s="18"/>
      <c r="I270" s="15"/>
      <c r="J270" s="15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</row>
    <row r="271" spans="1:28" ht="16.5" customHeight="1" x14ac:dyDescent="0.35">
      <c r="A271" s="4"/>
      <c r="B271" s="15"/>
      <c r="C271" s="16"/>
      <c r="D271" s="15"/>
      <c r="E271" s="15"/>
      <c r="F271" s="15"/>
      <c r="G271" s="15"/>
      <c r="H271" s="18"/>
      <c r="I271" s="15"/>
      <c r="J271" s="15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</row>
    <row r="272" spans="1:28" ht="16.5" customHeight="1" x14ac:dyDescent="0.35">
      <c r="A272" s="4"/>
      <c r="B272" s="15"/>
      <c r="C272" s="16"/>
      <c r="D272" s="15"/>
      <c r="E272" s="15"/>
      <c r="F272" s="15"/>
      <c r="G272" s="15"/>
      <c r="H272" s="18"/>
      <c r="I272" s="15"/>
      <c r="J272" s="15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</row>
    <row r="273" spans="1:28" ht="16.5" customHeight="1" x14ac:dyDescent="0.35">
      <c r="A273" s="4"/>
      <c r="B273" s="15"/>
      <c r="C273" s="16"/>
      <c r="D273" s="15"/>
      <c r="E273" s="15"/>
      <c r="F273" s="15"/>
      <c r="G273" s="15"/>
      <c r="H273" s="18"/>
      <c r="I273" s="15"/>
      <c r="J273" s="15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</row>
    <row r="274" spans="1:28" ht="16.5" customHeight="1" x14ac:dyDescent="0.35">
      <c r="A274" s="4"/>
      <c r="B274" s="15"/>
      <c r="C274" s="16"/>
      <c r="D274" s="15"/>
      <c r="E274" s="15"/>
      <c r="F274" s="15"/>
      <c r="G274" s="15"/>
      <c r="H274" s="18"/>
      <c r="I274" s="15"/>
      <c r="J274" s="15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</row>
    <row r="275" spans="1:28" ht="16.5" customHeight="1" x14ac:dyDescent="0.35">
      <c r="A275" s="4"/>
      <c r="B275" s="15"/>
      <c r="C275" s="16"/>
      <c r="D275" s="15"/>
      <c r="E275" s="15"/>
      <c r="F275" s="15"/>
      <c r="G275" s="15"/>
      <c r="H275" s="18"/>
      <c r="I275" s="15"/>
      <c r="J275" s="15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</row>
    <row r="276" spans="1:28" ht="16.5" customHeight="1" x14ac:dyDescent="0.35">
      <c r="A276" s="4"/>
      <c r="B276" s="15"/>
      <c r="C276" s="16"/>
      <c r="D276" s="15"/>
      <c r="E276" s="15"/>
      <c r="F276" s="15"/>
      <c r="G276" s="15"/>
      <c r="H276" s="18"/>
      <c r="I276" s="15"/>
      <c r="J276" s="15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</row>
    <row r="277" spans="1:28" ht="16.5" customHeight="1" x14ac:dyDescent="0.35">
      <c r="A277" s="4"/>
      <c r="B277" s="15"/>
      <c r="C277" s="16"/>
      <c r="D277" s="15"/>
      <c r="E277" s="15"/>
      <c r="F277" s="15"/>
      <c r="G277" s="15"/>
      <c r="H277" s="18"/>
      <c r="I277" s="15"/>
      <c r="J277" s="15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</row>
    <row r="278" spans="1:28" ht="16.5" customHeight="1" x14ac:dyDescent="0.35">
      <c r="A278" s="4"/>
      <c r="B278" s="15"/>
      <c r="C278" s="16"/>
      <c r="D278" s="15"/>
      <c r="E278" s="15"/>
      <c r="F278" s="15"/>
      <c r="G278" s="15"/>
      <c r="H278" s="18"/>
      <c r="I278" s="15"/>
      <c r="J278" s="15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</row>
    <row r="279" spans="1:28" ht="16.5" customHeight="1" x14ac:dyDescent="0.35">
      <c r="A279" s="4"/>
      <c r="B279" s="15"/>
      <c r="C279" s="16"/>
      <c r="D279" s="15"/>
      <c r="E279" s="15"/>
      <c r="F279" s="15"/>
      <c r="G279" s="15"/>
      <c r="H279" s="18"/>
      <c r="I279" s="15"/>
      <c r="J279" s="15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</row>
    <row r="280" spans="1:28" ht="16.5" customHeight="1" x14ac:dyDescent="0.35">
      <c r="A280" s="4"/>
      <c r="B280" s="15"/>
      <c r="C280" s="16"/>
      <c r="D280" s="15"/>
      <c r="E280" s="15"/>
      <c r="F280" s="15"/>
      <c r="G280" s="15"/>
      <c r="H280" s="18"/>
      <c r="I280" s="15"/>
      <c r="J280" s="15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</row>
    <row r="281" spans="1:28" ht="16.5" customHeight="1" x14ac:dyDescent="0.35">
      <c r="A281" s="4"/>
      <c r="B281" s="15"/>
      <c r="C281" s="16"/>
      <c r="D281" s="15"/>
      <c r="E281" s="15"/>
      <c r="F281" s="15"/>
      <c r="G281" s="15"/>
      <c r="H281" s="18"/>
      <c r="I281" s="15"/>
      <c r="J281" s="15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</row>
    <row r="282" spans="1:28" ht="16.5" customHeight="1" x14ac:dyDescent="0.35">
      <c r="A282" s="4"/>
      <c r="B282" s="15"/>
      <c r="C282" s="16"/>
      <c r="D282" s="15"/>
      <c r="E282" s="15"/>
      <c r="F282" s="15"/>
      <c r="G282" s="15"/>
      <c r="H282" s="18"/>
      <c r="I282" s="15"/>
      <c r="J282" s="15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</row>
    <row r="283" spans="1:28" ht="15.75" customHeight="1" x14ac:dyDescent="0.3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customHeight="1" x14ac:dyDescent="0.3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customHeight="1" x14ac:dyDescent="0.3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customHeight="1" x14ac:dyDescent="0.3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customHeight="1" x14ac:dyDescent="0.3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customHeight="1" x14ac:dyDescent="0.3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customHeight="1" x14ac:dyDescent="0.3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customHeight="1" x14ac:dyDescent="0.3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customHeight="1" x14ac:dyDescent="0.3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customHeight="1" x14ac:dyDescent="0.3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customHeight="1" x14ac:dyDescent="0.3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customHeight="1" x14ac:dyDescent="0.3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customHeight="1" x14ac:dyDescent="0.3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customHeight="1" x14ac:dyDescent="0.3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customHeight="1" x14ac:dyDescent="0.3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customHeight="1" x14ac:dyDescent="0.3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customHeight="1" x14ac:dyDescent="0.3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customHeight="1" x14ac:dyDescent="0.3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customHeight="1" x14ac:dyDescent="0.3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customHeight="1" x14ac:dyDescent="0.3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customHeight="1" x14ac:dyDescent="0.3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customHeight="1" x14ac:dyDescent="0.3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customHeight="1" x14ac:dyDescent="0.3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customHeight="1" x14ac:dyDescent="0.3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customHeight="1" x14ac:dyDescent="0.3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customHeight="1" x14ac:dyDescent="0.3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customHeight="1" x14ac:dyDescent="0.3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customHeight="1" x14ac:dyDescent="0.3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customHeight="1" x14ac:dyDescent="0.3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customHeight="1" x14ac:dyDescent="0.3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customHeight="1" x14ac:dyDescent="0.3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customHeight="1" x14ac:dyDescent="0.3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customHeight="1" x14ac:dyDescent="0.3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customHeight="1" x14ac:dyDescent="0.3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customHeight="1" x14ac:dyDescent="0.3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customHeight="1" x14ac:dyDescent="0.3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customHeight="1" x14ac:dyDescent="0.3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customHeight="1" x14ac:dyDescent="0.3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customHeight="1" x14ac:dyDescent="0.3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customHeight="1" x14ac:dyDescent="0.3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customHeight="1" x14ac:dyDescent="0.3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customHeight="1" x14ac:dyDescent="0.3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customHeight="1" x14ac:dyDescent="0.3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customHeight="1" x14ac:dyDescent="0.3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customHeight="1" x14ac:dyDescent="0.3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customHeight="1" x14ac:dyDescent="0.3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customHeight="1" x14ac:dyDescent="0.3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customHeight="1" x14ac:dyDescent="0.3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customHeight="1" x14ac:dyDescent="0.3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customHeight="1" x14ac:dyDescent="0.3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customHeight="1" x14ac:dyDescent="0.3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customHeight="1" x14ac:dyDescent="0.3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customHeight="1" x14ac:dyDescent="0.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customHeight="1" x14ac:dyDescent="0.3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customHeight="1" x14ac:dyDescent="0.3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customHeight="1" x14ac:dyDescent="0.3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customHeight="1" x14ac:dyDescent="0.3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customHeight="1" x14ac:dyDescent="0.3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customHeight="1" x14ac:dyDescent="0.3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customHeight="1" x14ac:dyDescent="0.3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customHeight="1" x14ac:dyDescent="0.3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customHeight="1" x14ac:dyDescent="0.3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customHeight="1" x14ac:dyDescent="0.3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customHeight="1" x14ac:dyDescent="0.3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customHeight="1" x14ac:dyDescent="0.3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customHeight="1" x14ac:dyDescent="0.3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customHeight="1" x14ac:dyDescent="0.3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customHeight="1" x14ac:dyDescent="0.3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customHeight="1" x14ac:dyDescent="0.3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customHeight="1" x14ac:dyDescent="0.3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customHeight="1" x14ac:dyDescent="0.3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customHeight="1" x14ac:dyDescent="0.3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customHeight="1" x14ac:dyDescent="0.3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customHeight="1" x14ac:dyDescent="0.3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customHeight="1" x14ac:dyDescent="0.3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customHeight="1" x14ac:dyDescent="0.3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customHeight="1" x14ac:dyDescent="0.3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customHeight="1" x14ac:dyDescent="0.3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customHeight="1" x14ac:dyDescent="0.3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customHeight="1" x14ac:dyDescent="0.3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customHeight="1" x14ac:dyDescent="0.3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customHeight="1" x14ac:dyDescent="0.3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customHeight="1" x14ac:dyDescent="0.3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customHeight="1" x14ac:dyDescent="0.3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customHeight="1" x14ac:dyDescent="0.3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customHeight="1" x14ac:dyDescent="0.3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customHeight="1" x14ac:dyDescent="0.3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customHeight="1" x14ac:dyDescent="0.3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customHeight="1" x14ac:dyDescent="0.3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customHeight="1" x14ac:dyDescent="0.3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customHeight="1" x14ac:dyDescent="0.3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customHeight="1" x14ac:dyDescent="0.3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customHeight="1" x14ac:dyDescent="0.3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customHeight="1" x14ac:dyDescent="0.3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customHeight="1" x14ac:dyDescent="0.3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customHeight="1" x14ac:dyDescent="0.3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customHeight="1" x14ac:dyDescent="0.3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customHeight="1" x14ac:dyDescent="0.3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customHeight="1" x14ac:dyDescent="0.3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customHeight="1" x14ac:dyDescent="0.3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customHeight="1" x14ac:dyDescent="0.3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customHeight="1" x14ac:dyDescent="0.3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customHeight="1" x14ac:dyDescent="0.3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customHeight="1" x14ac:dyDescent="0.3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customHeight="1" x14ac:dyDescent="0.3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customHeight="1" x14ac:dyDescent="0.3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customHeight="1" x14ac:dyDescent="0.3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customHeight="1" x14ac:dyDescent="0.3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customHeight="1" x14ac:dyDescent="0.3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customHeight="1" x14ac:dyDescent="0.3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customHeight="1" x14ac:dyDescent="0.3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customHeight="1" x14ac:dyDescent="0.3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customHeight="1" x14ac:dyDescent="0.3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customHeight="1" x14ac:dyDescent="0.3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customHeight="1" x14ac:dyDescent="0.3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customHeight="1" x14ac:dyDescent="0.3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customHeight="1" x14ac:dyDescent="0.3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customHeight="1" x14ac:dyDescent="0.3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customHeight="1" x14ac:dyDescent="0.3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customHeight="1" x14ac:dyDescent="0.3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customHeight="1" x14ac:dyDescent="0.3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customHeight="1" x14ac:dyDescent="0.3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customHeight="1" x14ac:dyDescent="0.3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customHeight="1" x14ac:dyDescent="0.3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customHeight="1" x14ac:dyDescent="0.3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customHeight="1" x14ac:dyDescent="0.3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customHeight="1" x14ac:dyDescent="0.3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customHeight="1" x14ac:dyDescent="0.3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customHeight="1" x14ac:dyDescent="0.3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customHeight="1" x14ac:dyDescent="0.3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customHeight="1" x14ac:dyDescent="0.3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customHeight="1" x14ac:dyDescent="0.3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customHeight="1" x14ac:dyDescent="0.3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customHeight="1" x14ac:dyDescent="0.3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customHeight="1" x14ac:dyDescent="0.3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customHeight="1" x14ac:dyDescent="0.3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customHeight="1" x14ac:dyDescent="0.3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customHeight="1" x14ac:dyDescent="0.3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customHeight="1" x14ac:dyDescent="0.3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customHeight="1" x14ac:dyDescent="0.3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customHeight="1" x14ac:dyDescent="0.3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customHeight="1" x14ac:dyDescent="0.3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customHeight="1" x14ac:dyDescent="0.3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customHeight="1" x14ac:dyDescent="0.3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customHeight="1" x14ac:dyDescent="0.3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customHeight="1" x14ac:dyDescent="0.3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customHeight="1" x14ac:dyDescent="0.3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customHeight="1" x14ac:dyDescent="0.3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customHeight="1" x14ac:dyDescent="0.3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customHeight="1" x14ac:dyDescent="0.3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customHeight="1" x14ac:dyDescent="0.3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customHeight="1" x14ac:dyDescent="0.3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customHeight="1" x14ac:dyDescent="0.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customHeight="1" x14ac:dyDescent="0.3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customHeight="1" x14ac:dyDescent="0.3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customHeight="1" x14ac:dyDescent="0.3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customHeight="1" x14ac:dyDescent="0.3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customHeight="1" x14ac:dyDescent="0.3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customHeight="1" x14ac:dyDescent="0.3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customHeight="1" x14ac:dyDescent="0.3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customHeight="1" x14ac:dyDescent="0.3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customHeight="1" x14ac:dyDescent="0.3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customHeight="1" x14ac:dyDescent="0.3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customHeight="1" x14ac:dyDescent="0.3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customHeight="1" x14ac:dyDescent="0.3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customHeight="1" x14ac:dyDescent="0.3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customHeight="1" x14ac:dyDescent="0.3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customHeight="1" x14ac:dyDescent="0.3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customHeight="1" x14ac:dyDescent="0.3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customHeight="1" x14ac:dyDescent="0.3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customHeight="1" x14ac:dyDescent="0.3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customHeight="1" x14ac:dyDescent="0.3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customHeight="1" x14ac:dyDescent="0.3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customHeight="1" x14ac:dyDescent="0.3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customHeight="1" x14ac:dyDescent="0.3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customHeight="1" x14ac:dyDescent="0.3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customHeight="1" x14ac:dyDescent="0.3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customHeight="1" x14ac:dyDescent="0.3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customHeight="1" x14ac:dyDescent="0.3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customHeight="1" x14ac:dyDescent="0.3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customHeight="1" x14ac:dyDescent="0.3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customHeight="1" x14ac:dyDescent="0.3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customHeight="1" x14ac:dyDescent="0.3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customHeight="1" x14ac:dyDescent="0.3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customHeight="1" x14ac:dyDescent="0.3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customHeight="1" x14ac:dyDescent="0.3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customHeight="1" x14ac:dyDescent="0.3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customHeight="1" x14ac:dyDescent="0.3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customHeight="1" x14ac:dyDescent="0.3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customHeight="1" x14ac:dyDescent="0.3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customHeight="1" x14ac:dyDescent="0.3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customHeight="1" x14ac:dyDescent="0.3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customHeight="1" x14ac:dyDescent="0.3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customHeight="1" x14ac:dyDescent="0.3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customHeight="1" x14ac:dyDescent="0.3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customHeight="1" x14ac:dyDescent="0.3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customHeight="1" x14ac:dyDescent="0.3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customHeight="1" x14ac:dyDescent="0.3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customHeight="1" x14ac:dyDescent="0.3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customHeight="1" x14ac:dyDescent="0.3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customHeight="1" x14ac:dyDescent="0.3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customHeight="1" x14ac:dyDescent="0.3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customHeight="1" x14ac:dyDescent="0.3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customHeight="1" x14ac:dyDescent="0.3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customHeight="1" x14ac:dyDescent="0.3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customHeight="1" x14ac:dyDescent="0.3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customHeight="1" x14ac:dyDescent="0.3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customHeight="1" x14ac:dyDescent="0.3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customHeight="1" x14ac:dyDescent="0.3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customHeight="1" x14ac:dyDescent="0.3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customHeight="1" x14ac:dyDescent="0.3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customHeight="1" x14ac:dyDescent="0.3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customHeight="1" x14ac:dyDescent="0.3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customHeight="1" x14ac:dyDescent="0.3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customHeight="1" x14ac:dyDescent="0.3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customHeight="1" x14ac:dyDescent="0.3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customHeight="1" x14ac:dyDescent="0.3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customHeight="1" x14ac:dyDescent="0.3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customHeight="1" x14ac:dyDescent="0.3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customHeight="1" x14ac:dyDescent="0.3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customHeight="1" x14ac:dyDescent="0.3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customHeight="1" x14ac:dyDescent="0.3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customHeight="1" x14ac:dyDescent="0.3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customHeight="1" x14ac:dyDescent="0.3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customHeight="1" x14ac:dyDescent="0.3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customHeight="1" x14ac:dyDescent="0.3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customHeight="1" x14ac:dyDescent="0.3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customHeight="1" x14ac:dyDescent="0.3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customHeight="1" x14ac:dyDescent="0.3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customHeight="1" x14ac:dyDescent="0.3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customHeight="1" x14ac:dyDescent="0.3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customHeight="1" x14ac:dyDescent="0.3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customHeight="1" x14ac:dyDescent="0.3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customHeight="1" x14ac:dyDescent="0.3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customHeight="1" x14ac:dyDescent="0.3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customHeight="1" x14ac:dyDescent="0.3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customHeight="1" x14ac:dyDescent="0.3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customHeight="1" x14ac:dyDescent="0.3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customHeight="1" x14ac:dyDescent="0.3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customHeight="1" x14ac:dyDescent="0.3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customHeight="1" x14ac:dyDescent="0.3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customHeight="1" x14ac:dyDescent="0.3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customHeight="1" x14ac:dyDescent="0.3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customHeight="1" x14ac:dyDescent="0.3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customHeight="1" x14ac:dyDescent="0.3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customHeight="1" x14ac:dyDescent="0.3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customHeight="1" x14ac:dyDescent="0.3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customHeight="1" x14ac:dyDescent="0.3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customHeight="1" x14ac:dyDescent="0.3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customHeight="1" x14ac:dyDescent="0.3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customHeight="1" x14ac:dyDescent="0.3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customHeight="1" x14ac:dyDescent="0.3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customHeight="1" x14ac:dyDescent="0.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customHeight="1" x14ac:dyDescent="0.3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customHeight="1" x14ac:dyDescent="0.3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customHeight="1" x14ac:dyDescent="0.3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customHeight="1" x14ac:dyDescent="0.3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customHeight="1" x14ac:dyDescent="0.3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customHeight="1" x14ac:dyDescent="0.3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customHeight="1" x14ac:dyDescent="0.3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customHeight="1" x14ac:dyDescent="0.3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customHeight="1" x14ac:dyDescent="0.3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customHeight="1" x14ac:dyDescent="0.3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customHeight="1" x14ac:dyDescent="0.3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customHeight="1" x14ac:dyDescent="0.3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customHeight="1" x14ac:dyDescent="0.3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customHeight="1" x14ac:dyDescent="0.3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customHeight="1" x14ac:dyDescent="0.3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customHeight="1" x14ac:dyDescent="0.3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customHeight="1" x14ac:dyDescent="0.3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customHeight="1" x14ac:dyDescent="0.3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customHeight="1" x14ac:dyDescent="0.3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customHeight="1" x14ac:dyDescent="0.3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customHeight="1" x14ac:dyDescent="0.3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customHeight="1" x14ac:dyDescent="0.3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customHeight="1" x14ac:dyDescent="0.3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customHeight="1" x14ac:dyDescent="0.3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customHeight="1" x14ac:dyDescent="0.3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customHeight="1" x14ac:dyDescent="0.3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customHeight="1" x14ac:dyDescent="0.3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customHeight="1" x14ac:dyDescent="0.3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customHeight="1" x14ac:dyDescent="0.3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customHeight="1" x14ac:dyDescent="0.3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customHeight="1" x14ac:dyDescent="0.3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customHeight="1" x14ac:dyDescent="0.3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customHeight="1" x14ac:dyDescent="0.3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customHeight="1" x14ac:dyDescent="0.3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customHeight="1" x14ac:dyDescent="0.3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customHeight="1" x14ac:dyDescent="0.3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customHeight="1" x14ac:dyDescent="0.3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customHeight="1" x14ac:dyDescent="0.3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customHeight="1" x14ac:dyDescent="0.3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customHeight="1" x14ac:dyDescent="0.3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customHeight="1" x14ac:dyDescent="0.3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customHeight="1" x14ac:dyDescent="0.3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customHeight="1" x14ac:dyDescent="0.3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customHeight="1" x14ac:dyDescent="0.3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customHeight="1" x14ac:dyDescent="0.3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customHeight="1" x14ac:dyDescent="0.3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customHeight="1" x14ac:dyDescent="0.3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customHeight="1" x14ac:dyDescent="0.3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customHeight="1" x14ac:dyDescent="0.3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customHeight="1" x14ac:dyDescent="0.3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customHeight="1" x14ac:dyDescent="0.3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customHeight="1" x14ac:dyDescent="0.3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customHeight="1" x14ac:dyDescent="0.3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customHeight="1" x14ac:dyDescent="0.3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customHeight="1" x14ac:dyDescent="0.3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customHeight="1" x14ac:dyDescent="0.3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customHeight="1" x14ac:dyDescent="0.3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customHeight="1" x14ac:dyDescent="0.3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customHeight="1" x14ac:dyDescent="0.3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customHeight="1" x14ac:dyDescent="0.3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customHeight="1" x14ac:dyDescent="0.3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customHeight="1" x14ac:dyDescent="0.3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customHeight="1" x14ac:dyDescent="0.3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customHeight="1" x14ac:dyDescent="0.3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customHeight="1" x14ac:dyDescent="0.3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customHeight="1" x14ac:dyDescent="0.3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customHeight="1" x14ac:dyDescent="0.3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customHeight="1" x14ac:dyDescent="0.3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customHeight="1" x14ac:dyDescent="0.3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customHeight="1" x14ac:dyDescent="0.3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customHeight="1" x14ac:dyDescent="0.3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customHeight="1" x14ac:dyDescent="0.3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customHeight="1" x14ac:dyDescent="0.3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customHeight="1" x14ac:dyDescent="0.3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customHeight="1" x14ac:dyDescent="0.3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customHeight="1" x14ac:dyDescent="0.3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customHeight="1" x14ac:dyDescent="0.3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customHeight="1" x14ac:dyDescent="0.3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customHeight="1" x14ac:dyDescent="0.3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customHeight="1" x14ac:dyDescent="0.3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customHeight="1" x14ac:dyDescent="0.3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customHeight="1" x14ac:dyDescent="0.3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customHeight="1" x14ac:dyDescent="0.3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customHeight="1" x14ac:dyDescent="0.3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customHeight="1" x14ac:dyDescent="0.3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customHeight="1" x14ac:dyDescent="0.3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customHeight="1" x14ac:dyDescent="0.3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customHeight="1" x14ac:dyDescent="0.3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customHeight="1" x14ac:dyDescent="0.3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customHeight="1" x14ac:dyDescent="0.3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customHeight="1" x14ac:dyDescent="0.3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customHeight="1" x14ac:dyDescent="0.3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customHeight="1" x14ac:dyDescent="0.3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customHeight="1" x14ac:dyDescent="0.3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customHeight="1" x14ac:dyDescent="0.3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customHeight="1" x14ac:dyDescent="0.3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customHeight="1" x14ac:dyDescent="0.3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customHeight="1" x14ac:dyDescent="0.3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customHeight="1" x14ac:dyDescent="0.3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customHeight="1" x14ac:dyDescent="0.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customHeight="1" x14ac:dyDescent="0.3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customHeight="1" x14ac:dyDescent="0.3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customHeight="1" x14ac:dyDescent="0.3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customHeight="1" x14ac:dyDescent="0.3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customHeight="1" x14ac:dyDescent="0.3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customHeight="1" x14ac:dyDescent="0.3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customHeight="1" x14ac:dyDescent="0.3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customHeight="1" x14ac:dyDescent="0.3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customHeight="1" x14ac:dyDescent="0.3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customHeight="1" x14ac:dyDescent="0.3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customHeight="1" x14ac:dyDescent="0.3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customHeight="1" x14ac:dyDescent="0.3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customHeight="1" x14ac:dyDescent="0.3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customHeight="1" x14ac:dyDescent="0.3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customHeight="1" x14ac:dyDescent="0.3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customHeight="1" x14ac:dyDescent="0.3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customHeight="1" x14ac:dyDescent="0.3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customHeight="1" x14ac:dyDescent="0.3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customHeight="1" x14ac:dyDescent="0.3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customHeight="1" x14ac:dyDescent="0.3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customHeight="1" x14ac:dyDescent="0.3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customHeight="1" x14ac:dyDescent="0.3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customHeight="1" x14ac:dyDescent="0.3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customHeight="1" x14ac:dyDescent="0.3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customHeight="1" x14ac:dyDescent="0.3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customHeight="1" x14ac:dyDescent="0.3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customHeight="1" x14ac:dyDescent="0.3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customHeight="1" x14ac:dyDescent="0.3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customHeight="1" x14ac:dyDescent="0.3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customHeight="1" x14ac:dyDescent="0.3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customHeight="1" x14ac:dyDescent="0.3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customHeight="1" x14ac:dyDescent="0.3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customHeight="1" x14ac:dyDescent="0.3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customHeight="1" x14ac:dyDescent="0.3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customHeight="1" x14ac:dyDescent="0.3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customHeight="1" x14ac:dyDescent="0.3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customHeight="1" x14ac:dyDescent="0.3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customHeight="1" x14ac:dyDescent="0.3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customHeight="1" x14ac:dyDescent="0.3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customHeight="1" x14ac:dyDescent="0.3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customHeight="1" x14ac:dyDescent="0.3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customHeight="1" x14ac:dyDescent="0.3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customHeight="1" x14ac:dyDescent="0.3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customHeight="1" x14ac:dyDescent="0.3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customHeight="1" x14ac:dyDescent="0.3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customHeight="1" x14ac:dyDescent="0.3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customHeight="1" x14ac:dyDescent="0.3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customHeight="1" x14ac:dyDescent="0.3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customHeight="1" x14ac:dyDescent="0.3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customHeight="1" x14ac:dyDescent="0.3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customHeight="1" x14ac:dyDescent="0.3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customHeight="1" x14ac:dyDescent="0.3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customHeight="1" x14ac:dyDescent="0.3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customHeight="1" x14ac:dyDescent="0.3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customHeight="1" x14ac:dyDescent="0.3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customHeight="1" x14ac:dyDescent="0.3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customHeight="1" x14ac:dyDescent="0.3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customHeight="1" x14ac:dyDescent="0.3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customHeight="1" x14ac:dyDescent="0.3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customHeight="1" x14ac:dyDescent="0.3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customHeight="1" x14ac:dyDescent="0.3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customHeight="1" x14ac:dyDescent="0.3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customHeight="1" x14ac:dyDescent="0.3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customHeight="1" x14ac:dyDescent="0.3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customHeight="1" x14ac:dyDescent="0.3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customHeight="1" x14ac:dyDescent="0.3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customHeight="1" x14ac:dyDescent="0.3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customHeight="1" x14ac:dyDescent="0.3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customHeight="1" x14ac:dyDescent="0.3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customHeight="1" x14ac:dyDescent="0.3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customHeight="1" x14ac:dyDescent="0.3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customHeight="1" x14ac:dyDescent="0.3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customHeight="1" x14ac:dyDescent="0.3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customHeight="1" x14ac:dyDescent="0.3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customHeight="1" x14ac:dyDescent="0.3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customHeight="1" x14ac:dyDescent="0.3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customHeight="1" x14ac:dyDescent="0.3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customHeight="1" x14ac:dyDescent="0.3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customHeight="1" x14ac:dyDescent="0.3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customHeight="1" x14ac:dyDescent="0.3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customHeight="1" x14ac:dyDescent="0.3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customHeight="1" x14ac:dyDescent="0.3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customHeight="1" x14ac:dyDescent="0.3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customHeight="1" x14ac:dyDescent="0.3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customHeight="1" x14ac:dyDescent="0.3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customHeight="1" x14ac:dyDescent="0.3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customHeight="1" x14ac:dyDescent="0.3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customHeight="1" x14ac:dyDescent="0.3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customHeight="1" x14ac:dyDescent="0.3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customHeight="1" x14ac:dyDescent="0.3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customHeight="1" x14ac:dyDescent="0.3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customHeight="1" x14ac:dyDescent="0.3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customHeight="1" x14ac:dyDescent="0.3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customHeight="1" x14ac:dyDescent="0.3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customHeight="1" x14ac:dyDescent="0.3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customHeight="1" x14ac:dyDescent="0.3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customHeight="1" x14ac:dyDescent="0.3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customHeight="1" x14ac:dyDescent="0.3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customHeight="1" x14ac:dyDescent="0.3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customHeight="1" x14ac:dyDescent="0.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customHeight="1" x14ac:dyDescent="0.3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customHeight="1" x14ac:dyDescent="0.3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customHeight="1" x14ac:dyDescent="0.3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customHeight="1" x14ac:dyDescent="0.3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customHeight="1" x14ac:dyDescent="0.3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customHeight="1" x14ac:dyDescent="0.3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customHeight="1" x14ac:dyDescent="0.3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customHeight="1" x14ac:dyDescent="0.3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customHeight="1" x14ac:dyDescent="0.3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customHeight="1" x14ac:dyDescent="0.3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customHeight="1" x14ac:dyDescent="0.3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customHeight="1" x14ac:dyDescent="0.3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customHeight="1" x14ac:dyDescent="0.3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customHeight="1" x14ac:dyDescent="0.3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customHeight="1" x14ac:dyDescent="0.3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customHeight="1" x14ac:dyDescent="0.3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customHeight="1" x14ac:dyDescent="0.3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customHeight="1" x14ac:dyDescent="0.3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customHeight="1" x14ac:dyDescent="0.3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customHeight="1" x14ac:dyDescent="0.3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customHeight="1" x14ac:dyDescent="0.3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customHeight="1" x14ac:dyDescent="0.3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customHeight="1" x14ac:dyDescent="0.3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customHeight="1" x14ac:dyDescent="0.3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customHeight="1" x14ac:dyDescent="0.3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customHeight="1" x14ac:dyDescent="0.3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customHeight="1" x14ac:dyDescent="0.3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customHeight="1" x14ac:dyDescent="0.3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customHeight="1" x14ac:dyDescent="0.3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customHeight="1" x14ac:dyDescent="0.3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customHeight="1" x14ac:dyDescent="0.3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customHeight="1" x14ac:dyDescent="0.3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customHeight="1" x14ac:dyDescent="0.3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customHeight="1" x14ac:dyDescent="0.3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customHeight="1" x14ac:dyDescent="0.3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customHeight="1" x14ac:dyDescent="0.3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customHeight="1" x14ac:dyDescent="0.3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customHeight="1" x14ac:dyDescent="0.3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customHeight="1" x14ac:dyDescent="0.3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customHeight="1" x14ac:dyDescent="0.3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customHeight="1" x14ac:dyDescent="0.3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customHeight="1" x14ac:dyDescent="0.3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customHeight="1" x14ac:dyDescent="0.3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customHeight="1" x14ac:dyDescent="0.3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customHeight="1" x14ac:dyDescent="0.3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customHeight="1" x14ac:dyDescent="0.3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customHeight="1" x14ac:dyDescent="0.3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customHeight="1" x14ac:dyDescent="0.3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customHeight="1" x14ac:dyDescent="0.3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customHeight="1" x14ac:dyDescent="0.3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customHeight="1" x14ac:dyDescent="0.3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customHeight="1" x14ac:dyDescent="0.3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customHeight="1" x14ac:dyDescent="0.3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customHeight="1" x14ac:dyDescent="0.3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customHeight="1" x14ac:dyDescent="0.3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customHeight="1" x14ac:dyDescent="0.3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customHeight="1" x14ac:dyDescent="0.3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customHeight="1" x14ac:dyDescent="0.3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customHeight="1" x14ac:dyDescent="0.3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customHeight="1" x14ac:dyDescent="0.3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customHeight="1" x14ac:dyDescent="0.3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customHeight="1" x14ac:dyDescent="0.3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customHeight="1" x14ac:dyDescent="0.3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customHeight="1" x14ac:dyDescent="0.3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customHeight="1" x14ac:dyDescent="0.3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customHeight="1" x14ac:dyDescent="0.3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customHeight="1" x14ac:dyDescent="0.3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customHeight="1" x14ac:dyDescent="0.3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customHeight="1" x14ac:dyDescent="0.3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customHeight="1" x14ac:dyDescent="0.3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customHeight="1" x14ac:dyDescent="0.3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customHeight="1" x14ac:dyDescent="0.3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customHeight="1" x14ac:dyDescent="0.3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customHeight="1" x14ac:dyDescent="0.3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customHeight="1" x14ac:dyDescent="0.3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customHeight="1" x14ac:dyDescent="0.3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customHeight="1" x14ac:dyDescent="0.3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customHeight="1" x14ac:dyDescent="0.3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customHeight="1" x14ac:dyDescent="0.3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customHeight="1" x14ac:dyDescent="0.3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customHeight="1" x14ac:dyDescent="0.3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customHeight="1" x14ac:dyDescent="0.3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customHeight="1" x14ac:dyDescent="0.3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customHeight="1" x14ac:dyDescent="0.3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customHeight="1" x14ac:dyDescent="0.3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customHeight="1" x14ac:dyDescent="0.3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customHeight="1" x14ac:dyDescent="0.3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customHeight="1" x14ac:dyDescent="0.3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customHeight="1" x14ac:dyDescent="0.3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customHeight="1" x14ac:dyDescent="0.3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customHeight="1" x14ac:dyDescent="0.3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customHeight="1" x14ac:dyDescent="0.3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customHeight="1" x14ac:dyDescent="0.3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customHeight="1" x14ac:dyDescent="0.3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customHeight="1" x14ac:dyDescent="0.3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customHeight="1" x14ac:dyDescent="0.3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customHeight="1" x14ac:dyDescent="0.3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customHeight="1" x14ac:dyDescent="0.3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customHeight="1" x14ac:dyDescent="0.3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customHeight="1" x14ac:dyDescent="0.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customHeight="1" x14ac:dyDescent="0.3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customHeight="1" x14ac:dyDescent="0.3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customHeight="1" x14ac:dyDescent="0.3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customHeight="1" x14ac:dyDescent="0.3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customHeight="1" x14ac:dyDescent="0.3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customHeight="1" x14ac:dyDescent="0.3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customHeight="1" x14ac:dyDescent="0.3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customHeight="1" x14ac:dyDescent="0.3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customHeight="1" x14ac:dyDescent="0.3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customHeight="1" x14ac:dyDescent="0.3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customHeight="1" x14ac:dyDescent="0.3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customHeight="1" x14ac:dyDescent="0.3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customHeight="1" x14ac:dyDescent="0.3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customHeight="1" x14ac:dyDescent="0.3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customHeight="1" x14ac:dyDescent="0.3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customHeight="1" x14ac:dyDescent="0.3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customHeight="1" x14ac:dyDescent="0.3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customHeight="1" x14ac:dyDescent="0.3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customHeight="1" x14ac:dyDescent="0.3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customHeight="1" x14ac:dyDescent="0.3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customHeight="1" x14ac:dyDescent="0.3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customHeight="1" x14ac:dyDescent="0.3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customHeight="1" x14ac:dyDescent="0.3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customHeight="1" x14ac:dyDescent="0.3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customHeight="1" x14ac:dyDescent="0.3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customHeight="1" x14ac:dyDescent="0.3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customHeight="1" x14ac:dyDescent="0.3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customHeight="1" x14ac:dyDescent="0.3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customHeight="1" x14ac:dyDescent="0.3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customHeight="1" x14ac:dyDescent="0.3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customHeight="1" x14ac:dyDescent="0.3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customHeight="1" x14ac:dyDescent="0.3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customHeight="1" x14ac:dyDescent="0.3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customHeight="1" x14ac:dyDescent="0.3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customHeight="1" x14ac:dyDescent="0.3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customHeight="1" x14ac:dyDescent="0.3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customHeight="1" x14ac:dyDescent="0.3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customHeight="1" x14ac:dyDescent="0.3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customHeight="1" x14ac:dyDescent="0.3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customHeight="1" x14ac:dyDescent="0.3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customHeight="1" x14ac:dyDescent="0.3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customHeight="1" x14ac:dyDescent="0.3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customHeight="1" x14ac:dyDescent="0.3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customHeight="1" x14ac:dyDescent="0.3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customHeight="1" x14ac:dyDescent="0.3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customHeight="1" x14ac:dyDescent="0.3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customHeight="1" x14ac:dyDescent="0.3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customHeight="1" x14ac:dyDescent="0.3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customHeight="1" x14ac:dyDescent="0.3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customHeight="1" x14ac:dyDescent="0.3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customHeight="1" x14ac:dyDescent="0.3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customHeight="1" x14ac:dyDescent="0.3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customHeight="1" x14ac:dyDescent="0.3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customHeight="1" x14ac:dyDescent="0.3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customHeight="1" x14ac:dyDescent="0.3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customHeight="1" x14ac:dyDescent="0.3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customHeight="1" x14ac:dyDescent="0.3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customHeight="1" x14ac:dyDescent="0.3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customHeight="1" x14ac:dyDescent="0.3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customHeight="1" x14ac:dyDescent="0.3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customHeight="1" x14ac:dyDescent="0.3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customHeight="1" x14ac:dyDescent="0.3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customHeight="1" x14ac:dyDescent="0.3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customHeight="1" x14ac:dyDescent="0.3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customHeight="1" x14ac:dyDescent="0.3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customHeight="1" x14ac:dyDescent="0.3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customHeight="1" x14ac:dyDescent="0.3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customHeight="1" x14ac:dyDescent="0.3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customHeight="1" x14ac:dyDescent="0.3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customHeight="1" x14ac:dyDescent="0.3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customHeight="1" x14ac:dyDescent="0.3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customHeight="1" x14ac:dyDescent="0.3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customHeight="1" x14ac:dyDescent="0.3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customHeight="1" x14ac:dyDescent="0.3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customHeight="1" x14ac:dyDescent="0.3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customHeight="1" x14ac:dyDescent="0.3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customHeight="1" x14ac:dyDescent="0.3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customHeight="1" x14ac:dyDescent="0.3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customHeight="1" x14ac:dyDescent="0.3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customHeight="1" x14ac:dyDescent="0.3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customHeight="1" x14ac:dyDescent="0.3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customHeight="1" x14ac:dyDescent="0.3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customHeight="1" x14ac:dyDescent="0.3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customHeight="1" x14ac:dyDescent="0.3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customHeight="1" x14ac:dyDescent="0.3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customHeight="1" x14ac:dyDescent="0.3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customHeight="1" x14ac:dyDescent="0.3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customHeight="1" x14ac:dyDescent="0.3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customHeight="1" x14ac:dyDescent="0.3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customHeight="1" x14ac:dyDescent="0.3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customHeight="1" x14ac:dyDescent="0.3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customHeight="1" x14ac:dyDescent="0.3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customHeight="1" x14ac:dyDescent="0.3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customHeight="1" x14ac:dyDescent="0.3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customHeight="1" x14ac:dyDescent="0.3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customHeight="1" x14ac:dyDescent="0.3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customHeight="1" x14ac:dyDescent="0.3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customHeight="1" x14ac:dyDescent="0.3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customHeight="1" x14ac:dyDescent="0.3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customHeight="1" x14ac:dyDescent="0.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customHeight="1" x14ac:dyDescent="0.3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customHeight="1" x14ac:dyDescent="0.3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customHeight="1" x14ac:dyDescent="0.3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customHeight="1" x14ac:dyDescent="0.3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customHeight="1" x14ac:dyDescent="0.3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customHeight="1" x14ac:dyDescent="0.3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customHeight="1" x14ac:dyDescent="0.3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customHeight="1" x14ac:dyDescent="0.3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customHeight="1" x14ac:dyDescent="0.3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customHeight="1" x14ac:dyDescent="0.3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customHeight="1" x14ac:dyDescent="0.3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customHeight="1" x14ac:dyDescent="0.3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customHeight="1" x14ac:dyDescent="0.3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customHeight="1" x14ac:dyDescent="0.3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customHeight="1" x14ac:dyDescent="0.3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customHeight="1" x14ac:dyDescent="0.3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customHeight="1" x14ac:dyDescent="0.3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customHeight="1" x14ac:dyDescent="0.3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customHeight="1" x14ac:dyDescent="0.3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customHeight="1" x14ac:dyDescent="0.3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customHeight="1" x14ac:dyDescent="0.3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customHeight="1" x14ac:dyDescent="0.3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customHeight="1" x14ac:dyDescent="0.3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customHeight="1" x14ac:dyDescent="0.3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customHeight="1" x14ac:dyDescent="0.3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customHeight="1" x14ac:dyDescent="0.3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customHeight="1" x14ac:dyDescent="0.3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customHeight="1" x14ac:dyDescent="0.3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customHeight="1" x14ac:dyDescent="0.3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customHeight="1" x14ac:dyDescent="0.3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customHeight="1" x14ac:dyDescent="0.3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customHeight="1" x14ac:dyDescent="0.3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customHeight="1" x14ac:dyDescent="0.3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customHeight="1" x14ac:dyDescent="0.3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customHeight="1" x14ac:dyDescent="0.3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customHeight="1" x14ac:dyDescent="0.3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customHeight="1" x14ac:dyDescent="0.3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customHeight="1" x14ac:dyDescent="0.3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customHeight="1" x14ac:dyDescent="0.3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customHeight="1" x14ac:dyDescent="0.3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customHeight="1" x14ac:dyDescent="0.3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customHeight="1" x14ac:dyDescent="0.3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customHeight="1" x14ac:dyDescent="0.3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customHeight="1" x14ac:dyDescent="0.3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customHeight="1" x14ac:dyDescent="0.3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customHeight="1" x14ac:dyDescent="0.3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customHeight="1" x14ac:dyDescent="0.3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customHeight="1" x14ac:dyDescent="0.3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customHeight="1" x14ac:dyDescent="0.3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customHeight="1" x14ac:dyDescent="0.3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customHeight="1" x14ac:dyDescent="0.3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customHeight="1" x14ac:dyDescent="0.3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customHeight="1" x14ac:dyDescent="0.3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customHeight="1" x14ac:dyDescent="0.3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customHeight="1" x14ac:dyDescent="0.3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customHeight="1" x14ac:dyDescent="0.3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customHeight="1" x14ac:dyDescent="0.3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customHeight="1" x14ac:dyDescent="0.3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customHeight="1" x14ac:dyDescent="0.3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customHeight="1" x14ac:dyDescent="0.3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customHeight="1" x14ac:dyDescent="0.3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customHeight="1" x14ac:dyDescent="0.3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  <row r="998" spans="1:28" ht="15.75" customHeight="1" x14ac:dyDescent="0.3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</row>
    <row r="999" spans="1:28" ht="15.75" customHeight="1" x14ac:dyDescent="0.3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</row>
    <row r="1000" spans="1:28" ht="15.75" customHeight="1" x14ac:dyDescent="0.3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</row>
  </sheetData>
  <mergeCells count="7">
    <mergeCell ref="I8:J8"/>
    <mergeCell ref="L8:M8"/>
    <mergeCell ref="B2:C2"/>
    <mergeCell ref="B3:C3"/>
    <mergeCell ref="B4:C4"/>
    <mergeCell ref="B5:D5"/>
    <mergeCell ref="B6:D7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D965"/>
  </sheetPr>
  <dimension ref="A1:Z1000"/>
  <sheetViews>
    <sheetView showGridLines="0" workbookViewId="0">
      <selection activeCell="Q35" sqref="Q35:R35"/>
    </sheetView>
  </sheetViews>
  <sheetFormatPr baseColWidth="10" defaultColWidth="14.453125" defaultRowHeight="15" customHeight="1" x14ac:dyDescent="0.35"/>
  <cols>
    <col min="1" max="1" width="8.7265625" customWidth="1"/>
    <col min="2" max="2" width="64.453125" customWidth="1"/>
    <col min="3" max="3" width="18.453125" customWidth="1"/>
    <col min="4" max="4" width="24.54296875" customWidth="1"/>
    <col min="5" max="5" width="3.81640625" customWidth="1"/>
    <col min="6" max="6" width="24.54296875" customWidth="1"/>
    <col min="7" max="7" width="30.453125" customWidth="1"/>
    <col min="8" max="26" width="11.453125" customWidth="1"/>
  </cols>
  <sheetData>
    <row r="1" spans="1:26" ht="32.25" customHeight="1" x14ac:dyDescent="0.35">
      <c r="A1" s="23">
        <v>2</v>
      </c>
      <c r="B1" s="23" t="s">
        <v>40</v>
      </c>
      <c r="C1" s="23" t="s">
        <v>41</v>
      </c>
      <c r="D1" s="23" t="s">
        <v>270</v>
      </c>
      <c r="E1" s="18"/>
      <c r="F1" s="47" t="s">
        <v>271</v>
      </c>
      <c r="G1" s="15" t="s">
        <v>144</v>
      </c>
      <c r="H1" s="15">
        <v>1.0509999999999999</v>
      </c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6.5" customHeight="1" x14ac:dyDescent="0.35">
      <c r="A2" s="25">
        <v>2.1</v>
      </c>
      <c r="B2" s="26" t="s">
        <v>44</v>
      </c>
      <c r="C2" s="26"/>
      <c r="D2" s="26"/>
      <c r="E2" s="27"/>
      <c r="F2" s="48"/>
      <c r="G2" s="34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16.5" customHeight="1" x14ac:dyDescent="0.35">
      <c r="A3" s="28" t="s">
        <v>45</v>
      </c>
      <c r="B3" s="29" t="s">
        <v>272</v>
      </c>
      <c r="C3" s="33" t="s">
        <v>273</v>
      </c>
      <c r="D3" s="30">
        <f>F3*H$1</f>
        <v>2235477</v>
      </c>
      <c r="E3" s="18"/>
      <c r="F3" s="49">
        <v>2127000</v>
      </c>
      <c r="G3" s="15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6.5" customHeight="1" x14ac:dyDescent="0.35">
      <c r="A4" s="28" t="s">
        <v>274</v>
      </c>
      <c r="B4" s="29" t="s">
        <v>275</v>
      </c>
      <c r="C4" s="33" t="s">
        <v>273</v>
      </c>
      <c r="D4" s="30">
        <f t="shared" ref="D4:D17" si="0">F4*H$1</f>
        <v>2732600</v>
      </c>
      <c r="E4" s="18"/>
      <c r="F4" s="49">
        <v>2600000</v>
      </c>
      <c r="G4" s="15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6.5" customHeight="1" x14ac:dyDescent="0.35">
      <c r="A5" s="28" t="s">
        <v>276</v>
      </c>
      <c r="B5" s="29" t="s">
        <v>277</v>
      </c>
      <c r="C5" s="33" t="s">
        <v>273</v>
      </c>
      <c r="D5" s="30">
        <f t="shared" si="0"/>
        <v>2627500</v>
      </c>
      <c r="E5" s="18"/>
      <c r="F5" s="49">
        <v>2500000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6.5" customHeight="1" x14ac:dyDescent="0.35">
      <c r="A6" s="28" t="s">
        <v>71</v>
      </c>
      <c r="B6" s="29" t="s">
        <v>278</v>
      </c>
      <c r="C6" s="33" t="s">
        <v>273</v>
      </c>
      <c r="D6" s="30">
        <f t="shared" si="0"/>
        <v>630600</v>
      </c>
      <c r="E6" s="18"/>
      <c r="F6" s="49">
        <v>600000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6.5" customHeight="1" x14ac:dyDescent="0.35">
      <c r="A7" s="28" t="s">
        <v>72</v>
      </c>
      <c r="B7" s="29" t="s">
        <v>279</v>
      </c>
      <c r="C7" s="33" t="s">
        <v>273</v>
      </c>
      <c r="D7" s="30">
        <f t="shared" si="0"/>
        <v>367850</v>
      </c>
      <c r="E7" s="18"/>
      <c r="F7" s="49">
        <v>350000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6.5" customHeight="1" x14ac:dyDescent="0.35">
      <c r="A8" s="28" t="s">
        <v>280</v>
      </c>
      <c r="B8" s="29" t="s">
        <v>281</v>
      </c>
      <c r="C8" s="33" t="s">
        <v>273</v>
      </c>
      <c r="D8" s="30">
        <f t="shared" si="0"/>
        <v>578050</v>
      </c>
      <c r="E8" s="18"/>
      <c r="F8" s="49">
        <v>550000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6.5" customHeight="1" x14ac:dyDescent="0.35">
      <c r="A9" s="28" t="s">
        <v>282</v>
      </c>
      <c r="B9" s="29" t="s">
        <v>283</v>
      </c>
      <c r="C9" s="33" t="s">
        <v>273</v>
      </c>
      <c r="D9" s="30">
        <f t="shared" si="0"/>
        <v>262750</v>
      </c>
      <c r="E9" s="18"/>
      <c r="F9" s="49">
        <v>250000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6.5" customHeight="1" x14ac:dyDescent="0.35">
      <c r="A10" s="28" t="s">
        <v>284</v>
      </c>
      <c r="B10" s="29" t="s">
        <v>285</v>
      </c>
      <c r="C10" s="33" t="s">
        <v>286</v>
      </c>
      <c r="D10" s="30">
        <f t="shared" si="0"/>
        <v>39938</v>
      </c>
      <c r="E10" s="18"/>
      <c r="F10" s="49">
        <v>38000</v>
      </c>
      <c r="G10" s="15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6.5" customHeight="1" x14ac:dyDescent="0.35">
      <c r="A11" s="25">
        <v>2.2000000000000002</v>
      </c>
      <c r="B11" s="26" t="s">
        <v>73</v>
      </c>
      <c r="C11" s="26"/>
      <c r="D11" s="26"/>
      <c r="E11" s="27"/>
      <c r="F11" s="48"/>
      <c r="G11" s="34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16.5" customHeight="1" x14ac:dyDescent="0.35">
      <c r="A12" s="28" t="s">
        <v>48</v>
      </c>
      <c r="B12" s="29" t="s">
        <v>287</v>
      </c>
      <c r="C12" s="33" t="s">
        <v>273</v>
      </c>
      <c r="D12" s="30">
        <f t="shared" si="0"/>
        <v>6831500</v>
      </c>
      <c r="E12" s="18"/>
      <c r="F12" s="49">
        <v>6500000</v>
      </c>
      <c r="G12" s="15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6.5" customHeight="1" x14ac:dyDescent="0.35">
      <c r="A13" s="28" t="s">
        <v>288</v>
      </c>
      <c r="B13" s="29" t="s">
        <v>289</v>
      </c>
      <c r="C13" s="33" t="s">
        <v>273</v>
      </c>
      <c r="D13" s="30">
        <f t="shared" si="0"/>
        <v>683150</v>
      </c>
      <c r="E13" s="18"/>
      <c r="F13" s="49">
        <v>650000</v>
      </c>
      <c r="G13" s="15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6.5" customHeight="1" x14ac:dyDescent="0.35">
      <c r="A14" s="28" t="s">
        <v>290</v>
      </c>
      <c r="B14" s="29" t="s">
        <v>291</v>
      </c>
      <c r="C14" s="33" t="s">
        <v>292</v>
      </c>
      <c r="D14" s="30">
        <f t="shared" si="0"/>
        <v>1576500</v>
      </c>
      <c r="E14" s="18"/>
      <c r="F14" s="49">
        <v>1500000</v>
      </c>
      <c r="G14" s="15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6.5" customHeight="1" x14ac:dyDescent="0.35">
      <c r="A15" s="25">
        <v>2.2999999999999998</v>
      </c>
      <c r="B15" s="26" t="s">
        <v>47</v>
      </c>
      <c r="C15" s="26"/>
      <c r="D15" s="26"/>
      <c r="E15" s="27"/>
      <c r="F15" s="48"/>
      <c r="G15" s="34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16.5" customHeight="1" x14ac:dyDescent="0.35">
      <c r="A16" s="28" t="s">
        <v>51</v>
      </c>
      <c r="B16" s="29" t="s">
        <v>293</v>
      </c>
      <c r="C16" s="33" t="s">
        <v>273</v>
      </c>
      <c r="D16" s="30">
        <f t="shared" si="0"/>
        <v>7882499.9999999991</v>
      </c>
      <c r="E16" s="18"/>
      <c r="F16" s="49">
        <v>7500000</v>
      </c>
      <c r="G16" s="15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6.5" customHeight="1" x14ac:dyDescent="0.35">
      <c r="A17" s="28" t="s">
        <v>294</v>
      </c>
      <c r="B17" s="29" t="s">
        <v>295</v>
      </c>
      <c r="C17" s="33" t="s">
        <v>296</v>
      </c>
      <c r="D17" s="30">
        <f t="shared" si="0"/>
        <v>2102000</v>
      </c>
      <c r="E17" s="18"/>
      <c r="F17" s="49">
        <v>2000000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6.5" customHeight="1" x14ac:dyDescent="0.35">
      <c r="A18" s="25">
        <v>2.4</v>
      </c>
      <c r="B18" s="26" t="s">
        <v>50</v>
      </c>
      <c r="C18" s="26"/>
      <c r="D18" s="26"/>
      <c r="E18" s="27"/>
      <c r="F18" s="48"/>
      <c r="G18" s="34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28" x14ac:dyDescent="0.35">
      <c r="A19" s="28" t="s">
        <v>297</v>
      </c>
      <c r="B19" s="29" t="s">
        <v>298</v>
      </c>
      <c r="C19" s="33" t="s">
        <v>299</v>
      </c>
      <c r="D19" s="30">
        <v>150000</v>
      </c>
      <c r="E19" s="18"/>
      <c r="F19" s="50"/>
      <c r="G19" s="15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8" x14ac:dyDescent="0.35">
      <c r="A20" s="28" t="s">
        <v>300</v>
      </c>
      <c r="B20" s="29" t="s">
        <v>301</v>
      </c>
      <c r="C20" s="33" t="s">
        <v>299</v>
      </c>
      <c r="D20" s="30">
        <v>190000</v>
      </c>
      <c r="E20" s="18"/>
      <c r="F20" s="49">
        <v>130000</v>
      </c>
      <c r="G20" s="15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8" x14ac:dyDescent="0.35">
      <c r="A21" s="28" t="s">
        <v>302</v>
      </c>
      <c r="B21" s="29" t="s">
        <v>303</v>
      </c>
      <c r="C21" s="33" t="s">
        <v>299</v>
      </c>
      <c r="D21" s="30">
        <v>190000</v>
      </c>
      <c r="E21" s="18"/>
      <c r="F21" s="49">
        <v>250000</v>
      </c>
      <c r="G21" s="15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8" x14ac:dyDescent="0.35">
      <c r="A22" s="28" t="s">
        <v>304</v>
      </c>
      <c r="B22" s="29" t="s">
        <v>305</v>
      </c>
      <c r="C22" s="33" t="s">
        <v>299</v>
      </c>
      <c r="D22" s="30">
        <v>190000</v>
      </c>
      <c r="E22" s="18"/>
      <c r="F22" s="49">
        <v>350000</v>
      </c>
      <c r="G22" s="15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8" x14ac:dyDescent="0.35">
      <c r="A23" s="28" t="s">
        <v>306</v>
      </c>
      <c r="B23" s="29" t="s">
        <v>307</v>
      </c>
      <c r="C23" s="33" t="s">
        <v>299</v>
      </c>
      <c r="D23" s="30">
        <v>50000</v>
      </c>
      <c r="E23" s="18"/>
      <c r="F23" s="49">
        <v>290000</v>
      </c>
      <c r="G23" s="15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4.5" x14ac:dyDescent="0.35">
      <c r="A24" s="28" t="s">
        <v>308</v>
      </c>
      <c r="B24" s="29" t="s">
        <v>309</v>
      </c>
      <c r="C24" s="33" t="s">
        <v>299</v>
      </c>
      <c r="D24" s="30">
        <v>50000</v>
      </c>
      <c r="E24" s="18"/>
      <c r="F24" s="49">
        <v>70000</v>
      </c>
      <c r="G24" s="15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6.5" customHeight="1" x14ac:dyDescent="0.35">
      <c r="A25" s="28" t="s">
        <v>310</v>
      </c>
      <c r="B25" s="29" t="s">
        <v>311</v>
      </c>
      <c r="C25" s="33" t="s">
        <v>299</v>
      </c>
      <c r="D25" s="30">
        <v>70000</v>
      </c>
      <c r="E25" s="18"/>
      <c r="F25" s="49">
        <v>80000</v>
      </c>
      <c r="G25" s="15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8" x14ac:dyDescent="0.35">
      <c r="A26" s="28" t="s">
        <v>312</v>
      </c>
      <c r="B26" s="29" t="s">
        <v>313</v>
      </c>
      <c r="C26" s="33" t="s">
        <v>299</v>
      </c>
      <c r="D26" s="30">
        <v>60000</v>
      </c>
      <c r="E26" s="18"/>
      <c r="F26" s="50"/>
      <c r="G26" s="42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6.5" customHeight="1" x14ac:dyDescent="0.35">
      <c r="A27" s="28" t="s">
        <v>314</v>
      </c>
      <c r="B27" s="29" t="s">
        <v>315</v>
      </c>
      <c r="C27" s="33" t="s">
        <v>299</v>
      </c>
      <c r="D27" s="30">
        <v>40000</v>
      </c>
      <c r="E27" s="18"/>
      <c r="F27" s="49">
        <v>12000</v>
      </c>
      <c r="G27" s="42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6.5" customHeight="1" x14ac:dyDescent="0.35">
      <c r="A28" s="28" t="s">
        <v>316</v>
      </c>
      <c r="B28" s="29" t="s">
        <v>317</v>
      </c>
      <c r="C28" s="33" t="s">
        <v>299</v>
      </c>
      <c r="D28" s="30">
        <v>40000</v>
      </c>
      <c r="E28" s="18"/>
      <c r="F28" s="49">
        <v>72000</v>
      </c>
      <c r="G28" s="51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6.5" customHeight="1" x14ac:dyDescent="0.35">
      <c r="A29" s="28" t="s">
        <v>318</v>
      </c>
      <c r="B29" s="29" t="s">
        <v>319</v>
      </c>
      <c r="C29" s="33" t="s">
        <v>299</v>
      </c>
      <c r="D29" s="30">
        <v>80000</v>
      </c>
      <c r="E29" s="18"/>
      <c r="F29" s="49">
        <v>78000</v>
      </c>
      <c r="G29" s="51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6.5" customHeight="1" x14ac:dyDescent="0.35">
      <c r="A30" s="28" t="s">
        <v>320</v>
      </c>
      <c r="B30" s="29" t="s">
        <v>321</v>
      </c>
      <c r="C30" s="33" t="s">
        <v>299</v>
      </c>
      <c r="D30" s="30">
        <v>120000</v>
      </c>
      <c r="E30" s="18"/>
      <c r="F30" s="49">
        <v>90000</v>
      </c>
      <c r="G30" s="51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6.5" customHeight="1" x14ac:dyDescent="0.35">
      <c r="A31" s="28" t="s">
        <v>322</v>
      </c>
      <c r="B31" s="29" t="s">
        <v>323</v>
      </c>
      <c r="C31" s="33" t="s">
        <v>299</v>
      </c>
      <c r="D31" s="30">
        <v>10000</v>
      </c>
      <c r="E31" s="18"/>
      <c r="F31" s="49">
        <v>171000</v>
      </c>
      <c r="G31" s="51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6.5" customHeight="1" x14ac:dyDescent="0.35">
      <c r="A32" s="28" t="s">
        <v>324</v>
      </c>
      <c r="B32" s="29" t="s">
        <v>325</v>
      </c>
      <c r="C32" s="33" t="s">
        <v>299</v>
      </c>
      <c r="D32" s="30">
        <v>55000</v>
      </c>
      <c r="E32" s="18"/>
      <c r="F32" s="49">
        <v>342000</v>
      </c>
      <c r="G32" s="51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6.5" customHeight="1" x14ac:dyDescent="0.35">
      <c r="A33" s="28" t="s">
        <v>326</v>
      </c>
      <c r="B33" s="29" t="s">
        <v>327</v>
      </c>
      <c r="C33" s="33" t="s">
        <v>299</v>
      </c>
      <c r="D33" s="30">
        <v>30000</v>
      </c>
      <c r="E33" s="18"/>
      <c r="F33" s="49">
        <v>54000</v>
      </c>
      <c r="G33" s="51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6.5" customHeight="1" x14ac:dyDescent="0.35">
      <c r="A34" s="28" t="s">
        <v>328</v>
      </c>
      <c r="B34" s="29" t="s">
        <v>329</v>
      </c>
      <c r="C34" s="33" t="s">
        <v>299</v>
      </c>
      <c r="D34" s="30">
        <v>15000</v>
      </c>
      <c r="E34" s="18"/>
      <c r="F34" s="49">
        <v>89000</v>
      </c>
      <c r="G34" s="51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6.5" customHeight="1" x14ac:dyDescent="0.35">
      <c r="A35" s="28" t="s">
        <v>330</v>
      </c>
      <c r="B35" s="29" t="s">
        <v>331</v>
      </c>
      <c r="C35" s="33" t="s">
        <v>299</v>
      </c>
      <c r="D35" s="30">
        <v>50000</v>
      </c>
      <c r="E35" s="18"/>
      <c r="F35" s="49">
        <v>483000</v>
      </c>
      <c r="G35" s="43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6.5" customHeight="1" x14ac:dyDescent="0.35">
      <c r="A36" s="28" t="s">
        <v>332</v>
      </c>
      <c r="B36" s="29" t="s">
        <v>333</v>
      </c>
      <c r="C36" s="33" t="s">
        <v>299</v>
      </c>
      <c r="D36" s="30">
        <v>70000</v>
      </c>
      <c r="E36" s="18"/>
      <c r="F36" s="50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6.5" customHeight="1" x14ac:dyDescent="0.35">
      <c r="A37" s="28" t="s">
        <v>334</v>
      </c>
      <c r="B37" s="29" t="s">
        <v>335</v>
      </c>
      <c r="C37" s="33" t="s">
        <v>299</v>
      </c>
      <c r="D37" s="30">
        <v>90000</v>
      </c>
      <c r="E37" s="18"/>
      <c r="F37" s="49">
        <v>72000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6.5" customHeight="1" x14ac:dyDescent="0.35">
      <c r="A38" s="28" t="s">
        <v>336</v>
      </c>
      <c r="B38" s="29" t="s">
        <v>337</v>
      </c>
      <c r="C38" s="33" t="s">
        <v>299</v>
      </c>
      <c r="D38" s="30">
        <v>30000</v>
      </c>
      <c r="E38" s="18"/>
      <c r="F38" s="49">
        <v>72000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6.5" customHeight="1" x14ac:dyDescent="0.35">
      <c r="A39" s="28" t="s">
        <v>338</v>
      </c>
      <c r="B39" s="29" t="s">
        <v>339</v>
      </c>
      <c r="C39" s="33" t="s">
        <v>299</v>
      </c>
      <c r="D39" s="30">
        <v>25000</v>
      </c>
      <c r="E39" s="18"/>
      <c r="F39" s="49">
        <v>206000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6.5" customHeight="1" x14ac:dyDescent="0.35">
      <c r="A40" s="28" t="s">
        <v>340</v>
      </c>
      <c r="B40" s="29" t="s">
        <v>341</v>
      </c>
      <c r="C40" s="33" t="s">
        <v>299</v>
      </c>
      <c r="D40" s="30">
        <v>55000</v>
      </c>
      <c r="E40" s="18"/>
      <c r="F40" s="49">
        <v>330000</v>
      </c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6.5" customHeight="1" x14ac:dyDescent="0.35">
      <c r="A41" s="28" t="s">
        <v>342</v>
      </c>
      <c r="B41" s="29" t="s">
        <v>343</v>
      </c>
      <c r="C41" s="33" t="s">
        <v>299</v>
      </c>
      <c r="D41" s="30">
        <v>65000</v>
      </c>
      <c r="E41" s="18"/>
      <c r="F41" s="49">
        <v>162000</v>
      </c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6.5" customHeight="1" x14ac:dyDescent="0.35">
      <c r="A42" s="28" t="s">
        <v>344</v>
      </c>
      <c r="B42" s="29" t="s">
        <v>345</v>
      </c>
      <c r="C42" s="33" t="s">
        <v>299</v>
      </c>
      <c r="D42" s="30">
        <v>65000</v>
      </c>
      <c r="E42" s="18"/>
      <c r="F42" s="49">
        <v>65000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6.5" customHeight="1" x14ac:dyDescent="0.35">
      <c r="A43" s="28" t="s">
        <v>346</v>
      </c>
      <c r="B43" s="29" t="s">
        <v>347</v>
      </c>
      <c r="C43" s="33" t="s">
        <v>299</v>
      </c>
      <c r="D43" s="30">
        <v>560000</v>
      </c>
      <c r="E43" s="18"/>
      <c r="F43" s="49">
        <v>65000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6.5" customHeight="1" x14ac:dyDescent="0.35">
      <c r="A44" s="28" t="s">
        <v>348</v>
      </c>
      <c r="B44" s="29" t="s">
        <v>349</v>
      </c>
      <c r="C44" s="33" t="s">
        <v>299</v>
      </c>
      <c r="D44" s="30">
        <v>65000</v>
      </c>
      <c r="E44" s="18"/>
      <c r="F44" s="49">
        <v>162000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6.5" customHeight="1" x14ac:dyDescent="0.35">
      <c r="A45" s="28" t="s">
        <v>350</v>
      </c>
      <c r="B45" s="29" t="s">
        <v>351</v>
      </c>
      <c r="C45" s="33" t="s">
        <v>299</v>
      </c>
      <c r="D45" s="30">
        <v>130000</v>
      </c>
      <c r="E45" s="18"/>
      <c r="F45" s="49">
        <v>294000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6.5" customHeight="1" x14ac:dyDescent="0.35">
      <c r="A46" s="28" t="s">
        <v>352</v>
      </c>
      <c r="B46" s="29" t="s">
        <v>353</v>
      </c>
      <c r="C46" s="33" t="s">
        <v>286</v>
      </c>
      <c r="D46" s="30">
        <v>250000</v>
      </c>
      <c r="E46" s="18"/>
      <c r="F46" s="49">
        <v>146000</v>
      </c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33.75" customHeight="1" x14ac:dyDescent="0.35">
      <c r="A47" s="28" t="s">
        <v>354</v>
      </c>
      <c r="B47" s="29" t="s">
        <v>355</v>
      </c>
      <c r="C47" s="33" t="s">
        <v>286</v>
      </c>
      <c r="D47" s="30">
        <v>350000</v>
      </c>
      <c r="E47" s="18"/>
      <c r="F47" s="50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33.75" customHeight="1" x14ac:dyDescent="0.35">
      <c r="A48" s="28" t="s">
        <v>356</v>
      </c>
      <c r="B48" s="29" t="s">
        <v>357</v>
      </c>
      <c r="C48" s="33" t="s">
        <v>286</v>
      </c>
      <c r="D48" s="30">
        <v>290000</v>
      </c>
      <c r="E48" s="18"/>
      <c r="F48" s="49">
        <v>90000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33.75" customHeight="1" x14ac:dyDescent="0.35">
      <c r="A49" s="28" t="s">
        <v>358</v>
      </c>
      <c r="B49" s="29" t="s">
        <v>359</v>
      </c>
      <c r="C49" s="33" t="s">
        <v>286</v>
      </c>
      <c r="D49" s="30">
        <v>70000</v>
      </c>
      <c r="E49" s="18"/>
      <c r="F49" s="49">
        <v>78000</v>
      </c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6.5" customHeight="1" x14ac:dyDescent="0.35">
      <c r="A50" s="28" t="s">
        <v>360</v>
      </c>
      <c r="B50" s="29" t="s">
        <v>361</v>
      </c>
      <c r="C50" s="33" t="s">
        <v>299</v>
      </c>
      <c r="D50" s="30">
        <v>80000</v>
      </c>
      <c r="E50" s="18"/>
      <c r="F50" s="49">
        <v>237000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6.5" customHeight="1" x14ac:dyDescent="0.35">
      <c r="A51" s="28" t="s">
        <v>362</v>
      </c>
      <c r="B51" s="29" t="s">
        <v>363</v>
      </c>
      <c r="C51" s="33" t="s">
        <v>299</v>
      </c>
      <c r="D51" s="30">
        <v>65000</v>
      </c>
      <c r="E51" s="18"/>
      <c r="F51" s="49">
        <v>16000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6.5" customHeight="1" x14ac:dyDescent="0.35">
      <c r="A52" s="28" t="s">
        <v>364</v>
      </c>
      <c r="B52" s="29" t="s">
        <v>365</v>
      </c>
      <c r="C52" s="33" t="s">
        <v>299</v>
      </c>
      <c r="D52" s="30">
        <v>130000</v>
      </c>
      <c r="E52" s="18"/>
      <c r="F52" s="50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6.5" customHeight="1" x14ac:dyDescent="0.35">
      <c r="A53" s="28" t="s">
        <v>366</v>
      </c>
      <c r="B53" s="29" t="s">
        <v>367</v>
      </c>
      <c r="C53" s="33" t="s">
        <v>299</v>
      </c>
      <c r="D53" s="30">
        <v>709000</v>
      </c>
      <c r="E53" s="18"/>
      <c r="F53" s="50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6.5" customHeight="1" x14ac:dyDescent="0.35">
      <c r="A54" s="28" t="s">
        <v>368</v>
      </c>
      <c r="B54" s="29" t="s">
        <v>369</v>
      </c>
      <c r="C54" s="33" t="s">
        <v>299</v>
      </c>
      <c r="D54" s="30">
        <v>180000</v>
      </c>
      <c r="E54" s="18"/>
      <c r="F54" s="50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6.5" customHeight="1" x14ac:dyDescent="0.35">
      <c r="A55" s="28" t="s">
        <v>370</v>
      </c>
      <c r="B55" s="29" t="s">
        <v>371</v>
      </c>
      <c r="C55" s="33" t="s">
        <v>273</v>
      </c>
      <c r="D55" s="30">
        <v>500000</v>
      </c>
      <c r="E55" s="18"/>
      <c r="F55" s="50"/>
      <c r="G55" s="15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6.5" customHeight="1" x14ac:dyDescent="0.35">
      <c r="A56" s="15"/>
      <c r="B56" s="16"/>
      <c r="C56" s="15"/>
      <c r="D56" s="15"/>
      <c r="E56" s="18"/>
      <c r="F56" s="4"/>
      <c r="G56" s="15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6.5" customHeight="1" x14ac:dyDescent="0.35">
      <c r="A57" s="15"/>
      <c r="B57" s="16"/>
      <c r="C57" s="15"/>
      <c r="D57" s="15"/>
      <c r="E57" s="18"/>
      <c r="F57" s="4"/>
      <c r="G57" s="15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6.5" customHeight="1" x14ac:dyDescent="0.35">
      <c r="A58" s="15"/>
      <c r="B58" s="16"/>
      <c r="C58" s="15"/>
      <c r="D58" s="15"/>
      <c r="E58" s="18"/>
      <c r="F58" s="4"/>
      <c r="G58" s="15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6.5" customHeight="1" x14ac:dyDescent="0.35">
      <c r="A59" s="15"/>
      <c r="B59" s="16"/>
      <c r="C59" s="15"/>
      <c r="D59" s="15"/>
      <c r="E59" s="18"/>
      <c r="F59" s="4"/>
      <c r="G59" s="15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6.5" customHeight="1" x14ac:dyDescent="0.35">
      <c r="A60" s="15"/>
      <c r="B60" s="16"/>
      <c r="C60" s="15"/>
      <c r="D60" s="15"/>
      <c r="E60" s="18"/>
      <c r="F60" s="4"/>
      <c r="G60" s="15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6.5" customHeight="1" x14ac:dyDescent="0.35">
      <c r="A61" s="15"/>
      <c r="B61" s="16"/>
      <c r="C61" s="15"/>
      <c r="D61" s="15"/>
      <c r="E61" s="18"/>
      <c r="F61" s="4"/>
      <c r="G61" s="15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6.5" customHeight="1" x14ac:dyDescent="0.35">
      <c r="A62" s="15"/>
      <c r="B62" s="16"/>
      <c r="C62" s="15"/>
      <c r="D62" s="15"/>
      <c r="E62" s="18"/>
      <c r="F62" s="4"/>
      <c r="G62" s="15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6.5" customHeight="1" x14ac:dyDescent="0.35">
      <c r="A63" s="15"/>
      <c r="B63" s="16"/>
      <c r="C63" s="15"/>
      <c r="D63" s="15"/>
      <c r="E63" s="18"/>
      <c r="F63" s="4"/>
      <c r="G63" s="15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6.5" customHeight="1" x14ac:dyDescent="0.35">
      <c r="A64" s="15"/>
      <c r="B64" s="16"/>
      <c r="C64" s="15"/>
      <c r="D64" s="15"/>
      <c r="E64" s="18"/>
      <c r="F64" s="4"/>
      <c r="G64" s="15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6.5" customHeight="1" x14ac:dyDescent="0.35">
      <c r="A65" s="15"/>
      <c r="B65" s="16"/>
      <c r="C65" s="15"/>
      <c r="D65" s="15"/>
      <c r="E65" s="18"/>
      <c r="F65" s="4"/>
      <c r="G65" s="15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6.5" customHeight="1" x14ac:dyDescent="0.35">
      <c r="A66" s="15"/>
      <c r="B66" s="16"/>
      <c r="C66" s="15"/>
      <c r="D66" s="15"/>
      <c r="E66" s="18"/>
      <c r="F66" s="4"/>
      <c r="G66" s="15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6.5" customHeight="1" x14ac:dyDescent="0.35">
      <c r="A67" s="15"/>
      <c r="B67" s="16"/>
      <c r="C67" s="15"/>
      <c r="D67" s="15"/>
      <c r="E67" s="18"/>
      <c r="F67" s="4"/>
      <c r="G67" s="15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6.5" customHeight="1" x14ac:dyDescent="0.35">
      <c r="A68" s="15"/>
      <c r="B68" s="16"/>
      <c r="C68" s="15"/>
      <c r="D68" s="15"/>
      <c r="E68" s="18"/>
      <c r="F68" s="4"/>
      <c r="G68" s="15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6.5" customHeight="1" x14ac:dyDescent="0.35">
      <c r="A69" s="15"/>
      <c r="B69" s="16"/>
      <c r="C69" s="15"/>
      <c r="D69" s="15"/>
      <c r="E69" s="18"/>
      <c r="F69" s="4"/>
      <c r="G69" s="15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6.5" customHeight="1" x14ac:dyDescent="0.35">
      <c r="A70" s="15"/>
      <c r="B70" s="16"/>
      <c r="C70" s="15"/>
      <c r="D70" s="15"/>
      <c r="E70" s="18"/>
      <c r="F70" s="4"/>
      <c r="G70" s="15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6.5" customHeight="1" x14ac:dyDescent="0.35">
      <c r="A71" s="15"/>
      <c r="B71" s="16"/>
      <c r="C71" s="15"/>
      <c r="D71" s="15"/>
      <c r="E71" s="18"/>
      <c r="F71" s="4"/>
      <c r="G71" s="15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6.5" customHeight="1" x14ac:dyDescent="0.35">
      <c r="A72" s="15"/>
      <c r="B72" s="16"/>
      <c r="C72" s="15"/>
      <c r="D72" s="15"/>
      <c r="E72" s="18"/>
      <c r="F72" s="4"/>
      <c r="G72" s="15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6.5" customHeight="1" x14ac:dyDescent="0.35">
      <c r="A73" s="15"/>
      <c r="B73" s="16"/>
      <c r="C73" s="15"/>
      <c r="D73" s="15"/>
      <c r="E73" s="18"/>
      <c r="F73" s="4"/>
      <c r="G73" s="15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6.5" customHeight="1" x14ac:dyDescent="0.35">
      <c r="A74" s="15"/>
      <c r="B74" s="16"/>
      <c r="C74" s="15"/>
      <c r="D74" s="15"/>
      <c r="E74" s="18"/>
      <c r="F74" s="4"/>
      <c r="G74" s="15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6.5" customHeight="1" x14ac:dyDescent="0.35">
      <c r="A75" s="15"/>
      <c r="B75" s="16"/>
      <c r="C75" s="15"/>
      <c r="D75" s="15"/>
      <c r="E75" s="18"/>
      <c r="F75" s="4"/>
      <c r="G75" s="15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6.5" customHeight="1" x14ac:dyDescent="0.35">
      <c r="A76" s="15"/>
      <c r="B76" s="16"/>
      <c r="C76" s="15"/>
      <c r="D76" s="15"/>
      <c r="E76" s="18"/>
      <c r="F76" s="4"/>
      <c r="G76" s="15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6.5" customHeight="1" x14ac:dyDescent="0.35">
      <c r="A77" s="15"/>
      <c r="B77" s="16"/>
      <c r="C77" s="15"/>
      <c r="D77" s="15"/>
      <c r="E77" s="18"/>
      <c r="F77" s="4"/>
      <c r="G77" s="15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6.5" customHeight="1" x14ac:dyDescent="0.35">
      <c r="A78" s="15"/>
      <c r="B78" s="16"/>
      <c r="C78" s="15"/>
      <c r="D78" s="15"/>
      <c r="E78" s="18"/>
      <c r="F78" s="4"/>
      <c r="G78" s="15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6.5" customHeight="1" x14ac:dyDescent="0.35">
      <c r="A79" s="15"/>
      <c r="B79" s="16"/>
      <c r="C79" s="15"/>
      <c r="D79" s="15"/>
      <c r="E79" s="18"/>
      <c r="F79" s="4"/>
      <c r="G79" s="15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6.5" customHeight="1" x14ac:dyDescent="0.35">
      <c r="A80" s="15"/>
      <c r="B80" s="16"/>
      <c r="C80" s="15"/>
      <c r="D80" s="15"/>
      <c r="E80" s="18"/>
      <c r="F80" s="4"/>
      <c r="G80" s="15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6.5" customHeight="1" x14ac:dyDescent="0.35">
      <c r="A81" s="15"/>
      <c r="B81" s="16"/>
      <c r="C81" s="15"/>
      <c r="D81" s="15"/>
      <c r="E81" s="18"/>
      <c r="F81" s="4"/>
      <c r="G81" s="15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6.5" customHeight="1" x14ac:dyDescent="0.35">
      <c r="A82" s="15"/>
      <c r="B82" s="16"/>
      <c r="C82" s="15"/>
      <c r="D82" s="15"/>
      <c r="E82" s="18"/>
      <c r="F82" s="4"/>
      <c r="G82" s="15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6.5" customHeight="1" x14ac:dyDescent="0.35">
      <c r="A83" s="15"/>
      <c r="B83" s="16"/>
      <c r="C83" s="15"/>
      <c r="D83" s="15"/>
      <c r="E83" s="18"/>
      <c r="F83" s="4"/>
      <c r="G83" s="15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6.5" customHeight="1" x14ac:dyDescent="0.35">
      <c r="A84" s="15"/>
      <c r="B84" s="16"/>
      <c r="C84" s="15"/>
      <c r="D84" s="15"/>
      <c r="E84" s="18"/>
      <c r="F84" s="4"/>
      <c r="G84" s="15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6.5" customHeight="1" x14ac:dyDescent="0.35">
      <c r="A85" s="15"/>
      <c r="B85" s="16"/>
      <c r="C85" s="15"/>
      <c r="D85" s="15"/>
      <c r="E85" s="18"/>
      <c r="F85" s="4"/>
      <c r="G85" s="15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6.5" customHeight="1" x14ac:dyDescent="0.35">
      <c r="A86" s="15"/>
      <c r="B86" s="16"/>
      <c r="C86" s="15"/>
      <c r="D86" s="15"/>
      <c r="E86" s="18"/>
      <c r="F86" s="4"/>
      <c r="G86" s="15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6.5" customHeight="1" x14ac:dyDescent="0.35">
      <c r="A87" s="15"/>
      <c r="B87" s="16"/>
      <c r="C87" s="15"/>
      <c r="D87" s="15"/>
      <c r="E87" s="18"/>
      <c r="F87" s="4"/>
      <c r="G87" s="15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6.5" customHeight="1" x14ac:dyDescent="0.35">
      <c r="A88" s="15"/>
      <c r="B88" s="16"/>
      <c r="C88" s="15"/>
      <c r="D88" s="15"/>
      <c r="E88" s="18"/>
      <c r="F88" s="4"/>
      <c r="G88" s="15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6.5" customHeight="1" x14ac:dyDescent="0.35">
      <c r="A89" s="15"/>
      <c r="B89" s="16"/>
      <c r="C89" s="15"/>
      <c r="D89" s="15"/>
      <c r="E89" s="18"/>
      <c r="F89" s="4"/>
      <c r="G89" s="15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6.5" customHeight="1" x14ac:dyDescent="0.35">
      <c r="A90" s="15"/>
      <c r="B90" s="16"/>
      <c r="C90" s="15"/>
      <c r="D90" s="15"/>
      <c r="E90" s="18"/>
      <c r="F90" s="4"/>
      <c r="G90" s="15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6.5" customHeight="1" x14ac:dyDescent="0.35">
      <c r="A91" s="15"/>
      <c r="B91" s="16"/>
      <c r="C91" s="15"/>
      <c r="D91" s="15"/>
      <c r="E91" s="18"/>
      <c r="F91" s="4"/>
      <c r="G91" s="15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6.5" customHeight="1" x14ac:dyDescent="0.35">
      <c r="A92" s="15"/>
      <c r="B92" s="16"/>
      <c r="C92" s="15"/>
      <c r="D92" s="15"/>
      <c r="E92" s="18"/>
      <c r="F92" s="4"/>
      <c r="G92" s="15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6.5" customHeight="1" x14ac:dyDescent="0.35">
      <c r="A93" s="15"/>
      <c r="B93" s="16"/>
      <c r="C93" s="15"/>
      <c r="D93" s="15"/>
      <c r="E93" s="18"/>
      <c r="F93" s="4"/>
      <c r="G93" s="15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6.5" customHeight="1" x14ac:dyDescent="0.35">
      <c r="A94" s="15"/>
      <c r="B94" s="16"/>
      <c r="C94" s="15"/>
      <c r="D94" s="15"/>
      <c r="E94" s="18"/>
      <c r="F94" s="4"/>
      <c r="G94" s="15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6.5" customHeight="1" x14ac:dyDescent="0.35">
      <c r="A95" s="15"/>
      <c r="B95" s="16"/>
      <c r="C95" s="15"/>
      <c r="D95" s="15"/>
      <c r="E95" s="18"/>
      <c r="F95" s="4"/>
      <c r="G95" s="15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6.5" customHeight="1" x14ac:dyDescent="0.35">
      <c r="A96" s="15"/>
      <c r="B96" s="16"/>
      <c r="C96" s="15"/>
      <c r="D96" s="15"/>
      <c r="E96" s="18"/>
      <c r="F96" s="4"/>
      <c r="G96" s="15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6.5" customHeight="1" x14ac:dyDescent="0.35">
      <c r="A97" s="15"/>
      <c r="B97" s="16"/>
      <c r="C97" s="15"/>
      <c r="D97" s="15"/>
      <c r="E97" s="18"/>
      <c r="F97" s="4"/>
      <c r="G97" s="15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6.5" customHeight="1" x14ac:dyDescent="0.35">
      <c r="A98" s="15"/>
      <c r="B98" s="16"/>
      <c r="C98" s="15"/>
      <c r="D98" s="15"/>
      <c r="E98" s="18"/>
      <c r="F98" s="4"/>
      <c r="G98" s="15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6.5" customHeight="1" x14ac:dyDescent="0.35">
      <c r="A99" s="15"/>
      <c r="B99" s="16"/>
      <c r="C99" s="15"/>
      <c r="D99" s="15"/>
      <c r="E99" s="18"/>
      <c r="F99" s="4"/>
      <c r="G99" s="15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6.5" customHeight="1" x14ac:dyDescent="0.35">
      <c r="A100" s="15"/>
      <c r="B100" s="16"/>
      <c r="C100" s="15"/>
      <c r="D100" s="15"/>
      <c r="E100" s="18"/>
      <c r="F100" s="4"/>
      <c r="G100" s="15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6.5" customHeight="1" x14ac:dyDescent="0.35">
      <c r="A101" s="15"/>
      <c r="B101" s="16"/>
      <c r="C101" s="15"/>
      <c r="D101" s="15"/>
      <c r="E101" s="18"/>
      <c r="F101" s="4"/>
      <c r="G101" s="15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6.5" customHeight="1" x14ac:dyDescent="0.35">
      <c r="A102" s="15"/>
      <c r="B102" s="16"/>
      <c r="C102" s="15"/>
      <c r="D102" s="15"/>
      <c r="E102" s="18"/>
      <c r="F102" s="4"/>
      <c r="G102" s="15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6.5" customHeight="1" x14ac:dyDescent="0.35">
      <c r="A103" s="15"/>
      <c r="B103" s="16"/>
      <c r="C103" s="15"/>
      <c r="D103" s="15"/>
      <c r="E103" s="18"/>
      <c r="F103" s="4"/>
      <c r="G103" s="15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6.5" customHeight="1" x14ac:dyDescent="0.35">
      <c r="A104" s="15"/>
      <c r="B104" s="16"/>
      <c r="C104" s="15"/>
      <c r="D104" s="15"/>
      <c r="E104" s="18"/>
      <c r="F104" s="4"/>
      <c r="G104" s="15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6.5" customHeight="1" x14ac:dyDescent="0.35">
      <c r="A105" s="15"/>
      <c r="B105" s="16"/>
      <c r="C105" s="15"/>
      <c r="D105" s="15"/>
      <c r="E105" s="18"/>
      <c r="F105" s="4"/>
      <c r="G105" s="15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6.5" customHeight="1" x14ac:dyDescent="0.35">
      <c r="A106" s="15"/>
      <c r="B106" s="16"/>
      <c r="C106" s="15"/>
      <c r="D106" s="15"/>
      <c r="E106" s="18"/>
      <c r="F106" s="4"/>
      <c r="G106" s="15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6.5" customHeight="1" x14ac:dyDescent="0.35">
      <c r="A107" s="15"/>
      <c r="B107" s="16"/>
      <c r="C107" s="15"/>
      <c r="D107" s="15"/>
      <c r="E107" s="18"/>
      <c r="F107" s="4"/>
      <c r="G107" s="15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6.5" customHeight="1" x14ac:dyDescent="0.35">
      <c r="A108" s="15"/>
      <c r="B108" s="16"/>
      <c r="C108" s="15"/>
      <c r="D108" s="15"/>
      <c r="E108" s="18"/>
      <c r="F108" s="4"/>
      <c r="G108" s="15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6.5" customHeight="1" x14ac:dyDescent="0.35">
      <c r="A109" s="15"/>
      <c r="B109" s="16"/>
      <c r="C109" s="15"/>
      <c r="D109" s="15"/>
      <c r="E109" s="18"/>
      <c r="F109" s="4"/>
      <c r="G109" s="15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6.5" customHeight="1" x14ac:dyDescent="0.35">
      <c r="A110" s="15"/>
      <c r="B110" s="16"/>
      <c r="C110" s="15"/>
      <c r="D110" s="15"/>
      <c r="E110" s="18"/>
      <c r="F110" s="4"/>
      <c r="G110" s="15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6.5" customHeight="1" x14ac:dyDescent="0.35">
      <c r="A111" s="15"/>
      <c r="B111" s="16"/>
      <c r="C111" s="15"/>
      <c r="D111" s="15"/>
      <c r="E111" s="18"/>
      <c r="F111" s="4"/>
      <c r="G111" s="15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6.5" customHeight="1" x14ac:dyDescent="0.35">
      <c r="A112" s="15"/>
      <c r="B112" s="16"/>
      <c r="C112" s="15"/>
      <c r="D112" s="15"/>
      <c r="E112" s="18"/>
      <c r="F112" s="4"/>
      <c r="G112" s="15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6.5" customHeight="1" x14ac:dyDescent="0.35">
      <c r="A113" s="15"/>
      <c r="B113" s="16"/>
      <c r="C113" s="15"/>
      <c r="D113" s="15"/>
      <c r="E113" s="18"/>
      <c r="F113" s="4"/>
      <c r="G113" s="15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6.5" customHeight="1" x14ac:dyDescent="0.35">
      <c r="A114" s="15"/>
      <c r="B114" s="16"/>
      <c r="C114" s="15"/>
      <c r="D114" s="15"/>
      <c r="E114" s="18"/>
      <c r="F114" s="4"/>
      <c r="G114" s="15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6.5" customHeight="1" x14ac:dyDescent="0.35">
      <c r="A115" s="15"/>
      <c r="B115" s="16"/>
      <c r="C115" s="15"/>
      <c r="D115" s="15"/>
      <c r="E115" s="18"/>
      <c r="F115" s="4"/>
      <c r="G115" s="15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6.5" customHeight="1" x14ac:dyDescent="0.35">
      <c r="A116" s="15"/>
      <c r="B116" s="16"/>
      <c r="C116" s="15"/>
      <c r="D116" s="15"/>
      <c r="E116" s="18"/>
      <c r="F116" s="4"/>
      <c r="G116" s="15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6.5" customHeight="1" x14ac:dyDescent="0.35">
      <c r="A117" s="15"/>
      <c r="B117" s="16"/>
      <c r="C117" s="15"/>
      <c r="D117" s="15"/>
      <c r="E117" s="18"/>
      <c r="F117" s="4"/>
      <c r="G117" s="15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6.5" customHeight="1" x14ac:dyDescent="0.35">
      <c r="A118" s="15"/>
      <c r="B118" s="16"/>
      <c r="C118" s="15"/>
      <c r="D118" s="15"/>
      <c r="E118" s="18"/>
      <c r="F118" s="4"/>
      <c r="G118" s="15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6.5" customHeight="1" x14ac:dyDescent="0.35">
      <c r="A119" s="15"/>
      <c r="B119" s="16"/>
      <c r="C119" s="15"/>
      <c r="D119" s="15"/>
      <c r="E119" s="18"/>
      <c r="F119" s="4"/>
      <c r="G119" s="15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6.5" customHeight="1" x14ac:dyDescent="0.35">
      <c r="A120" s="15"/>
      <c r="B120" s="16"/>
      <c r="C120" s="15"/>
      <c r="D120" s="15"/>
      <c r="E120" s="18"/>
      <c r="F120" s="4"/>
      <c r="G120" s="15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6.5" customHeight="1" x14ac:dyDescent="0.35">
      <c r="A121" s="15"/>
      <c r="B121" s="16"/>
      <c r="C121" s="15"/>
      <c r="D121" s="15"/>
      <c r="E121" s="18"/>
      <c r="F121" s="4"/>
      <c r="G121" s="15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6.5" customHeight="1" x14ac:dyDescent="0.35">
      <c r="A122" s="15"/>
      <c r="B122" s="16"/>
      <c r="C122" s="15"/>
      <c r="D122" s="15"/>
      <c r="E122" s="18"/>
      <c r="F122" s="4"/>
      <c r="G122" s="15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6.5" customHeight="1" x14ac:dyDescent="0.35">
      <c r="A123" s="15"/>
      <c r="B123" s="16"/>
      <c r="C123" s="15"/>
      <c r="D123" s="15"/>
      <c r="E123" s="18"/>
      <c r="F123" s="4"/>
      <c r="G123" s="15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6.5" customHeight="1" x14ac:dyDescent="0.35">
      <c r="A124" s="15"/>
      <c r="B124" s="16"/>
      <c r="C124" s="15"/>
      <c r="D124" s="15"/>
      <c r="E124" s="18"/>
      <c r="F124" s="4"/>
      <c r="G124" s="15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6.5" customHeight="1" x14ac:dyDescent="0.35">
      <c r="A125" s="15"/>
      <c r="B125" s="16"/>
      <c r="C125" s="15"/>
      <c r="D125" s="15"/>
      <c r="E125" s="18"/>
      <c r="F125" s="4"/>
      <c r="G125" s="15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6.5" customHeight="1" x14ac:dyDescent="0.35">
      <c r="A126" s="15"/>
      <c r="B126" s="16"/>
      <c r="C126" s="15"/>
      <c r="D126" s="15"/>
      <c r="E126" s="18"/>
      <c r="F126" s="4"/>
      <c r="G126" s="15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6.5" customHeight="1" x14ac:dyDescent="0.35">
      <c r="A127" s="15"/>
      <c r="B127" s="16"/>
      <c r="C127" s="15"/>
      <c r="D127" s="15"/>
      <c r="E127" s="18"/>
      <c r="F127" s="4"/>
      <c r="G127" s="15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6.5" customHeight="1" x14ac:dyDescent="0.35">
      <c r="A128" s="15"/>
      <c r="B128" s="16"/>
      <c r="C128" s="15"/>
      <c r="D128" s="15"/>
      <c r="E128" s="18"/>
      <c r="F128" s="4"/>
      <c r="G128" s="15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6.5" customHeight="1" x14ac:dyDescent="0.35">
      <c r="A129" s="15"/>
      <c r="B129" s="16"/>
      <c r="C129" s="15"/>
      <c r="D129" s="15"/>
      <c r="E129" s="18"/>
      <c r="F129" s="4"/>
      <c r="G129" s="15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6.5" customHeight="1" x14ac:dyDescent="0.35">
      <c r="A130" s="15"/>
      <c r="B130" s="16"/>
      <c r="C130" s="15"/>
      <c r="D130" s="15"/>
      <c r="E130" s="18"/>
      <c r="F130" s="4"/>
      <c r="G130" s="15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6.5" customHeight="1" x14ac:dyDescent="0.35">
      <c r="A131" s="15"/>
      <c r="B131" s="16"/>
      <c r="C131" s="15"/>
      <c r="D131" s="15"/>
      <c r="E131" s="18"/>
      <c r="F131" s="4"/>
      <c r="G131" s="15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6.5" customHeight="1" x14ac:dyDescent="0.35">
      <c r="A132" s="15"/>
      <c r="B132" s="16"/>
      <c r="C132" s="15"/>
      <c r="D132" s="15"/>
      <c r="E132" s="18"/>
      <c r="F132" s="4"/>
      <c r="G132" s="15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6.5" customHeight="1" x14ac:dyDescent="0.35">
      <c r="A133" s="15"/>
      <c r="B133" s="16"/>
      <c r="C133" s="15"/>
      <c r="D133" s="15"/>
      <c r="E133" s="18"/>
      <c r="F133" s="4"/>
      <c r="G133" s="15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6.5" customHeight="1" x14ac:dyDescent="0.35">
      <c r="A134" s="15"/>
      <c r="B134" s="16"/>
      <c r="C134" s="15"/>
      <c r="D134" s="15"/>
      <c r="E134" s="18"/>
      <c r="F134" s="4"/>
      <c r="G134" s="15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6.5" customHeight="1" x14ac:dyDescent="0.35">
      <c r="A135" s="15"/>
      <c r="B135" s="16"/>
      <c r="C135" s="15"/>
      <c r="D135" s="15"/>
      <c r="E135" s="18"/>
      <c r="F135" s="4"/>
      <c r="G135" s="15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6.5" customHeight="1" x14ac:dyDescent="0.35">
      <c r="A136" s="15"/>
      <c r="B136" s="16"/>
      <c r="C136" s="15"/>
      <c r="D136" s="15"/>
      <c r="E136" s="18"/>
      <c r="F136" s="4"/>
      <c r="G136" s="15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6.5" customHeight="1" x14ac:dyDescent="0.35">
      <c r="A137" s="15"/>
      <c r="B137" s="16"/>
      <c r="C137" s="15"/>
      <c r="D137" s="15"/>
      <c r="E137" s="18"/>
      <c r="F137" s="4"/>
      <c r="G137" s="15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6.5" customHeight="1" x14ac:dyDescent="0.35">
      <c r="A138" s="15"/>
      <c r="B138" s="16"/>
      <c r="C138" s="15"/>
      <c r="D138" s="15"/>
      <c r="E138" s="18"/>
      <c r="F138" s="4"/>
      <c r="G138" s="15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6.5" customHeight="1" x14ac:dyDescent="0.35">
      <c r="A139" s="15"/>
      <c r="B139" s="16"/>
      <c r="C139" s="15"/>
      <c r="D139" s="15"/>
      <c r="E139" s="18"/>
      <c r="F139" s="4"/>
      <c r="G139" s="15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6.5" customHeight="1" x14ac:dyDescent="0.35">
      <c r="A140" s="15"/>
      <c r="B140" s="16"/>
      <c r="C140" s="15"/>
      <c r="D140" s="15"/>
      <c r="E140" s="18"/>
      <c r="F140" s="4"/>
      <c r="G140" s="15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6.5" customHeight="1" x14ac:dyDescent="0.35">
      <c r="A141" s="15"/>
      <c r="B141" s="16"/>
      <c r="C141" s="15"/>
      <c r="D141" s="15"/>
      <c r="E141" s="18"/>
      <c r="F141" s="4"/>
      <c r="G141" s="15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6.5" customHeight="1" x14ac:dyDescent="0.35">
      <c r="A142" s="15"/>
      <c r="B142" s="16"/>
      <c r="C142" s="15"/>
      <c r="D142" s="15"/>
      <c r="E142" s="18"/>
      <c r="F142" s="4"/>
      <c r="G142" s="15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6.5" customHeight="1" x14ac:dyDescent="0.35">
      <c r="A143" s="15"/>
      <c r="B143" s="16"/>
      <c r="C143" s="15"/>
      <c r="D143" s="15"/>
      <c r="E143" s="18"/>
      <c r="F143" s="4"/>
      <c r="G143" s="15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6.5" customHeight="1" x14ac:dyDescent="0.35">
      <c r="A144" s="15"/>
      <c r="B144" s="16"/>
      <c r="C144" s="15"/>
      <c r="D144" s="15"/>
      <c r="E144" s="18"/>
      <c r="F144" s="4"/>
      <c r="G144" s="15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6.5" customHeight="1" x14ac:dyDescent="0.35">
      <c r="A145" s="15"/>
      <c r="B145" s="16"/>
      <c r="C145" s="15"/>
      <c r="D145" s="15"/>
      <c r="E145" s="18"/>
      <c r="F145" s="4"/>
      <c r="G145" s="15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6.5" customHeight="1" x14ac:dyDescent="0.35">
      <c r="A146" s="15"/>
      <c r="B146" s="16"/>
      <c r="C146" s="15"/>
      <c r="D146" s="15"/>
      <c r="E146" s="18"/>
      <c r="F146" s="4"/>
      <c r="G146" s="15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6.5" customHeight="1" x14ac:dyDescent="0.35">
      <c r="A147" s="15"/>
      <c r="B147" s="16"/>
      <c r="C147" s="15"/>
      <c r="D147" s="15"/>
      <c r="E147" s="18"/>
      <c r="F147" s="4"/>
      <c r="G147" s="15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6.5" customHeight="1" x14ac:dyDescent="0.35">
      <c r="A148" s="15"/>
      <c r="B148" s="16"/>
      <c r="C148" s="15"/>
      <c r="D148" s="15"/>
      <c r="E148" s="18"/>
      <c r="F148" s="4"/>
      <c r="G148" s="15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6.5" customHeight="1" x14ac:dyDescent="0.35">
      <c r="A149" s="15"/>
      <c r="B149" s="16"/>
      <c r="C149" s="15"/>
      <c r="D149" s="15"/>
      <c r="E149" s="18"/>
      <c r="F149" s="4"/>
      <c r="G149" s="15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6.5" customHeight="1" x14ac:dyDescent="0.35">
      <c r="A150" s="15"/>
      <c r="B150" s="16"/>
      <c r="C150" s="15"/>
      <c r="D150" s="15"/>
      <c r="E150" s="18"/>
      <c r="F150" s="4"/>
      <c r="G150" s="15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6.5" customHeight="1" x14ac:dyDescent="0.35">
      <c r="A151" s="15"/>
      <c r="B151" s="16"/>
      <c r="C151" s="15"/>
      <c r="D151" s="15"/>
      <c r="E151" s="18"/>
      <c r="F151" s="4"/>
      <c r="G151" s="15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6.5" customHeight="1" x14ac:dyDescent="0.35">
      <c r="A152" s="15"/>
      <c r="B152" s="16"/>
      <c r="C152" s="15"/>
      <c r="D152" s="15"/>
      <c r="E152" s="18"/>
      <c r="F152" s="4"/>
      <c r="G152" s="15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6.5" customHeight="1" x14ac:dyDescent="0.35">
      <c r="A153" s="15"/>
      <c r="B153" s="16"/>
      <c r="C153" s="15"/>
      <c r="D153" s="15"/>
      <c r="E153" s="18"/>
      <c r="F153" s="4"/>
      <c r="G153" s="15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6.5" customHeight="1" x14ac:dyDescent="0.35">
      <c r="A154" s="15"/>
      <c r="B154" s="16"/>
      <c r="C154" s="15"/>
      <c r="D154" s="15"/>
      <c r="E154" s="18"/>
      <c r="F154" s="4"/>
      <c r="G154" s="15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6.5" customHeight="1" x14ac:dyDescent="0.35">
      <c r="A155" s="15"/>
      <c r="B155" s="16"/>
      <c r="C155" s="15"/>
      <c r="D155" s="15"/>
      <c r="E155" s="18"/>
      <c r="F155" s="4"/>
      <c r="G155" s="15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6.5" customHeight="1" x14ac:dyDescent="0.35">
      <c r="A156" s="15"/>
      <c r="B156" s="16"/>
      <c r="C156" s="15"/>
      <c r="D156" s="15"/>
      <c r="E156" s="18"/>
      <c r="F156" s="4"/>
      <c r="G156" s="15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6.5" customHeight="1" x14ac:dyDescent="0.35">
      <c r="A157" s="15"/>
      <c r="B157" s="16"/>
      <c r="C157" s="15"/>
      <c r="D157" s="15"/>
      <c r="E157" s="18"/>
      <c r="F157" s="4"/>
      <c r="G157" s="15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6.5" customHeight="1" x14ac:dyDescent="0.35">
      <c r="A158" s="15"/>
      <c r="B158" s="16"/>
      <c r="C158" s="15"/>
      <c r="D158" s="15"/>
      <c r="E158" s="18"/>
      <c r="F158" s="4"/>
      <c r="G158" s="15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6.5" customHeight="1" x14ac:dyDescent="0.35">
      <c r="A159" s="15"/>
      <c r="B159" s="16"/>
      <c r="C159" s="15"/>
      <c r="D159" s="15"/>
      <c r="E159" s="18"/>
      <c r="F159" s="4"/>
      <c r="G159" s="15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6.5" customHeight="1" x14ac:dyDescent="0.35">
      <c r="A160" s="15"/>
      <c r="B160" s="16"/>
      <c r="C160" s="15"/>
      <c r="D160" s="15"/>
      <c r="E160" s="18"/>
      <c r="F160" s="4"/>
      <c r="G160" s="15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6.5" customHeight="1" x14ac:dyDescent="0.35">
      <c r="A161" s="15"/>
      <c r="B161" s="16"/>
      <c r="C161" s="15"/>
      <c r="D161" s="15"/>
      <c r="E161" s="18"/>
      <c r="F161" s="4"/>
      <c r="G161" s="15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6.5" customHeight="1" x14ac:dyDescent="0.35">
      <c r="A162" s="15"/>
      <c r="B162" s="16"/>
      <c r="C162" s="15"/>
      <c r="D162" s="15"/>
      <c r="E162" s="18"/>
      <c r="F162" s="4"/>
      <c r="G162" s="15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6.5" customHeight="1" x14ac:dyDescent="0.35">
      <c r="A163" s="15"/>
      <c r="B163" s="16"/>
      <c r="C163" s="15"/>
      <c r="D163" s="15"/>
      <c r="E163" s="18"/>
      <c r="F163" s="4"/>
      <c r="G163" s="15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6.5" customHeight="1" x14ac:dyDescent="0.35">
      <c r="A164" s="15"/>
      <c r="B164" s="16"/>
      <c r="C164" s="15"/>
      <c r="D164" s="15"/>
      <c r="E164" s="18"/>
      <c r="F164" s="4"/>
      <c r="G164" s="15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6.5" customHeight="1" x14ac:dyDescent="0.35">
      <c r="A165" s="15"/>
      <c r="B165" s="16"/>
      <c r="C165" s="15"/>
      <c r="D165" s="15"/>
      <c r="E165" s="18"/>
      <c r="F165" s="4"/>
      <c r="G165" s="15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6.5" customHeight="1" x14ac:dyDescent="0.35">
      <c r="A166" s="15"/>
      <c r="B166" s="16"/>
      <c r="C166" s="15"/>
      <c r="D166" s="15"/>
      <c r="E166" s="18"/>
      <c r="F166" s="4"/>
      <c r="G166" s="15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6.5" customHeight="1" x14ac:dyDescent="0.35">
      <c r="A167" s="15"/>
      <c r="B167" s="16"/>
      <c r="C167" s="15"/>
      <c r="D167" s="15"/>
      <c r="E167" s="18"/>
      <c r="F167" s="4"/>
      <c r="G167" s="15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6.5" customHeight="1" x14ac:dyDescent="0.35">
      <c r="A168" s="15"/>
      <c r="B168" s="16"/>
      <c r="C168" s="15"/>
      <c r="D168" s="15"/>
      <c r="E168" s="18"/>
      <c r="F168" s="4"/>
      <c r="G168" s="15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6.5" customHeight="1" x14ac:dyDescent="0.35">
      <c r="A169" s="15"/>
      <c r="B169" s="16"/>
      <c r="C169" s="15"/>
      <c r="D169" s="15"/>
      <c r="E169" s="18"/>
      <c r="F169" s="4"/>
      <c r="G169" s="15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6.5" customHeight="1" x14ac:dyDescent="0.35">
      <c r="A170" s="15"/>
      <c r="B170" s="16"/>
      <c r="C170" s="15"/>
      <c r="D170" s="15"/>
      <c r="E170" s="18"/>
      <c r="F170" s="4"/>
      <c r="G170" s="15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6.5" customHeight="1" x14ac:dyDescent="0.35">
      <c r="A171" s="15"/>
      <c r="B171" s="16"/>
      <c r="C171" s="15"/>
      <c r="D171" s="15"/>
      <c r="E171" s="18"/>
      <c r="F171" s="4"/>
      <c r="G171" s="15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6.5" customHeight="1" x14ac:dyDescent="0.35">
      <c r="A172" s="15"/>
      <c r="B172" s="16"/>
      <c r="C172" s="15"/>
      <c r="D172" s="15"/>
      <c r="E172" s="18"/>
      <c r="F172" s="4"/>
      <c r="G172" s="15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6.5" customHeight="1" x14ac:dyDescent="0.35">
      <c r="A173" s="15"/>
      <c r="B173" s="16"/>
      <c r="C173" s="15"/>
      <c r="D173" s="15"/>
      <c r="E173" s="18"/>
      <c r="F173" s="4"/>
      <c r="G173" s="15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6.5" customHeight="1" x14ac:dyDescent="0.35">
      <c r="A174" s="15"/>
      <c r="B174" s="16"/>
      <c r="C174" s="15"/>
      <c r="D174" s="15"/>
      <c r="E174" s="18"/>
      <c r="F174" s="4"/>
      <c r="G174" s="15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6.5" customHeight="1" x14ac:dyDescent="0.35">
      <c r="A175" s="15"/>
      <c r="B175" s="16"/>
      <c r="C175" s="15"/>
      <c r="D175" s="15"/>
      <c r="E175" s="18"/>
      <c r="F175" s="4"/>
      <c r="G175" s="15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6.5" customHeight="1" x14ac:dyDescent="0.35">
      <c r="A176" s="15"/>
      <c r="B176" s="16"/>
      <c r="C176" s="15"/>
      <c r="D176" s="15"/>
      <c r="E176" s="18"/>
      <c r="F176" s="4"/>
      <c r="G176" s="15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6.5" customHeight="1" x14ac:dyDescent="0.35">
      <c r="A177" s="15"/>
      <c r="B177" s="16"/>
      <c r="C177" s="15"/>
      <c r="D177" s="15"/>
      <c r="E177" s="18"/>
      <c r="F177" s="4"/>
      <c r="G177" s="15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6.5" customHeight="1" x14ac:dyDescent="0.35">
      <c r="A178" s="15"/>
      <c r="B178" s="16"/>
      <c r="C178" s="15"/>
      <c r="D178" s="15"/>
      <c r="E178" s="18"/>
      <c r="F178" s="4"/>
      <c r="G178" s="15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6.5" customHeight="1" x14ac:dyDescent="0.35">
      <c r="A179" s="15"/>
      <c r="B179" s="16"/>
      <c r="C179" s="15"/>
      <c r="D179" s="15"/>
      <c r="E179" s="18"/>
      <c r="F179" s="4"/>
      <c r="G179" s="15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6.5" customHeight="1" x14ac:dyDescent="0.35">
      <c r="A180" s="15"/>
      <c r="B180" s="16"/>
      <c r="C180" s="15"/>
      <c r="D180" s="15"/>
      <c r="E180" s="18"/>
      <c r="F180" s="4"/>
      <c r="G180" s="15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6.5" customHeight="1" x14ac:dyDescent="0.35">
      <c r="A181" s="15"/>
      <c r="B181" s="16"/>
      <c r="C181" s="15"/>
      <c r="D181" s="15"/>
      <c r="E181" s="18"/>
      <c r="F181" s="4"/>
      <c r="G181" s="15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6.5" customHeight="1" x14ac:dyDescent="0.35">
      <c r="A182" s="15"/>
      <c r="B182" s="16"/>
      <c r="C182" s="15"/>
      <c r="D182" s="15"/>
      <c r="E182" s="18"/>
      <c r="F182" s="4"/>
      <c r="G182" s="15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6.5" customHeight="1" x14ac:dyDescent="0.35">
      <c r="A183" s="15"/>
      <c r="B183" s="16"/>
      <c r="C183" s="15"/>
      <c r="D183" s="15"/>
      <c r="E183" s="18"/>
      <c r="F183" s="4"/>
      <c r="G183" s="15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6.5" customHeight="1" x14ac:dyDescent="0.35">
      <c r="A184" s="15"/>
      <c r="B184" s="16"/>
      <c r="C184" s="15"/>
      <c r="D184" s="15"/>
      <c r="E184" s="18"/>
      <c r="F184" s="4"/>
      <c r="G184" s="15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6.5" customHeight="1" x14ac:dyDescent="0.35">
      <c r="A185" s="15"/>
      <c r="B185" s="16"/>
      <c r="C185" s="15"/>
      <c r="D185" s="15"/>
      <c r="E185" s="18"/>
      <c r="F185" s="4"/>
      <c r="G185" s="15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6.5" customHeight="1" x14ac:dyDescent="0.35">
      <c r="A186" s="15"/>
      <c r="B186" s="16"/>
      <c r="C186" s="15"/>
      <c r="D186" s="15"/>
      <c r="E186" s="18"/>
      <c r="F186" s="4"/>
      <c r="G186" s="15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6.5" customHeight="1" x14ac:dyDescent="0.35">
      <c r="A187" s="15"/>
      <c r="B187" s="16"/>
      <c r="C187" s="15"/>
      <c r="D187" s="15"/>
      <c r="E187" s="18"/>
      <c r="F187" s="4"/>
      <c r="G187" s="15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6.5" customHeight="1" x14ac:dyDescent="0.35">
      <c r="A188" s="15"/>
      <c r="B188" s="16"/>
      <c r="C188" s="15"/>
      <c r="D188" s="15"/>
      <c r="E188" s="18"/>
      <c r="F188" s="4"/>
      <c r="G188" s="15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6.5" customHeight="1" x14ac:dyDescent="0.35">
      <c r="A189" s="15"/>
      <c r="B189" s="16"/>
      <c r="C189" s="15"/>
      <c r="D189" s="15"/>
      <c r="E189" s="18"/>
      <c r="F189" s="4"/>
      <c r="G189" s="15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6.5" customHeight="1" x14ac:dyDescent="0.35">
      <c r="A190" s="15"/>
      <c r="B190" s="16"/>
      <c r="C190" s="15"/>
      <c r="D190" s="15"/>
      <c r="E190" s="18"/>
      <c r="F190" s="4"/>
      <c r="G190" s="15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6.5" customHeight="1" x14ac:dyDescent="0.35">
      <c r="A191" s="15"/>
      <c r="B191" s="16"/>
      <c r="C191" s="15"/>
      <c r="D191" s="15"/>
      <c r="E191" s="18"/>
      <c r="F191" s="4"/>
      <c r="G191" s="15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6.5" customHeight="1" x14ac:dyDescent="0.35">
      <c r="A192" s="15"/>
      <c r="B192" s="16"/>
      <c r="C192" s="15"/>
      <c r="D192" s="15"/>
      <c r="E192" s="18"/>
      <c r="F192" s="4"/>
      <c r="G192" s="15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6.5" customHeight="1" x14ac:dyDescent="0.35">
      <c r="A193" s="15"/>
      <c r="B193" s="16"/>
      <c r="C193" s="15"/>
      <c r="D193" s="15"/>
      <c r="E193" s="18"/>
      <c r="F193" s="4"/>
      <c r="G193" s="15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6.5" customHeight="1" x14ac:dyDescent="0.35">
      <c r="A194" s="15"/>
      <c r="B194" s="16"/>
      <c r="C194" s="15"/>
      <c r="D194" s="15"/>
      <c r="E194" s="18"/>
      <c r="F194" s="4"/>
      <c r="G194" s="15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6.5" customHeight="1" x14ac:dyDescent="0.35">
      <c r="A195" s="15"/>
      <c r="B195" s="16"/>
      <c r="C195" s="15"/>
      <c r="D195" s="15"/>
      <c r="E195" s="18"/>
      <c r="F195" s="4"/>
      <c r="G195" s="15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6.5" customHeight="1" x14ac:dyDescent="0.35">
      <c r="A196" s="15"/>
      <c r="B196" s="16"/>
      <c r="C196" s="15"/>
      <c r="D196" s="15"/>
      <c r="E196" s="18"/>
      <c r="F196" s="4"/>
      <c r="G196" s="15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6.5" customHeight="1" x14ac:dyDescent="0.35">
      <c r="A197" s="15"/>
      <c r="B197" s="16"/>
      <c r="C197" s="15"/>
      <c r="D197" s="15"/>
      <c r="E197" s="18"/>
      <c r="F197" s="4"/>
      <c r="G197" s="15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6.5" customHeight="1" x14ac:dyDescent="0.35">
      <c r="A198" s="15"/>
      <c r="B198" s="16"/>
      <c r="C198" s="15"/>
      <c r="D198" s="15"/>
      <c r="E198" s="18"/>
      <c r="F198" s="4"/>
      <c r="G198" s="15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6.5" customHeight="1" x14ac:dyDescent="0.35">
      <c r="A199" s="15"/>
      <c r="B199" s="16"/>
      <c r="C199" s="15"/>
      <c r="D199" s="15"/>
      <c r="E199" s="18"/>
      <c r="F199" s="4"/>
      <c r="G199" s="15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6.5" customHeight="1" x14ac:dyDescent="0.35">
      <c r="A200" s="15"/>
      <c r="B200" s="16"/>
      <c r="C200" s="15"/>
      <c r="D200" s="15"/>
      <c r="E200" s="18"/>
      <c r="F200" s="4"/>
      <c r="G200" s="15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6.5" customHeight="1" x14ac:dyDescent="0.35">
      <c r="A201" s="15"/>
      <c r="B201" s="16"/>
      <c r="C201" s="15"/>
      <c r="D201" s="15"/>
      <c r="E201" s="18"/>
      <c r="F201" s="4"/>
      <c r="G201" s="15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6.5" customHeight="1" x14ac:dyDescent="0.35">
      <c r="A202" s="15"/>
      <c r="B202" s="16"/>
      <c r="C202" s="15"/>
      <c r="D202" s="15"/>
      <c r="E202" s="18"/>
      <c r="F202" s="4"/>
      <c r="G202" s="15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6.5" customHeight="1" x14ac:dyDescent="0.35">
      <c r="A203" s="15"/>
      <c r="B203" s="16"/>
      <c r="C203" s="15"/>
      <c r="D203" s="15"/>
      <c r="E203" s="18"/>
      <c r="F203" s="4"/>
      <c r="G203" s="15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6.5" customHeight="1" x14ac:dyDescent="0.35">
      <c r="A204" s="15"/>
      <c r="B204" s="16"/>
      <c r="C204" s="15"/>
      <c r="D204" s="15"/>
      <c r="E204" s="18"/>
      <c r="F204" s="4"/>
      <c r="G204" s="15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6.5" customHeight="1" x14ac:dyDescent="0.35">
      <c r="A205" s="15"/>
      <c r="B205" s="16"/>
      <c r="C205" s="15"/>
      <c r="D205" s="15"/>
      <c r="E205" s="18"/>
      <c r="F205" s="4"/>
      <c r="G205" s="15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6.5" customHeight="1" x14ac:dyDescent="0.35">
      <c r="A206" s="15"/>
      <c r="B206" s="16"/>
      <c r="C206" s="15"/>
      <c r="D206" s="15"/>
      <c r="E206" s="18"/>
      <c r="F206" s="4"/>
      <c r="G206" s="15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6.5" customHeight="1" x14ac:dyDescent="0.35">
      <c r="A207" s="15"/>
      <c r="B207" s="16"/>
      <c r="C207" s="15"/>
      <c r="D207" s="15"/>
      <c r="E207" s="18"/>
      <c r="F207" s="4"/>
      <c r="G207" s="15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6.5" customHeight="1" x14ac:dyDescent="0.35">
      <c r="A208" s="15"/>
      <c r="B208" s="16"/>
      <c r="C208" s="15"/>
      <c r="D208" s="15"/>
      <c r="E208" s="18"/>
      <c r="F208" s="4"/>
      <c r="G208" s="15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6.5" customHeight="1" x14ac:dyDescent="0.35">
      <c r="A209" s="15"/>
      <c r="B209" s="16"/>
      <c r="C209" s="15"/>
      <c r="D209" s="15"/>
      <c r="E209" s="18"/>
      <c r="F209" s="4"/>
      <c r="G209" s="15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6.5" customHeight="1" x14ac:dyDescent="0.35">
      <c r="A210" s="15"/>
      <c r="B210" s="16"/>
      <c r="C210" s="15"/>
      <c r="D210" s="15"/>
      <c r="E210" s="18"/>
      <c r="F210" s="4"/>
      <c r="G210" s="15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6.5" customHeight="1" x14ac:dyDescent="0.35">
      <c r="A211" s="15"/>
      <c r="B211" s="16"/>
      <c r="C211" s="15"/>
      <c r="D211" s="15"/>
      <c r="E211" s="18"/>
      <c r="F211" s="4"/>
      <c r="G211" s="15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6.5" customHeight="1" x14ac:dyDescent="0.35">
      <c r="A212" s="15"/>
      <c r="B212" s="16"/>
      <c r="C212" s="15"/>
      <c r="D212" s="15"/>
      <c r="E212" s="18"/>
      <c r="F212" s="4"/>
      <c r="G212" s="15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6.5" customHeight="1" x14ac:dyDescent="0.35">
      <c r="A213" s="15"/>
      <c r="B213" s="16"/>
      <c r="C213" s="15"/>
      <c r="D213" s="15"/>
      <c r="E213" s="18"/>
      <c r="F213" s="4"/>
      <c r="G213" s="15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6.5" customHeight="1" x14ac:dyDescent="0.35">
      <c r="A214" s="15"/>
      <c r="B214" s="16"/>
      <c r="C214" s="15"/>
      <c r="D214" s="15"/>
      <c r="E214" s="18"/>
      <c r="F214" s="4"/>
      <c r="G214" s="15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6.5" customHeight="1" x14ac:dyDescent="0.35">
      <c r="A215" s="15"/>
      <c r="B215" s="16"/>
      <c r="C215" s="15"/>
      <c r="D215" s="15"/>
      <c r="E215" s="18"/>
      <c r="F215" s="4"/>
      <c r="G215" s="15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6.5" customHeight="1" x14ac:dyDescent="0.35">
      <c r="A216" s="15"/>
      <c r="B216" s="16"/>
      <c r="C216" s="15"/>
      <c r="D216" s="15"/>
      <c r="E216" s="18"/>
      <c r="F216" s="4"/>
      <c r="G216" s="15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6.5" customHeight="1" x14ac:dyDescent="0.35">
      <c r="A217" s="15"/>
      <c r="B217" s="16"/>
      <c r="C217" s="15"/>
      <c r="D217" s="15"/>
      <c r="E217" s="18"/>
      <c r="F217" s="4"/>
      <c r="G217" s="15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6.5" customHeight="1" x14ac:dyDescent="0.35">
      <c r="A218" s="15"/>
      <c r="B218" s="16"/>
      <c r="C218" s="15"/>
      <c r="D218" s="15"/>
      <c r="E218" s="18"/>
      <c r="F218" s="4"/>
      <c r="G218" s="15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6.5" customHeight="1" x14ac:dyDescent="0.35">
      <c r="A219" s="15"/>
      <c r="B219" s="16"/>
      <c r="C219" s="15"/>
      <c r="D219" s="15"/>
      <c r="E219" s="18"/>
      <c r="F219" s="4"/>
      <c r="G219" s="15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6.5" customHeight="1" x14ac:dyDescent="0.35">
      <c r="A220" s="15"/>
      <c r="B220" s="16"/>
      <c r="C220" s="15"/>
      <c r="D220" s="15"/>
      <c r="E220" s="18"/>
      <c r="F220" s="4"/>
      <c r="G220" s="15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6.5" customHeight="1" x14ac:dyDescent="0.35">
      <c r="A221" s="15"/>
      <c r="B221" s="16"/>
      <c r="C221" s="15"/>
      <c r="D221" s="15"/>
      <c r="E221" s="18"/>
      <c r="F221" s="4"/>
      <c r="G221" s="15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6.5" customHeight="1" x14ac:dyDescent="0.35">
      <c r="A222" s="15"/>
      <c r="B222" s="16"/>
      <c r="C222" s="15"/>
      <c r="D222" s="15"/>
      <c r="E222" s="18"/>
      <c r="F222" s="4"/>
      <c r="G222" s="15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6.5" customHeight="1" x14ac:dyDescent="0.35">
      <c r="A223" s="15"/>
      <c r="B223" s="16"/>
      <c r="C223" s="15"/>
      <c r="D223" s="15"/>
      <c r="E223" s="18"/>
      <c r="F223" s="4"/>
      <c r="G223" s="15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6.5" customHeight="1" x14ac:dyDescent="0.35">
      <c r="A224" s="15"/>
      <c r="B224" s="16"/>
      <c r="C224" s="15"/>
      <c r="D224" s="15"/>
      <c r="E224" s="18"/>
      <c r="F224" s="4"/>
      <c r="G224" s="15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6.5" customHeight="1" x14ac:dyDescent="0.35">
      <c r="A225" s="15"/>
      <c r="B225" s="16"/>
      <c r="C225" s="15"/>
      <c r="D225" s="15"/>
      <c r="E225" s="18"/>
      <c r="F225" s="4"/>
      <c r="G225" s="15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6.5" customHeight="1" x14ac:dyDescent="0.35">
      <c r="A226" s="15"/>
      <c r="B226" s="16"/>
      <c r="C226" s="15"/>
      <c r="D226" s="15"/>
      <c r="E226" s="18"/>
      <c r="F226" s="4"/>
      <c r="G226" s="15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6.5" customHeight="1" x14ac:dyDescent="0.35">
      <c r="A227" s="15"/>
      <c r="B227" s="16"/>
      <c r="C227" s="15"/>
      <c r="D227" s="15"/>
      <c r="E227" s="18"/>
      <c r="F227" s="4"/>
      <c r="G227" s="15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6.5" customHeight="1" x14ac:dyDescent="0.35">
      <c r="A228" s="15"/>
      <c r="B228" s="16"/>
      <c r="C228" s="15"/>
      <c r="D228" s="15"/>
      <c r="E228" s="18"/>
      <c r="F228" s="4"/>
      <c r="G228" s="15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6.5" customHeight="1" x14ac:dyDescent="0.35">
      <c r="A229" s="15"/>
      <c r="B229" s="16"/>
      <c r="C229" s="15"/>
      <c r="D229" s="15"/>
      <c r="E229" s="18"/>
      <c r="F229" s="4"/>
      <c r="G229" s="15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6.5" customHeight="1" x14ac:dyDescent="0.35">
      <c r="A230" s="15"/>
      <c r="B230" s="16"/>
      <c r="C230" s="15"/>
      <c r="D230" s="15"/>
      <c r="E230" s="18"/>
      <c r="F230" s="4"/>
      <c r="G230" s="15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6.5" customHeight="1" x14ac:dyDescent="0.35">
      <c r="A231" s="15"/>
      <c r="B231" s="16"/>
      <c r="C231" s="15"/>
      <c r="D231" s="15"/>
      <c r="E231" s="18"/>
      <c r="F231" s="4"/>
      <c r="G231" s="15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6.5" customHeight="1" x14ac:dyDescent="0.35">
      <c r="A232" s="15"/>
      <c r="B232" s="16"/>
      <c r="C232" s="15"/>
      <c r="D232" s="15"/>
      <c r="E232" s="18"/>
      <c r="F232" s="4"/>
      <c r="G232" s="15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6.5" customHeight="1" x14ac:dyDescent="0.35">
      <c r="A233" s="15"/>
      <c r="B233" s="16"/>
      <c r="C233" s="15"/>
      <c r="D233" s="15"/>
      <c r="E233" s="18"/>
      <c r="F233" s="4"/>
      <c r="G233" s="15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6.5" customHeight="1" x14ac:dyDescent="0.35">
      <c r="A234" s="15"/>
      <c r="B234" s="16"/>
      <c r="C234" s="15"/>
      <c r="D234" s="15"/>
      <c r="E234" s="18"/>
      <c r="F234" s="4"/>
      <c r="G234" s="15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6.5" customHeight="1" x14ac:dyDescent="0.35">
      <c r="A235" s="15"/>
      <c r="B235" s="16"/>
      <c r="C235" s="15"/>
      <c r="D235" s="15"/>
      <c r="E235" s="18"/>
      <c r="F235" s="4"/>
      <c r="G235" s="15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6.5" customHeight="1" x14ac:dyDescent="0.35">
      <c r="A236" s="15"/>
      <c r="B236" s="16"/>
      <c r="C236" s="15"/>
      <c r="D236" s="15"/>
      <c r="E236" s="18"/>
      <c r="F236" s="4"/>
      <c r="G236" s="15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6.5" customHeight="1" x14ac:dyDescent="0.35">
      <c r="A237" s="15"/>
      <c r="B237" s="16"/>
      <c r="C237" s="15"/>
      <c r="D237" s="15"/>
      <c r="E237" s="18"/>
      <c r="F237" s="4"/>
      <c r="G237" s="15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6.5" customHeight="1" x14ac:dyDescent="0.35">
      <c r="A238" s="15"/>
      <c r="B238" s="16"/>
      <c r="C238" s="15"/>
      <c r="D238" s="15"/>
      <c r="E238" s="18"/>
      <c r="F238" s="4"/>
      <c r="G238" s="15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6.5" customHeight="1" x14ac:dyDescent="0.35">
      <c r="A239" s="15"/>
      <c r="B239" s="16"/>
      <c r="C239" s="15"/>
      <c r="D239" s="15"/>
      <c r="E239" s="18"/>
      <c r="F239" s="4"/>
      <c r="G239" s="15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6.5" customHeight="1" x14ac:dyDescent="0.35">
      <c r="A240" s="15"/>
      <c r="B240" s="16"/>
      <c r="C240" s="15"/>
      <c r="D240" s="15"/>
      <c r="E240" s="18"/>
      <c r="F240" s="4"/>
      <c r="G240" s="15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6.5" customHeight="1" x14ac:dyDescent="0.35">
      <c r="A241" s="15"/>
      <c r="B241" s="16"/>
      <c r="C241" s="15"/>
      <c r="D241" s="15"/>
      <c r="E241" s="18"/>
      <c r="F241" s="4"/>
      <c r="G241" s="15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6.5" customHeight="1" x14ac:dyDescent="0.35">
      <c r="A242" s="15"/>
      <c r="B242" s="16"/>
      <c r="C242" s="15"/>
      <c r="D242" s="15"/>
      <c r="E242" s="18"/>
      <c r="F242" s="4"/>
      <c r="G242" s="15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6.5" customHeight="1" x14ac:dyDescent="0.35">
      <c r="A243" s="15"/>
      <c r="B243" s="16"/>
      <c r="C243" s="15"/>
      <c r="D243" s="15"/>
      <c r="E243" s="18"/>
      <c r="F243" s="4"/>
      <c r="G243" s="15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6.5" customHeight="1" x14ac:dyDescent="0.35">
      <c r="A244" s="15"/>
      <c r="B244" s="16"/>
      <c r="C244" s="15"/>
      <c r="D244" s="15"/>
      <c r="E244" s="18"/>
      <c r="F244" s="4"/>
      <c r="G244" s="15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6.5" customHeight="1" x14ac:dyDescent="0.35">
      <c r="A245" s="15"/>
      <c r="B245" s="16"/>
      <c r="C245" s="15"/>
      <c r="D245" s="15"/>
      <c r="E245" s="18"/>
      <c r="F245" s="4"/>
      <c r="G245" s="15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6.5" customHeight="1" x14ac:dyDescent="0.35">
      <c r="A246" s="15"/>
      <c r="B246" s="16"/>
      <c r="C246" s="15"/>
      <c r="D246" s="15"/>
      <c r="E246" s="18"/>
      <c r="F246" s="4"/>
      <c r="G246" s="15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6.5" customHeight="1" x14ac:dyDescent="0.35">
      <c r="A247" s="15"/>
      <c r="B247" s="16"/>
      <c r="C247" s="15"/>
      <c r="D247" s="15"/>
      <c r="E247" s="18"/>
      <c r="F247" s="4"/>
      <c r="G247" s="15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6.5" customHeight="1" x14ac:dyDescent="0.35">
      <c r="A248" s="15"/>
      <c r="B248" s="16"/>
      <c r="C248" s="15"/>
      <c r="D248" s="15"/>
      <c r="E248" s="18"/>
      <c r="F248" s="4"/>
      <c r="G248" s="15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6.5" customHeight="1" x14ac:dyDescent="0.35">
      <c r="A249" s="15"/>
      <c r="B249" s="16"/>
      <c r="C249" s="15"/>
      <c r="D249" s="15"/>
      <c r="E249" s="18"/>
      <c r="F249" s="4"/>
      <c r="G249" s="15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6.5" customHeight="1" x14ac:dyDescent="0.35">
      <c r="A250" s="15"/>
      <c r="B250" s="16"/>
      <c r="C250" s="15"/>
      <c r="D250" s="15"/>
      <c r="E250" s="18"/>
      <c r="F250" s="4"/>
      <c r="G250" s="15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6.5" customHeight="1" x14ac:dyDescent="0.35">
      <c r="A251" s="15"/>
      <c r="B251" s="16"/>
      <c r="C251" s="15"/>
      <c r="D251" s="15"/>
      <c r="E251" s="18"/>
      <c r="F251" s="4"/>
      <c r="G251" s="15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6.5" customHeight="1" x14ac:dyDescent="0.35">
      <c r="A252" s="15"/>
      <c r="B252" s="16"/>
      <c r="C252" s="15"/>
      <c r="D252" s="15"/>
      <c r="E252" s="18"/>
      <c r="F252" s="4"/>
      <c r="G252" s="15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6.5" customHeight="1" x14ac:dyDescent="0.35">
      <c r="A253" s="15"/>
      <c r="B253" s="16"/>
      <c r="C253" s="15"/>
      <c r="D253" s="15"/>
      <c r="E253" s="18"/>
      <c r="F253" s="4"/>
      <c r="G253" s="15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6.5" customHeight="1" x14ac:dyDescent="0.35">
      <c r="A254" s="15"/>
      <c r="B254" s="16"/>
      <c r="C254" s="15"/>
      <c r="D254" s="15"/>
      <c r="E254" s="18"/>
      <c r="F254" s="4"/>
      <c r="G254" s="15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6.5" customHeight="1" x14ac:dyDescent="0.35">
      <c r="A255" s="15"/>
      <c r="B255" s="16"/>
      <c r="C255" s="15"/>
      <c r="D255" s="15"/>
      <c r="E255" s="18"/>
      <c r="F255" s="4"/>
      <c r="G255" s="15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6.5" customHeight="1" x14ac:dyDescent="0.35">
      <c r="A256" s="15"/>
      <c r="B256" s="16"/>
      <c r="C256" s="15"/>
      <c r="D256" s="15"/>
      <c r="E256" s="18"/>
      <c r="F256" s="4"/>
      <c r="G256" s="15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6.5" customHeight="1" x14ac:dyDescent="0.35">
      <c r="A257" s="15"/>
      <c r="B257" s="16"/>
      <c r="C257" s="15"/>
      <c r="D257" s="15"/>
      <c r="E257" s="18"/>
      <c r="F257" s="4"/>
      <c r="G257" s="15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6.5" customHeight="1" x14ac:dyDescent="0.35">
      <c r="A258" s="15"/>
      <c r="B258" s="16"/>
      <c r="C258" s="15"/>
      <c r="D258" s="15"/>
      <c r="E258" s="18"/>
      <c r="F258" s="4"/>
      <c r="G258" s="15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6.5" customHeight="1" x14ac:dyDescent="0.35">
      <c r="A259" s="15"/>
      <c r="B259" s="16"/>
      <c r="C259" s="15"/>
      <c r="D259" s="15"/>
      <c r="E259" s="18"/>
      <c r="F259" s="4"/>
      <c r="G259" s="15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6.5" customHeight="1" x14ac:dyDescent="0.35">
      <c r="A260" s="15"/>
      <c r="B260" s="16"/>
      <c r="C260" s="15"/>
      <c r="D260" s="15"/>
      <c r="E260" s="18"/>
      <c r="F260" s="4"/>
      <c r="G260" s="15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6.5" customHeight="1" x14ac:dyDescent="0.35">
      <c r="A261" s="15"/>
      <c r="B261" s="16"/>
      <c r="C261" s="15"/>
      <c r="D261" s="15"/>
      <c r="E261" s="18"/>
      <c r="F261" s="4"/>
      <c r="G261" s="15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6.5" customHeight="1" x14ac:dyDescent="0.35">
      <c r="A262" s="15"/>
      <c r="B262" s="16"/>
      <c r="C262" s="15"/>
      <c r="D262" s="15"/>
      <c r="E262" s="18"/>
      <c r="F262" s="4"/>
      <c r="G262" s="15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6.5" customHeight="1" x14ac:dyDescent="0.35">
      <c r="A263" s="15"/>
      <c r="B263" s="16"/>
      <c r="C263" s="15"/>
      <c r="D263" s="15"/>
      <c r="E263" s="18"/>
      <c r="F263" s="4"/>
      <c r="G263" s="15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6.5" customHeight="1" x14ac:dyDescent="0.35">
      <c r="A264" s="15"/>
      <c r="B264" s="16"/>
      <c r="C264" s="15"/>
      <c r="D264" s="15"/>
      <c r="E264" s="18"/>
      <c r="F264" s="4"/>
      <c r="G264" s="15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6.5" customHeight="1" x14ac:dyDescent="0.35">
      <c r="A265" s="15"/>
      <c r="B265" s="16"/>
      <c r="C265" s="15"/>
      <c r="D265" s="15"/>
      <c r="E265" s="18"/>
      <c r="F265" s="4"/>
      <c r="G265" s="15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6.5" customHeight="1" x14ac:dyDescent="0.35">
      <c r="A266" s="15"/>
      <c r="B266" s="16"/>
      <c r="C266" s="15"/>
      <c r="D266" s="15"/>
      <c r="E266" s="18"/>
      <c r="F266" s="4"/>
      <c r="G266" s="15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6.5" customHeight="1" x14ac:dyDescent="0.35">
      <c r="A267" s="15"/>
      <c r="B267" s="16"/>
      <c r="C267" s="15"/>
      <c r="D267" s="15"/>
      <c r="E267" s="18"/>
      <c r="F267" s="4"/>
      <c r="G267" s="15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6.5" customHeight="1" x14ac:dyDescent="0.35">
      <c r="A268" s="15"/>
      <c r="B268" s="16"/>
      <c r="C268" s="15"/>
      <c r="D268" s="15"/>
      <c r="E268" s="18"/>
      <c r="F268" s="4"/>
      <c r="G268" s="15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6.5" customHeight="1" x14ac:dyDescent="0.35">
      <c r="A269" s="15"/>
      <c r="B269" s="16"/>
      <c r="C269" s="15"/>
      <c r="D269" s="15"/>
      <c r="E269" s="18"/>
      <c r="F269" s="4"/>
      <c r="G269" s="15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6.5" customHeight="1" x14ac:dyDescent="0.35">
      <c r="A270" s="15"/>
      <c r="B270" s="16"/>
      <c r="C270" s="15"/>
      <c r="D270" s="15"/>
      <c r="E270" s="18"/>
      <c r="F270" s="4"/>
      <c r="G270" s="15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6.5" customHeight="1" x14ac:dyDescent="0.35">
      <c r="A271" s="15"/>
      <c r="B271" s="16"/>
      <c r="C271" s="15"/>
      <c r="D271" s="15"/>
      <c r="E271" s="18"/>
      <c r="F271" s="4"/>
      <c r="G271" s="15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6.5" customHeight="1" x14ac:dyDescent="0.35">
      <c r="A272" s="15"/>
      <c r="B272" s="16"/>
      <c r="C272" s="15"/>
      <c r="D272" s="15"/>
      <c r="E272" s="18"/>
      <c r="F272" s="4"/>
      <c r="G272" s="15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6.5" customHeight="1" x14ac:dyDescent="0.35">
      <c r="A273" s="15"/>
      <c r="B273" s="16"/>
      <c r="C273" s="15"/>
      <c r="D273" s="15"/>
      <c r="E273" s="18"/>
      <c r="F273" s="4"/>
      <c r="G273" s="15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6.5" customHeight="1" x14ac:dyDescent="0.35">
      <c r="A274" s="15"/>
      <c r="B274" s="16"/>
      <c r="C274" s="15"/>
      <c r="D274" s="15"/>
      <c r="E274" s="18"/>
      <c r="F274" s="4"/>
      <c r="G274" s="15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6.5" customHeight="1" x14ac:dyDescent="0.35">
      <c r="A275" s="15"/>
      <c r="B275" s="16"/>
      <c r="C275" s="15"/>
      <c r="D275" s="15"/>
      <c r="E275" s="18"/>
      <c r="F275" s="4"/>
      <c r="G275" s="15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6.5" customHeight="1" x14ac:dyDescent="0.35">
      <c r="A276" s="15"/>
      <c r="B276" s="16"/>
      <c r="C276" s="15"/>
      <c r="D276" s="15"/>
      <c r="E276" s="18"/>
      <c r="F276" s="4"/>
      <c r="G276" s="15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6.5" customHeight="1" x14ac:dyDescent="0.35">
      <c r="A277" s="15"/>
      <c r="B277" s="16"/>
      <c r="C277" s="15"/>
      <c r="D277" s="15"/>
      <c r="E277" s="18"/>
      <c r="F277" s="4"/>
      <c r="G277" s="15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6.5" customHeight="1" x14ac:dyDescent="0.35">
      <c r="A278" s="15"/>
      <c r="B278" s="16"/>
      <c r="C278" s="15"/>
      <c r="D278" s="15"/>
      <c r="E278" s="18"/>
      <c r="F278" s="4"/>
      <c r="G278" s="15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6.5" customHeight="1" x14ac:dyDescent="0.35">
      <c r="A279" s="15"/>
      <c r="B279" s="16"/>
      <c r="C279" s="15"/>
      <c r="D279" s="15"/>
      <c r="E279" s="18"/>
      <c r="F279" s="4"/>
      <c r="G279" s="15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6.5" customHeight="1" x14ac:dyDescent="0.35">
      <c r="A280" s="15"/>
      <c r="B280" s="16"/>
      <c r="C280" s="15"/>
      <c r="D280" s="15"/>
      <c r="E280" s="18"/>
      <c r="F280" s="4"/>
      <c r="G280" s="15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6.5" customHeight="1" x14ac:dyDescent="0.35">
      <c r="A281" s="15"/>
      <c r="B281" s="16"/>
      <c r="C281" s="15"/>
      <c r="D281" s="15"/>
      <c r="E281" s="18"/>
      <c r="F281" s="4"/>
      <c r="G281" s="15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6.5" customHeight="1" x14ac:dyDescent="0.35">
      <c r="A282" s="15"/>
      <c r="B282" s="16"/>
      <c r="C282" s="15"/>
      <c r="D282" s="15"/>
      <c r="E282" s="18"/>
      <c r="F282" s="4"/>
      <c r="G282" s="15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6.5" customHeight="1" x14ac:dyDescent="0.35">
      <c r="A283" s="15"/>
      <c r="B283" s="16"/>
      <c r="C283" s="15"/>
      <c r="D283" s="15"/>
      <c r="E283" s="18"/>
      <c r="F283" s="4"/>
      <c r="G283" s="15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6.5" customHeight="1" x14ac:dyDescent="0.35">
      <c r="A284" s="15"/>
      <c r="B284" s="16"/>
      <c r="C284" s="15"/>
      <c r="D284" s="15"/>
      <c r="E284" s="18"/>
      <c r="F284" s="4"/>
      <c r="G284" s="15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6.5" customHeight="1" x14ac:dyDescent="0.35">
      <c r="A285" s="15"/>
      <c r="B285" s="16"/>
      <c r="C285" s="15"/>
      <c r="D285" s="15"/>
      <c r="E285" s="18"/>
      <c r="F285" s="4"/>
      <c r="G285" s="15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6.5" customHeight="1" x14ac:dyDescent="0.35">
      <c r="A286" s="15"/>
      <c r="B286" s="16"/>
      <c r="C286" s="15"/>
      <c r="D286" s="15"/>
      <c r="E286" s="18"/>
      <c r="F286" s="4"/>
      <c r="G286" s="15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6.5" customHeight="1" x14ac:dyDescent="0.35">
      <c r="A287" s="15"/>
      <c r="B287" s="16"/>
      <c r="C287" s="15"/>
      <c r="D287" s="15"/>
      <c r="E287" s="18"/>
      <c r="F287" s="4"/>
      <c r="G287" s="15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6.5" customHeight="1" x14ac:dyDescent="0.35">
      <c r="A288" s="15"/>
      <c r="B288" s="16"/>
      <c r="C288" s="15"/>
      <c r="D288" s="15"/>
      <c r="E288" s="18"/>
      <c r="F288" s="4"/>
      <c r="G288" s="15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6.5" customHeight="1" x14ac:dyDescent="0.35">
      <c r="A289" s="15"/>
      <c r="B289" s="16"/>
      <c r="C289" s="15"/>
      <c r="D289" s="15"/>
      <c r="E289" s="18"/>
      <c r="F289" s="4"/>
      <c r="G289" s="15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6.5" customHeight="1" x14ac:dyDescent="0.35">
      <c r="A290" s="15"/>
      <c r="B290" s="16"/>
      <c r="C290" s="15"/>
      <c r="D290" s="15"/>
      <c r="E290" s="18"/>
      <c r="F290" s="4"/>
      <c r="G290" s="15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6.5" customHeight="1" x14ac:dyDescent="0.35">
      <c r="A291" s="15"/>
      <c r="B291" s="16"/>
      <c r="C291" s="15"/>
      <c r="D291" s="15"/>
      <c r="E291" s="18"/>
      <c r="F291" s="4"/>
      <c r="G291" s="15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6.5" customHeight="1" x14ac:dyDescent="0.35">
      <c r="A292" s="15"/>
      <c r="B292" s="16"/>
      <c r="C292" s="15"/>
      <c r="D292" s="15"/>
      <c r="E292" s="18"/>
      <c r="F292" s="4"/>
      <c r="G292" s="15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6.5" customHeight="1" x14ac:dyDescent="0.35">
      <c r="A293" s="15"/>
      <c r="B293" s="16"/>
      <c r="C293" s="15"/>
      <c r="D293" s="15"/>
      <c r="E293" s="18"/>
      <c r="F293" s="4"/>
      <c r="G293" s="15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6.5" customHeight="1" x14ac:dyDescent="0.35">
      <c r="A294" s="15"/>
      <c r="B294" s="16"/>
      <c r="C294" s="15"/>
      <c r="D294" s="15"/>
      <c r="E294" s="18"/>
      <c r="F294" s="4"/>
      <c r="G294" s="15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6.5" customHeight="1" x14ac:dyDescent="0.35">
      <c r="A295" s="15"/>
      <c r="B295" s="16"/>
      <c r="C295" s="15"/>
      <c r="D295" s="15"/>
      <c r="E295" s="18"/>
      <c r="F295" s="4"/>
      <c r="G295" s="15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6.5" customHeight="1" x14ac:dyDescent="0.35">
      <c r="A296" s="15"/>
      <c r="B296" s="16"/>
      <c r="C296" s="15"/>
      <c r="D296" s="15"/>
      <c r="E296" s="18"/>
      <c r="F296" s="4"/>
      <c r="G296" s="15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6.5" customHeight="1" x14ac:dyDescent="0.35">
      <c r="A297" s="15"/>
      <c r="B297" s="16"/>
      <c r="C297" s="15"/>
      <c r="D297" s="15"/>
      <c r="E297" s="18"/>
      <c r="F297" s="4"/>
      <c r="G297" s="15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6.5" customHeight="1" x14ac:dyDescent="0.35">
      <c r="A298" s="15"/>
      <c r="B298" s="16"/>
      <c r="C298" s="15"/>
      <c r="D298" s="15"/>
      <c r="E298" s="18"/>
      <c r="F298" s="4"/>
      <c r="G298" s="15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6.5" customHeight="1" x14ac:dyDescent="0.35">
      <c r="A299" s="15"/>
      <c r="B299" s="16"/>
      <c r="C299" s="15"/>
      <c r="D299" s="15"/>
      <c r="E299" s="18"/>
      <c r="F299" s="4"/>
      <c r="G299" s="15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6.5" customHeight="1" x14ac:dyDescent="0.35">
      <c r="A300" s="15"/>
      <c r="B300" s="16"/>
      <c r="C300" s="15"/>
      <c r="D300" s="15"/>
      <c r="E300" s="18"/>
      <c r="F300" s="4"/>
      <c r="G300" s="15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6.5" customHeight="1" x14ac:dyDescent="0.35">
      <c r="A301" s="15"/>
      <c r="B301" s="16"/>
      <c r="C301" s="15"/>
      <c r="D301" s="15"/>
      <c r="E301" s="18"/>
      <c r="F301" s="4"/>
      <c r="G301" s="15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6.5" customHeight="1" x14ac:dyDescent="0.35">
      <c r="A302" s="15"/>
      <c r="B302" s="16"/>
      <c r="C302" s="15"/>
      <c r="D302" s="15"/>
      <c r="E302" s="18"/>
      <c r="F302" s="4"/>
      <c r="G302" s="15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6.5" customHeight="1" x14ac:dyDescent="0.35">
      <c r="A303" s="15"/>
      <c r="B303" s="16"/>
      <c r="C303" s="15"/>
      <c r="D303" s="15"/>
      <c r="E303" s="18"/>
      <c r="F303" s="4"/>
      <c r="G303" s="15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6.5" customHeight="1" x14ac:dyDescent="0.35">
      <c r="A304" s="15"/>
      <c r="B304" s="16"/>
      <c r="C304" s="15"/>
      <c r="D304" s="15"/>
      <c r="E304" s="18"/>
      <c r="F304" s="4"/>
      <c r="G304" s="15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6.5" customHeight="1" x14ac:dyDescent="0.35">
      <c r="A305" s="15"/>
      <c r="B305" s="16"/>
      <c r="C305" s="15"/>
      <c r="D305" s="15"/>
      <c r="E305" s="18"/>
      <c r="F305" s="4"/>
      <c r="G305" s="15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6.5" customHeight="1" x14ac:dyDescent="0.35">
      <c r="A306" s="15"/>
      <c r="B306" s="16"/>
      <c r="C306" s="15"/>
      <c r="D306" s="15"/>
      <c r="E306" s="18"/>
      <c r="F306" s="4"/>
      <c r="G306" s="15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6.5" customHeight="1" x14ac:dyDescent="0.35">
      <c r="A307" s="15"/>
      <c r="B307" s="16"/>
      <c r="C307" s="15"/>
      <c r="D307" s="15"/>
      <c r="E307" s="18"/>
      <c r="F307" s="4"/>
      <c r="G307" s="15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6.5" customHeight="1" x14ac:dyDescent="0.35">
      <c r="A308" s="15"/>
      <c r="B308" s="16"/>
      <c r="C308" s="15"/>
      <c r="D308" s="15"/>
      <c r="E308" s="18"/>
      <c r="F308" s="4"/>
      <c r="G308" s="15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6.5" customHeight="1" x14ac:dyDescent="0.35">
      <c r="A309" s="15"/>
      <c r="B309" s="16"/>
      <c r="C309" s="15"/>
      <c r="D309" s="15"/>
      <c r="E309" s="18"/>
      <c r="F309" s="4"/>
      <c r="G309" s="15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6.5" customHeight="1" x14ac:dyDescent="0.35">
      <c r="A310" s="15"/>
      <c r="B310" s="16"/>
      <c r="C310" s="15"/>
      <c r="D310" s="15"/>
      <c r="E310" s="18"/>
      <c r="F310" s="4"/>
      <c r="G310" s="15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6.5" customHeight="1" x14ac:dyDescent="0.35">
      <c r="A311" s="15"/>
      <c r="B311" s="16"/>
      <c r="C311" s="15"/>
      <c r="D311" s="15"/>
      <c r="E311" s="18"/>
      <c r="F311" s="4"/>
      <c r="G311" s="15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6.5" customHeight="1" x14ac:dyDescent="0.35">
      <c r="A312" s="15"/>
      <c r="B312" s="16"/>
      <c r="C312" s="15"/>
      <c r="D312" s="15"/>
      <c r="E312" s="18"/>
      <c r="F312" s="4"/>
      <c r="G312" s="15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6.5" customHeight="1" x14ac:dyDescent="0.35">
      <c r="A313" s="15"/>
      <c r="B313" s="16"/>
      <c r="C313" s="15"/>
      <c r="D313" s="15"/>
      <c r="E313" s="18"/>
      <c r="F313" s="4"/>
      <c r="G313" s="15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6.5" customHeight="1" x14ac:dyDescent="0.35">
      <c r="A314" s="15"/>
      <c r="B314" s="16"/>
      <c r="C314" s="15"/>
      <c r="D314" s="15"/>
      <c r="E314" s="18"/>
      <c r="F314" s="4"/>
      <c r="G314" s="15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6.5" customHeight="1" x14ac:dyDescent="0.35">
      <c r="A315" s="15"/>
      <c r="B315" s="16"/>
      <c r="C315" s="15"/>
      <c r="D315" s="15"/>
      <c r="E315" s="18"/>
      <c r="F315" s="4"/>
      <c r="G315" s="15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6.5" customHeight="1" x14ac:dyDescent="0.35">
      <c r="A316" s="15"/>
      <c r="B316" s="16"/>
      <c r="C316" s="15"/>
      <c r="D316" s="15"/>
      <c r="E316" s="18"/>
      <c r="F316" s="4"/>
      <c r="G316" s="15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6.5" customHeight="1" x14ac:dyDescent="0.35">
      <c r="A317" s="15"/>
      <c r="B317" s="16"/>
      <c r="C317" s="15"/>
      <c r="D317" s="15"/>
      <c r="E317" s="18"/>
      <c r="F317" s="4"/>
      <c r="G317" s="15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6.5" customHeight="1" x14ac:dyDescent="0.35">
      <c r="A318" s="15"/>
      <c r="B318" s="16"/>
      <c r="C318" s="15"/>
      <c r="D318" s="15"/>
      <c r="E318" s="18"/>
      <c r="F318" s="4"/>
      <c r="G318" s="15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6.5" customHeight="1" x14ac:dyDescent="0.35">
      <c r="A319" s="15"/>
      <c r="B319" s="16"/>
      <c r="C319" s="15"/>
      <c r="D319" s="15"/>
      <c r="E319" s="18"/>
      <c r="F319" s="4"/>
      <c r="G319" s="15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6.5" customHeight="1" x14ac:dyDescent="0.35">
      <c r="A320" s="15"/>
      <c r="B320" s="16"/>
      <c r="C320" s="15"/>
      <c r="D320" s="15"/>
      <c r="E320" s="18"/>
      <c r="F320" s="4"/>
      <c r="G320" s="15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6.5" customHeight="1" x14ac:dyDescent="0.35">
      <c r="A321" s="15"/>
      <c r="B321" s="16"/>
      <c r="C321" s="15"/>
      <c r="D321" s="15"/>
      <c r="E321" s="18"/>
      <c r="F321" s="4"/>
      <c r="G321" s="15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6.5" customHeight="1" x14ac:dyDescent="0.35">
      <c r="A322" s="15"/>
      <c r="B322" s="16"/>
      <c r="C322" s="15"/>
      <c r="D322" s="15"/>
      <c r="E322" s="18"/>
      <c r="F322" s="4"/>
      <c r="G322" s="15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6.5" customHeight="1" x14ac:dyDescent="0.35">
      <c r="A323" s="15"/>
      <c r="B323" s="16"/>
      <c r="C323" s="15"/>
      <c r="D323" s="15"/>
      <c r="E323" s="18"/>
      <c r="F323" s="4"/>
      <c r="G323" s="15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6.5" customHeight="1" x14ac:dyDescent="0.35">
      <c r="A324" s="15"/>
      <c r="B324" s="16"/>
      <c r="C324" s="15"/>
      <c r="D324" s="15"/>
      <c r="E324" s="18"/>
      <c r="F324" s="4"/>
      <c r="G324" s="15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6.5" customHeight="1" x14ac:dyDescent="0.35">
      <c r="A325" s="15"/>
      <c r="B325" s="16"/>
      <c r="C325" s="15"/>
      <c r="D325" s="15"/>
      <c r="E325" s="18"/>
      <c r="F325" s="4"/>
      <c r="G325" s="15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6.5" customHeight="1" x14ac:dyDescent="0.35">
      <c r="A326" s="15"/>
      <c r="B326" s="16"/>
      <c r="C326" s="15"/>
      <c r="D326" s="15"/>
      <c r="E326" s="18"/>
      <c r="F326" s="4"/>
      <c r="G326" s="15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6.5" customHeight="1" x14ac:dyDescent="0.35">
      <c r="A327" s="15"/>
      <c r="B327" s="16"/>
      <c r="C327" s="15"/>
      <c r="D327" s="15"/>
      <c r="E327" s="18"/>
      <c r="F327" s="4"/>
      <c r="G327" s="15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6.5" customHeight="1" x14ac:dyDescent="0.35">
      <c r="A328" s="15"/>
      <c r="B328" s="16"/>
      <c r="C328" s="15"/>
      <c r="D328" s="15"/>
      <c r="E328" s="18"/>
      <c r="F328" s="4"/>
      <c r="G328" s="15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6.5" customHeight="1" x14ac:dyDescent="0.35">
      <c r="A329" s="15"/>
      <c r="B329" s="16"/>
      <c r="C329" s="15"/>
      <c r="D329" s="15"/>
      <c r="E329" s="18"/>
      <c r="F329" s="4"/>
      <c r="G329" s="15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6.5" customHeight="1" x14ac:dyDescent="0.35">
      <c r="A330" s="15"/>
      <c r="B330" s="16"/>
      <c r="C330" s="15"/>
      <c r="D330" s="15"/>
      <c r="E330" s="18"/>
      <c r="F330" s="4"/>
      <c r="G330" s="15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6.5" customHeight="1" x14ac:dyDescent="0.35">
      <c r="A331" s="15"/>
      <c r="B331" s="16"/>
      <c r="C331" s="15"/>
      <c r="D331" s="15"/>
      <c r="E331" s="18"/>
      <c r="F331" s="4"/>
      <c r="G331" s="15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6.5" customHeight="1" x14ac:dyDescent="0.35">
      <c r="A332" s="15"/>
      <c r="B332" s="16"/>
      <c r="C332" s="15"/>
      <c r="D332" s="15"/>
      <c r="E332" s="18"/>
      <c r="F332" s="4"/>
      <c r="G332" s="15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6.5" customHeight="1" x14ac:dyDescent="0.35">
      <c r="A333" s="15"/>
      <c r="B333" s="16"/>
      <c r="C333" s="15"/>
      <c r="D333" s="15"/>
      <c r="E333" s="18"/>
      <c r="F333" s="4"/>
      <c r="G333" s="15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6.5" customHeight="1" x14ac:dyDescent="0.35">
      <c r="A334" s="15"/>
      <c r="B334" s="16"/>
      <c r="C334" s="15"/>
      <c r="D334" s="15"/>
      <c r="E334" s="18"/>
      <c r="F334" s="4"/>
      <c r="G334" s="15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6.5" customHeight="1" x14ac:dyDescent="0.35">
      <c r="A335" s="15"/>
      <c r="B335" s="16"/>
      <c r="C335" s="15"/>
      <c r="D335" s="15"/>
      <c r="E335" s="18"/>
      <c r="F335" s="4"/>
      <c r="G335" s="15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6.5" customHeight="1" x14ac:dyDescent="0.35">
      <c r="A336" s="15"/>
      <c r="B336" s="16"/>
      <c r="C336" s="15"/>
      <c r="D336" s="15"/>
      <c r="E336" s="18"/>
      <c r="F336" s="4"/>
      <c r="G336" s="15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6.5" customHeight="1" x14ac:dyDescent="0.35">
      <c r="A337" s="15"/>
      <c r="B337" s="16"/>
      <c r="C337" s="15"/>
      <c r="D337" s="15"/>
      <c r="E337" s="18"/>
      <c r="F337" s="4"/>
      <c r="G337" s="15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6.5" customHeight="1" x14ac:dyDescent="0.35">
      <c r="A338" s="15"/>
      <c r="B338" s="16"/>
      <c r="C338" s="15"/>
      <c r="D338" s="15"/>
      <c r="E338" s="18"/>
      <c r="F338" s="4"/>
      <c r="G338" s="15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6.5" customHeight="1" x14ac:dyDescent="0.35">
      <c r="A339" s="15"/>
      <c r="B339" s="16"/>
      <c r="C339" s="15"/>
      <c r="D339" s="15"/>
      <c r="E339" s="18"/>
      <c r="F339" s="4"/>
      <c r="G339" s="15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6.5" customHeight="1" x14ac:dyDescent="0.35">
      <c r="A340" s="15"/>
      <c r="B340" s="16"/>
      <c r="C340" s="15"/>
      <c r="D340" s="15"/>
      <c r="E340" s="18"/>
      <c r="F340" s="4"/>
      <c r="G340" s="15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6.5" customHeight="1" x14ac:dyDescent="0.35">
      <c r="A341" s="15"/>
      <c r="B341" s="16"/>
      <c r="C341" s="15"/>
      <c r="D341" s="15"/>
      <c r="E341" s="18"/>
      <c r="F341" s="4"/>
      <c r="G341" s="15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6.5" customHeight="1" x14ac:dyDescent="0.35">
      <c r="A342" s="15"/>
      <c r="B342" s="16"/>
      <c r="C342" s="15"/>
      <c r="D342" s="15"/>
      <c r="E342" s="18"/>
      <c r="F342" s="4"/>
      <c r="G342" s="15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6.5" customHeight="1" x14ac:dyDescent="0.35">
      <c r="A343" s="15"/>
      <c r="B343" s="16"/>
      <c r="C343" s="15"/>
      <c r="D343" s="15"/>
      <c r="E343" s="18"/>
      <c r="F343" s="4"/>
      <c r="G343" s="15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6.5" customHeight="1" x14ac:dyDescent="0.35">
      <c r="A344" s="15"/>
      <c r="B344" s="16"/>
      <c r="C344" s="15"/>
      <c r="D344" s="15"/>
      <c r="E344" s="18"/>
      <c r="F344" s="4"/>
      <c r="G344" s="15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6.5" customHeight="1" x14ac:dyDescent="0.35">
      <c r="A345" s="15"/>
      <c r="B345" s="16"/>
      <c r="C345" s="15"/>
      <c r="D345" s="15"/>
      <c r="E345" s="18"/>
      <c r="F345" s="4"/>
      <c r="G345" s="15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6.5" customHeight="1" x14ac:dyDescent="0.35">
      <c r="A346" s="15"/>
      <c r="B346" s="16"/>
      <c r="C346" s="15"/>
      <c r="D346" s="15"/>
      <c r="E346" s="18"/>
      <c r="F346" s="4"/>
      <c r="G346" s="15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6.5" customHeight="1" x14ac:dyDescent="0.35">
      <c r="A347" s="15"/>
      <c r="B347" s="16"/>
      <c r="C347" s="15"/>
      <c r="D347" s="15"/>
      <c r="E347" s="18"/>
      <c r="F347" s="4"/>
      <c r="G347" s="15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6.5" customHeight="1" x14ac:dyDescent="0.35">
      <c r="A348" s="15"/>
      <c r="B348" s="16"/>
      <c r="C348" s="15"/>
      <c r="D348" s="15"/>
      <c r="E348" s="18"/>
      <c r="F348" s="4"/>
      <c r="G348" s="15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6.5" customHeight="1" x14ac:dyDescent="0.35">
      <c r="A349" s="15"/>
      <c r="B349" s="16"/>
      <c r="C349" s="15"/>
      <c r="D349" s="15"/>
      <c r="E349" s="18"/>
      <c r="F349" s="4"/>
      <c r="G349" s="15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6.5" customHeight="1" x14ac:dyDescent="0.35">
      <c r="A350" s="15"/>
      <c r="B350" s="16"/>
      <c r="C350" s="15"/>
      <c r="D350" s="15"/>
      <c r="E350" s="18"/>
      <c r="F350" s="4"/>
      <c r="G350" s="15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6.5" customHeight="1" x14ac:dyDescent="0.35">
      <c r="A351" s="15"/>
      <c r="B351" s="16"/>
      <c r="C351" s="15"/>
      <c r="D351" s="15"/>
      <c r="E351" s="18"/>
      <c r="F351" s="4"/>
      <c r="G351" s="15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6.5" customHeight="1" x14ac:dyDescent="0.35">
      <c r="A352" s="15"/>
      <c r="B352" s="16"/>
      <c r="C352" s="15"/>
      <c r="D352" s="15"/>
      <c r="E352" s="18"/>
      <c r="F352" s="4"/>
      <c r="G352" s="15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6.5" customHeight="1" x14ac:dyDescent="0.35">
      <c r="A353" s="15"/>
      <c r="B353" s="16"/>
      <c r="C353" s="15"/>
      <c r="D353" s="15"/>
      <c r="E353" s="18"/>
      <c r="F353" s="4"/>
      <c r="G353" s="15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6.5" customHeight="1" x14ac:dyDescent="0.35">
      <c r="A354" s="15"/>
      <c r="B354" s="16"/>
      <c r="C354" s="15"/>
      <c r="D354" s="15"/>
      <c r="E354" s="18"/>
      <c r="F354" s="4"/>
      <c r="G354" s="15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6.5" customHeight="1" x14ac:dyDescent="0.35">
      <c r="A355" s="15"/>
      <c r="B355" s="16"/>
      <c r="C355" s="15"/>
      <c r="D355" s="15"/>
      <c r="E355" s="18"/>
      <c r="F355" s="4"/>
      <c r="G355" s="15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6.5" customHeight="1" x14ac:dyDescent="0.35">
      <c r="A356" s="15"/>
      <c r="B356" s="16"/>
      <c r="C356" s="15"/>
      <c r="D356" s="15"/>
      <c r="E356" s="18"/>
      <c r="F356" s="4"/>
      <c r="G356" s="15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6.5" customHeight="1" x14ac:dyDescent="0.35">
      <c r="A357" s="15"/>
      <c r="B357" s="16"/>
      <c r="C357" s="15"/>
      <c r="D357" s="15"/>
      <c r="E357" s="18"/>
      <c r="F357" s="4"/>
      <c r="G357" s="15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6.5" customHeight="1" x14ac:dyDescent="0.35">
      <c r="A358" s="15"/>
      <c r="B358" s="16"/>
      <c r="C358" s="15"/>
      <c r="D358" s="15"/>
      <c r="E358" s="18"/>
      <c r="F358" s="4"/>
      <c r="G358" s="15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6.5" customHeight="1" x14ac:dyDescent="0.35">
      <c r="A359" s="15"/>
      <c r="B359" s="16"/>
      <c r="C359" s="15"/>
      <c r="D359" s="15"/>
      <c r="E359" s="18"/>
      <c r="F359" s="4"/>
      <c r="G359" s="15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6.5" customHeight="1" x14ac:dyDescent="0.35">
      <c r="A360" s="15"/>
      <c r="B360" s="16"/>
      <c r="C360" s="15"/>
      <c r="D360" s="15"/>
      <c r="E360" s="18"/>
      <c r="F360" s="4"/>
      <c r="G360" s="15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6.5" customHeight="1" x14ac:dyDescent="0.35">
      <c r="A361" s="15"/>
      <c r="B361" s="16"/>
      <c r="C361" s="15"/>
      <c r="D361" s="15"/>
      <c r="E361" s="18"/>
      <c r="F361" s="4"/>
      <c r="G361" s="15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6.5" customHeight="1" x14ac:dyDescent="0.35">
      <c r="A362" s="15"/>
      <c r="B362" s="16"/>
      <c r="C362" s="15"/>
      <c r="D362" s="15"/>
      <c r="E362" s="18"/>
      <c r="F362" s="4"/>
      <c r="G362" s="15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6.5" customHeight="1" x14ac:dyDescent="0.35">
      <c r="A363" s="15"/>
      <c r="B363" s="16"/>
      <c r="C363" s="15"/>
      <c r="D363" s="15"/>
      <c r="E363" s="18"/>
      <c r="F363" s="4"/>
      <c r="G363" s="15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6.5" customHeight="1" x14ac:dyDescent="0.35">
      <c r="A364" s="15"/>
      <c r="B364" s="16"/>
      <c r="C364" s="15"/>
      <c r="D364" s="15"/>
      <c r="E364" s="18"/>
      <c r="F364" s="4"/>
      <c r="G364" s="15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6.5" customHeight="1" x14ac:dyDescent="0.35">
      <c r="A365" s="15"/>
      <c r="B365" s="16"/>
      <c r="C365" s="15"/>
      <c r="D365" s="15"/>
      <c r="E365" s="18"/>
      <c r="F365" s="4"/>
      <c r="G365" s="15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6.5" customHeight="1" x14ac:dyDescent="0.35">
      <c r="A366" s="15"/>
      <c r="B366" s="16"/>
      <c r="C366" s="15"/>
      <c r="D366" s="15"/>
      <c r="E366" s="18"/>
      <c r="F366" s="4"/>
      <c r="G366" s="15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6.5" customHeight="1" x14ac:dyDescent="0.35">
      <c r="A367" s="15"/>
      <c r="B367" s="16"/>
      <c r="C367" s="15"/>
      <c r="D367" s="15"/>
      <c r="E367" s="18"/>
      <c r="F367" s="4"/>
      <c r="G367" s="15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6.5" customHeight="1" x14ac:dyDescent="0.35">
      <c r="A368" s="15"/>
      <c r="B368" s="16"/>
      <c r="C368" s="15"/>
      <c r="D368" s="15"/>
      <c r="E368" s="18"/>
      <c r="F368" s="4"/>
      <c r="G368" s="15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6.5" customHeight="1" x14ac:dyDescent="0.35">
      <c r="A369" s="15"/>
      <c r="B369" s="16"/>
      <c r="C369" s="15"/>
      <c r="D369" s="15"/>
      <c r="E369" s="18"/>
      <c r="F369" s="4"/>
      <c r="G369" s="15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6.5" customHeight="1" x14ac:dyDescent="0.35">
      <c r="A370" s="15"/>
      <c r="B370" s="16"/>
      <c r="C370" s="15"/>
      <c r="D370" s="15"/>
      <c r="E370" s="18"/>
      <c r="F370" s="4"/>
      <c r="G370" s="15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6.5" customHeight="1" x14ac:dyDescent="0.35">
      <c r="A371" s="15"/>
      <c r="B371" s="16"/>
      <c r="C371" s="15"/>
      <c r="D371" s="15"/>
      <c r="E371" s="18"/>
      <c r="F371" s="4"/>
      <c r="G371" s="15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6.5" customHeight="1" x14ac:dyDescent="0.35">
      <c r="A372" s="15"/>
      <c r="B372" s="16"/>
      <c r="C372" s="15"/>
      <c r="D372" s="15"/>
      <c r="E372" s="18"/>
      <c r="F372" s="4"/>
      <c r="G372" s="15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6.5" customHeight="1" x14ac:dyDescent="0.35">
      <c r="A373" s="15"/>
      <c r="B373" s="16"/>
      <c r="C373" s="15"/>
      <c r="D373" s="15"/>
      <c r="E373" s="18"/>
      <c r="F373" s="4"/>
      <c r="G373" s="15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6.5" customHeight="1" x14ac:dyDescent="0.35">
      <c r="A374" s="15"/>
      <c r="B374" s="16"/>
      <c r="C374" s="15"/>
      <c r="D374" s="15"/>
      <c r="E374" s="18"/>
      <c r="F374" s="4"/>
      <c r="G374" s="15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6.5" customHeight="1" x14ac:dyDescent="0.35">
      <c r="A375" s="15"/>
      <c r="B375" s="16"/>
      <c r="C375" s="15"/>
      <c r="D375" s="15"/>
      <c r="E375" s="18"/>
      <c r="F375" s="4"/>
      <c r="G375" s="15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6.5" customHeight="1" x14ac:dyDescent="0.35">
      <c r="A376" s="15"/>
      <c r="B376" s="16"/>
      <c r="C376" s="15"/>
      <c r="D376" s="15"/>
      <c r="E376" s="18"/>
      <c r="F376" s="4"/>
      <c r="G376" s="15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6.5" customHeight="1" x14ac:dyDescent="0.35">
      <c r="A377" s="15"/>
      <c r="B377" s="16"/>
      <c r="C377" s="15"/>
      <c r="D377" s="15"/>
      <c r="E377" s="18"/>
      <c r="F377" s="4"/>
      <c r="G377" s="15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6.5" customHeight="1" x14ac:dyDescent="0.35">
      <c r="A378" s="15"/>
      <c r="B378" s="16"/>
      <c r="C378" s="15"/>
      <c r="D378" s="15"/>
      <c r="E378" s="18"/>
      <c r="F378" s="4"/>
      <c r="G378" s="15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6.5" customHeight="1" x14ac:dyDescent="0.35">
      <c r="A379" s="15"/>
      <c r="B379" s="16"/>
      <c r="C379" s="15"/>
      <c r="D379" s="15"/>
      <c r="E379" s="18"/>
      <c r="F379" s="4"/>
      <c r="G379" s="15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6.5" customHeight="1" x14ac:dyDescent="0.35">
      <c r="A380" s="15"/>
      <c r="B380" s="16"/>
      <c r="C380" s="15"/>
      <c r="D380" s="15"/>
      <c r="E380" s="18"/>
      <c r="F380" s="4"/>
      <c r="G380" s="15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6.5" customHeight="1" x14ac:dyDescent="0.35">
      <c r="A381" s="15"/>
      <c r="B381" s="16"/>
      <c r="C381" s="15"/>
      <c r="D381" s="15"/>
      <c r="E381" s="18"/>
      <c r="F381" s="4"/>
      <c r="G381" s="15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6.5" customHeight="1" x14ac:dyDescent="0.35">
      <c r="A382" s="15"/>
      <c r="B382" s="16"/>
      <c r="C382" s="15"/>
      <c r="D382" s="15"/>
      <c r="E382" s="18"/>
      <c r="F382" s="4"/>
      <c r="G382" s="15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6.5" customHeight="1" x14ac:dyDescent="0.35">
      <c r="A383" s="15"/>
      <c r="B383" s="16"/>
      <c r="C383" s="15"/>
      <c r="D383" s="15"/>
      <c r="E383" s="18"/>
      <c r="F383" s="4"/>
      <c r="G383" s="15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6.5" customHeight="1" x14ac:dyDescent="0.35">
      <c r="A384" s="15"/>
      <c r="B384" s="16"/>
      <c r="C384" s="15"/>
      <c r="D384" s="15"/>
      <c r="E384" s="18"/>
      <c r="F384" s="4"/>
      <c r="G384" s="15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6.5" customHeight="1" x14ac:dyDescent="0.35">
      <c r="A385" s="15"/>
      <c r="B385" s="16"/>
      <c r="C385" s="15"/>
      <c r="D385" s="15"/>
      <c r="E385" s="18"/>
      <c r="F385" s="4"/>
      <c r="G385" s="15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6.5" customHeight="1" x14ac:dyDescent="0.35">
      <c r="A386" s="15"/>
      <c r="B386" s="16"/>
      <c r="C386" s="15"/>
      <c r="D386" s="15"/>
      <c r="E386" s="18"/>
      <c r="F386" s="4"/>
      <c r="G386" s="15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6.5" customHeight="1" x14ac:dyDescent="0.35">
      <c r="A387" s="15"/>
      <c r="B387" s="16"/>
      <c r="C387" s="15"/>
      <c r="D387" s="15"/>
      <c r="E387" s="18"/>
      <c r="F387" s="4"/>
      <c r="G387" s="15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6.5" customHeight="1" x14ac:dyDescent="0.35">
      <c r="A388" s="15"/>
      <c r="B388" s="16"/>
      <c r="C388" s="15"/>
      <c r="D388" s="15"/>
      <c r="E388" s="18"/>
      <c r="F388" s="4"/>
      <c r="G388" s="15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6.5" customHeight="1" x14ac:dyDescent="0.35">
      <c r="A389" s="15"/>
      <c r="B389" s="16"/>
      <c r="C389" s="15"/>
      <c r="D389" s="15"/>
      <c r="E389" s="18"/>
      <c r="F389" s="4"/>
      <c r="G389" s="15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6.5" customHeight="1" x14ac:dyDescent="0.35">
      <c r="A390" s="15"/>
      <c r="B390" s="16"/>
      <c r="C390" s="15"/>
      <c r="D390" s="15"/>
      <c r="E390" s="18"/>
      <c r="F390" s="4"/>
      <c r="G390" s="15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6.5" customHeight="1" x14ac:dyDescent="0.35">
      <c r="A391" s="15"/>
      <c r="B391" s="16"/>
      <c r="C391" s="15"/>
      <c r="D391" s="15"/>
      <c r="E391" s="18"/>
      <c r="F391" s="4"/>
      <c r="G391" s="15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6.5" customHeight="1" x14ac:dyDescent="0.35">
      <c r="A392" s="15"/>
      <c r="B392" s="16"/>
      <c r="C392" s="15"/>
      <c r="D392" s="15"/>
      <c r="E392" s="18"/>
      <c r="F392" s="4"/>
      <c r="G392" s="15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6.5" customHeight="1" x14ac:dyDescent="0.35">
      <c r="A393" s="15"/>
      <c r="B393" s="16"/>
      <c r="C393" s="15"/>
      <c r="D393" s="15"/>
      <c r="E393" s="18"/>
      <c r="F393" s="4"/>
      <c r="G393" s="15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6.5" customHeight="1" x14ac:dyDescent="0.35">
      <c r="A394" s="15"/>
      <c r="B394" s="16"/>
      <c r="C394" s="15"/>
      <c r="D394" s="15"/>
      <c r="E394" s="18"/>
      <c r="F394" s="4"/>
      <c r="G394" s="15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6.5" customHeight="1" x14ac:dyDescent="0.35">
      <c r="A395" s="15"/>
      <c r="B395" s="16"/>
      <c r="C395" s="15"/>
      <c r="D395" s="15"/>
      <c r="E395" s="18"/>
      <c r="F395" s="4"/>
      <c r="G395" s="15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6.5" customHeight="1" x14ac:dyDescent="0.35">
      <c r="A396" s="15"/>
      <c r="B396" s="16"/>
      <c r="C396" s="15"/>
      <c r="D396" s="15"/>
      <c r="E396" s="18"/>
      <c r="F396" s="4"/>
      <c r="G396" s="15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6.5" customHeight="1" x14ac:dyDescent="0.35">
      <c r="A397" s="15"/>
      <c r="B397" s="16"/>
      <c r="C397" s="15"/>
      <c r="D397" s="15"/>
      <c r="E397" s="18"/>
      <c r="F397" s="4"/>
      <c r="G397" s="15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6.5" customHeight="1" x14ac:dyDescent="0.35">
      <c r="A398" s="15"/>
      <c r="B398" s="16"/>
      <c r="C398" s="15"/>
      <c r="D398" s="15"/>
      <c r="E398" s="18"/>
      <c r="F398" s="4"/>
      <c r="G398" s="15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6.5" customHeight="1" x14ac:dyDescent="0.35">
      <c r="A399" s="15"/>
      <c r="B399" s="16"/>
      <c r="C399" s="15"/>
      <c r="D399" s="15"/>
      <c r="E399" s="18"/>
      <c r="F399" s="4"/>
      <c r="G399" s="15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6.5" customHeight="1" x14ac:dyDescent="0.35">
      <c r="A400" s="15"/>
      <c r="B400" s="16"/>
      <c r="C400" s="15"/>
      <c r="D400" s="15"/>
      <c r="E400" s="18"/>
      <c r="F400" s="4"/>
      <c r="G400" s="15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6.5" customHeight="1" x14ac:dyDescent="0.35">
      <c r="A401" s="15"/>
      <c r="B401" s="16"/>
      <c r="C401" s="15"/>
      <c r="D401" s="15"/>
      <c r="E401" s="18"/>
      <c r="F401" s="4"/>
      <c r="G401" s="15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6.5" customHeight="1" x14ac:dyDescent="0.35">
      <c r="A402" s="15"/>
      <c r="B402" s="16"/>
      <c r="C402" s="15"/>
      <c r="D402" s="15"/>
      <c r="E402" s="18"/>
      <c r="F402" s="4"/>
      <c r="G402" s="15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6.5" customHeight="1" x14ac:dyDescent="0.35">
      <c r="A403" s="15"/>
      <c r="B403" s="16"/>
      <c r="C403" s="15"/>
      <c r="D403" s="15"/>
      <c r="E403" s="18"/>
      <c r="F403" s="4"/>
      <c r="G403" s="15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6.5" customHeight="1" x14ac:dyDescent="0.35">
      <c r="A404" s="15"/>
      <c r="B404" s="16"/>
      <c r="C404" s="15"/>
      <c r="D404" s="15"/>
      <c r="E404" s="18"/>
      <c r="F404" s="4"/>
      <c r="G404" s="15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6.5" customHeight="1" x14ac:dyDescent="0.35">
      <c r="A405" s="15"/>
      <c r="B405" s="16"/>
      <c r="C405" s="15"/>
      <c r="D405" s="15"/>
      <c r="E405" s="18"/>
      <c r="F405" s="4"/>
      <c r="G405" s="15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6.5" customHeight="1" x14ac:dyDescent="0.35">
      <c r="A406" s="15"/>
      <c r="B406" s="16"/>
      <c r="C406" s="15"/>
      <c r="D406" s="15"/>
      <c r="E406" s="18"/>
      <c r="F406" s="4"/>
      <c r="G406" s="15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6.5" customHeight="1" x14ac:dyDescent="0.35">
      <c r="A407" s="15"/>
      <c r="B407" s="16"/>
      <c r="C407" s="15"/>
      <c r="D407" s="15"/>
      <c r="E407" s="18"/>
      <c r="F407" s="4"/>
      <c r="G407" s="15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6.5" customHeight="1" x14ac:dyDescent="0.35">
      <c r="A408" s="15"/>
      <c r="B408" s="16"/>
      <c r="C408" s="15"/>
      <c r="D408" s="15"/>
      <c r="E408" s="18"/>
      <c r="F408" s="4"/>
      <c r="G408" s="15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6.5" customHeight="1" x14ac:dyDescent="0.35">
      <c r="A409" s="15"/>
      <c r="B409" s="16"/>
      <c r="C409" s="15"/>
      <c r="D409" s="15"/>
      <c r="E409" s="18"/>
      <c r="F409" s="4"/>
      <c r="G409" s="15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6.5" customHeight="1" x14ac:dyDescent="0.35">
      <c r="A410" s="15"/>
      <c r="B410" s="16"/>
      <c r="C410" s="15"/>
      <c r="D410" s="15"/>
      <c r="E410" s="18"/>
      <c r="F410" s="4"/>
      <c r="G410" s="15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6.5" customHeight="1" x14ac:dyDescent="0.35">
      <c r="A411" s="15"/>
      <c r="B411" s="16"/>
      <c r="C411" s="15"/>
      <c r="D411" s="15"/>
      <c r="E411" s="18"/>
      <c r="F411" s="4"/>
      <c r="G411" s="15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6.5" customHeight="1" x14ac:dyDescent="0.35">
      <c r="A412" s="15"/>
      <c r="B412" s="16"/>
      <c r="C412" s="15"/>
      <c r="D412" s="15"/>
      <c r="E412" s="18"/>
      <c r="F412" s="4"/>
      <c r="G412" s="15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6.5" customHeight="1" x14ac:dyDescent="0.35">
      <c r="A413" s="15"/>
      <c r="B413" s="16"/>
      <c r="C413" s="15"/>
      <c r="D413" s="15"/>
      <c r="E413" s="18"/>
      <c r="F413" s="4"/>
      <c r="G413" s="15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6.5" customHeight="1" x14ac:dyDescent="0.35">
      <c r="A414" s="15"/>
      <c r="B414" s="16"/>
      <c r="C414" s="15"/>
      <c r="D414" s="15"/>
      <c r="E414" s="18"/>
      <c r="F414" s="4"/>
      <c r="G414" s="15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6.5" customHeight="1" x14ac:dyDescent="0.35">
      <c r="A415" s="15"/>
      <c r="B415" s="16"/>
      <c r="C415" s="15"/>
      <c r="D415" s="15"/>
      <c r="E415" s="18"/>
      <c r="F415" s="4"/>
      <c r="G415" s="15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6.5" customHeight="1" x14ac:dyDescent="0.35">
      <c r="A416" s="15"/>
      <c r="B416" s="16"/>
      <c r="C416" s="15"/>
      <c r="D416" s="15"/>
      <c r="E416" s="18"/>
      <c r="F416" s="4"/>
      <c r="G416" s="15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6.5" customHeight="1" x14ac:dyDescent="0.35">
      <c r="A417" s="15"/>
      <c r="B417" s="16"/>
      <c r="C417" s="15"/>
      <c r="D417" s="15"/>
      <c r="E417" s="18"/>
      <c r="F417" s="4"/>
      <c r="G417" s="15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6.5" customHeight="1" x14ac:dyDescent="0.35">
      <c r="A418" s="15"/>
      <c r="B418" s="16"/>
      <c r="C418" s="15"/>
      <c r="D418" s="15"/>
      <c r="E418" s="18"/>
      <c r="F418" s="4"/>
      <c r="G418" s="15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6.5" customHeight="1" x14ac:dyDescent="0.35">
      <c r="A419" s="15"/>
      <c r="B419" s="16"/>
      <c r="C419" s="15"/>
      <c r="D419" s="15"/>
      <c r="E419" s="18"/>
      <c r="F419" s="4"/>
      <c r="G419" s="15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6.5" customHeight="1" x14ac:dyDescent="0.35">
      <c r="A420" s="15"/>
      <c r="B420" s="16"/>
      <c r="C420" s="15"/>
      <c r="D420" s="15"/>
      <c r="E420" s="18"/>
      <c r="F420" s="4"/>
      <c r="G420" s="15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6.5" customHeight="1" x14ac:dyDescent="0.35">
      <c r="A421" s="15"/>
      <c r="B421" s="16"/>
      <c r="C421" s="15"/>
      <c r="D421" s="15"/>
      <c r="E421" s="18"/>
      <c r="F421" s="4"/>
      <c r="G421" s="15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6.5" customHeight="1" x14ac:dyDescent="0.35">
      <c r="A422" s="15"/>
      <c r="B422" s="16"/>
      <c r="C422" s="15"/>
      <c r="D422" s="15"/>
      <c r="E422" s="18"/>
      <c r="F422" s="4"/>
      <c r="G422" s="15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6.5" customHeight="1" x14ac:dyDescent="0.35">
      <c r="A423" s="15"/>
      <c r="B423" s="16"/>
      <c r="C423" s="15"/>
      <c r="D423" s="15"/>
      <c r="E423" s="18"/>
      <c r="F423" s="4"/>
      <c r="G423" s="15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6.5" customHeight="1" x14ac:dyDescent="0.35">
      <c r="A424" s="15"/>
      <c r="B424" s="16"/>
      <c r="C424" s="15"/>
      <c r="D424" s="15"/>
      <c r="E424" s="18"/>
      <c r="F424" s="4"/>
      <c r="G424" s="15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6.5" customHeight="1" x14ac:dyDescent="0.35">
      <c r="A425" s="15"/>
      <c r="B425" s="16"/>
      <c r="C425" s="15"/>
      <c r="D425" s="15"/>
      <c r="E425" s="18"/>
      <c r="F425" s="4"/>
      <c r="G425" s="15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6.5" customHeight="1" x14ac:dyDescent="0.35">
      <c r="A426" s="15"/>
      <c r="B426" s="16"/>
      <c r="C426" s="15"/>
      <c r="D426" s="15"/>
      <c r="E426" s="18"/>
      <c r="F426" s="4"/>
      <c r="G426" s="15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6.5" customHeight="1" x14ac:dyDescent="0.35">
      <c r="A427" s="15"/>
      <c r="B427" s="16"/>
      <c r="C427" s="15"/>
      <c r="D427" s="15"/>
      <c r="E427" s="18"/>
      <c r="F427" s="4"/>
      <c r="G427" s="15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6.5" customHeight="1" x14ac:dyDescent="0.35">
      <c r="A428" s="15"/>
      <c r="B428" s="16"/>
      <c r="C428" s="15"/>
      <c r="D428" s="15"/>
      <c r="E428" s="18"/>
      <c r="F428" s="4"/>
      <c r="G428" s="15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6.5" customHeight="1" x14ac:dyDescent="0.35">
      <c r="A429" s="15"/>
      <c r="B429" s="16"/>
      <c r="C429" s="15"/>
      <c r="D429" s="15"/>
      <c r="E429" s="18"/>
      <c r="F429" s="4"/>
      <c r="G429" s="15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6.5" customHeight="1" x14ac:dyDescent="0.35">
      <c r="A430" s="15"/>
      <c r="B430" s="16"/>
      <c r="C430" s="15"/>
      <c r="D430" s="15"/>
      <c r="E430" s="18"/>
      <c r="F430" s="4"/>
      <c r="G430" s="15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6.5" customHeight="1" x14ac:dyDescent="0.35">
      <c r="A431" s="15"/>
      <c r="B431" s="16"/>
      <c r="C431" s="15"/>
      <c r="D431" s="15"/>
      <c r="E431" s="18"/>
      <c r="F431" s="4"/>
      <c r="G431" s="15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6.5" customHeight="1" x14ac:dyDescent="0.35">
      <c r="A432" s="15"/>
      <c r="B432" s="16"/>
      <c r="C432" s="15"/>
      <c r="D432" s="15"/>
      <c r="E432" s="18"/>
      <c r="F432" s="4"/>
      <c r="G432" s="15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6.5" customHeight="1" x14ac:dyDescent="0.35">
      <c r="A433" s="15"/>
      <c r="B433" s="16"/>
      <c r="C433" s="15"/>
      <c r="D433" s="15"/>
      <c r="E433" s="18"/>
      <c r="F433" s="4"/>
      <c r="G433" s="15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6.5" customHeight="1" x14ac:dyDescent="0.35">
      <c r="A434" s="15"/>
      <c r="B434" s="16"/>
      <c r="C434" s="15"/>
      <c r="D434" s="15"/>
      <c r="E434" s="18"/>
      <c r="F434" s="4"/>
      <c r="G434" s="15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6.5" customHeight="1" x14ac:dyDescent="0.35">
      <c r="A435" s="15"/>
      <c r="B435" s="16"/>
      <c r="C435" s="15"/>
      <c r="D435" s="15"/>
      <c r="E435" s="18"/>
      <c r="F435" s="4"/>
      <c r="G435" s="15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6.5" customHeight="1" x14ac:dyDescent="0.35">
      <c r="A436" s="15"/>
      <c r="B436" s="16"/>
      <c r="C436" s="15"/>
      <c r="D436" s="15"/>
      <c r="E436" s="18"/>
      <c r="F436" s="4"/>
      <c r="G436" s="15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6.5" customHeight="1" x14ac:dyDescent="0.35">
      <c r="A437" s="15"/>
      <c r="B437" s="16"/>
      <c r="C437" s="15"/>
      <c r="D437" s="15"/>
      <c r="E437" s="18"/>
      <c r="F437" s="4"/>
      <c r="G437" s="15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6.5" customHeight="1" x14ac:dyDescent="0.35">
      <c r="A438" s="15"/>
      <c r="B438" s="16"/>
      <c r="C438" s="15"/>
      <c r="D438" s="15"/>
      <c r="E438" s="18"/>
      <c r="F438" s="4"/>
      <c r="G438" s="15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6.5" customHeight="1" x14ac:dyDescent="0.35">
      <c r="A439" s="15"/>
      <c r="B439" s="16"/>
      <c r="C439" s="15"/>
      <c r="D439" s="15"/>
      <c r="E439" s="18"/>
      <c r="F439" s="4"/>
      <c r="G439" s="15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6.5" customHeight="1" x14ac:dyDescent="0.35">
      <c r="A440" s="15"/>
      <c r="B440" s="16"/>
      <c r="C440" s="15"/>
      <c r="D440" s="15"/>
      <c r="E440" s="18"/>
      <c r="F440" s="4"/>
      <c r="G440" s="15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6.5" customHeight="1" x14ac:dyDescent="0.35">
      <c r="A441" s="15"/>
      <c r="B441" s="16"/>
      <c r="C441" s="15"/>
      <c r="D441" s="15"/>
      <c r="E441" s="18"/>
      <c r="F441" s="4"/>
      <c r="G441" s="15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6.5" customHeight="1" x14ac:dyDescent="0.35">
      <c r="A442" s="15"/>
      <c r="B442" s="16"/>
      <c r="C442" s="15"/>
      <c r="D442" s="15"/>
      <c r="E442" s="18"/>
      <c r="F442" s="4"/>
      <c r="G442" s="15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6.5" customHeight="1" x14ac:dyDescent="0.35">
      <c r="A443" s="15"/>
      <c r="B443" s="16"/>
      <c r="C443" s="15"/>
      <c r="D443" s="15"/>
      <c r="E443" s="18"/>
      <c r="F443" s="4"/>
      <c r="G443" s="15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6.5" customHeight="1" x14ac:dyDescent="0.35">
      <c r="A444" s="15"/>
      <c r="B444" s="16"/>
      <c r="C444" s="15"/>
      <c r="D444" s="15"/>
      <c r="E444" s="18"/>
      <c r="F444" s="4"/>
      <c r="G444" s="15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6.5" customHeight="1" x14ac:dyDescent="0.35">
      <c r="A445" s="15"/>
      <c r="B445" s="16"/>
      <c r="C445" s="15"/>
      <c r="D445" s="15"/>
      <c r="E445" s="18"/>
      <c r="F445" s="4"/>
      <c r="G445" s="15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6.5" customHeight="1" x14ac:dyDescent="0.35">
      <c r="A446" s="15"/>
      <c r="B446" s="16"/>
      <c r="C446" s="15"/>
      <c r="D446" s="15"/>
      <c r="E446" s="18"/>
      <c r="F446" s="4"/>
      <c r="G446" s="15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6.5" customHeight="1" x14ac:dyDescent="0.35">
      <c r="A447" s="15"/>
      <c r="B447" s="16"/>
      <c r="C447" s="15"/>
      <c r="D447" s="15"/>
      <c r="E447" s="18"/>
      <c r="F447" s="4"/>
      <c r="G447" s="15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6.5" customHeight="1" x14ac:dyDescent="0.35">
      <c r="A448" s="15"/>
      <c r="B448" s="16"/>
      <c r="C448" s="15"/>
      <c r="D448" s="15"/>
      <c r="E448" s="18"/>
      <c r="F448" s="4"/>
      <c r="G448" s="15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6.5" customHeight="1" x14ac:dyDescent="0.35">
      <c r="A449" s="15"/>
      <c r="B449" s="16"/>
      <c r="C449" s="15"/>
      <c r="D449" s="15"/>
      <c r="E449" s="18"/>
      <c r="F449" s="4"/>
      <c r="G449" s="15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6.5" customHeight="1" x14ac:dyDescent="0.35">
      <c r="A450" s="15"/>
      <c r="B450" s="16"/>
      <c r="C450" s="15"/>
      <c r="D450" s="15"/>
      <c r="E450" s="18"/>
      <c r="F450" s="4"/>
      <c r="G450" s="15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6.5" customHeight="1" x14ac:dyDescent="0.35">
      <c r="A451" s="15"/>
      <c r="B451" s="16"/>
      <c r="C451" s="15"/>
      <c r="D451" s="15"/>
      <c r="E451" s="18"/>
      <c r="F451" s="4"/>
      <c r="G451" s="15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6.5" customHeight="1" x14ac:dyDescent="0.35">
      <c r="A452" s="15"/>
      <c r="B452" s="16"/>
      <c r="C452" s="15"/>
      <c r="D452" s="15"/>
      <c r="E452" s="18"/>
      <c r="F452" s="4"/>
      <c r="G452" s="15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6.5" customHeight="1" x14ac:dyDescent="0.35">
      <c r="A453" s="15"/>
      <c r="B453" s="16"/>
      <c r="C453" s="15"/>
      <c r="D453" s="15"/>
      <c r="E453" s="18"/>
      <c r="F453" s="4"/>
      <c r="G453" s="15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6.5" customHeight="1" x14ac:dyDescent="0.35">
      <c r="A454" s="15"/>
      <c r="B454" s="16"/>
      <c r="C454" s="15"/>
      <c r="D454" s="15"/>
      <c r="E454" s="18"/>
      <c r="F454" s="4"/>
      <c r="G454" s="15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6.5" customHeight="1" x14ac:dyDescent="0.35">
      <c r="A455" s="15"/>
      <c r="B455" s="16"/>
      <c r="C455" s="15"/>
      <c r="D455" s="15"/>
      <c r="E455" s="18"/>
      <c r="F455" s="4"/>
      <c r="G455" s="15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6.5" customHeight="1" x14ac:dyDescent="0.35">
      <c r="A456" s="15"/>
      <c r="B456" s="16"/>
      <c r="C456" s="15"/>
      <c r="D456" s="15"/>
      <c r="E456" s="18"/>
      <c r="F456" s="4"/>
      <c r="G456" s="15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6.5" customHeight="1" x14ac:dyDescent="0.35">
      <c r="A457" s="15"/>
      <c r="B457" s="16"/>
      <c r="C457" s="15"/>
      <c r="D457" s="15"/>
      <c r="E457" s="18"/>
      <c r="F457" s="4"/>
      <c r="G457" s="15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6.5" customHeight="1" x14ac:dyDescent="0.35">
      <c r="A458" s="15"/>
      <c r="B458" s="16"/>
      <c r="C458" s="15"/>
      <c r="D458" s="15"/>
      <c r="E458" s="18"/>
      <c r="F458" s="4"/>
      <c r="G458" s="15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6.5" customHeight="1" x14ac:dyDescent="0.35">
      <c r="A459" s="15"/>
      <c r="B459" s="16"/>
      <c r="C459" s="15"/>
      <c r="D459" s="15"/>
      <c r="E459" s="18"/>
      <c r="F459" s="4"/>
      <c r="G459" s="15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6.5" customHeight="1" x14ac:dyDescent="0.35">
      <c r="A460" s="15"/>
      <c r="B460" s="16"/>
      <c r="C460" s="15"/>
      <c r="D460" s="15"/>
      <c r="E460" s="18"/>
      <c r="F460" s="4"/>
      <c r="G460" s="15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6.5" customHeight="1" x14ac:dyDescent="0.35">
      <c r="A461" s="15"/>
      <c r="B461" s="16"/>
      <c r="C461" s="15"/>
      <c r="D461" s="15"/>
      <c r="E461" s="18"/>
      <c r="F461" s="4"/>
      <c r="G461" s="15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6.5" customHeight="1" x14ac:dyDescent="0.35">
      <c r="A462" s="15"/>
      <c r="B462" s="16"/>
      <c r="C462" s="15"/>
      <c r="D462" s="15"/>
      <c r="E462" s="18"/>
      <c r="F462" s="4"/>
      <c r="G462" s="15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6.5" customHeight="1" x14ac:dyDescent="0.35">
      <c r="A463" s="15"/>
      <c r="B463" s="16"/>
      <c r="C463" s="15"/>
      <c r="D463" s="15"/>
      <c r="E463" s="18"/>
      <c r="F463" s="4"/>
      <c r="G463" s="15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6.5" customHeight="1" x14ac:dyDescent="0.35">
      <c r="A464" s="15"/>
      <c r="B464" s="16"/>
      <c r="C464" s="15"/>
      <c r="D464" s="15"/>
      <c r="E464" s="18"/>
      <c r="F464" s="4"/>
      <c r="G464" s="15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6.5" customHeight="1" x14ac:dyDescent="0.35">
      <c r="A465" s="15"/>
      <c r="B465" s="16"/>
      <c r="C465" s="15"/>
      <c r="D465" s="15"/>
      <c r="E465" s="18"/>
      <c r="F465" s="4"/>
      <c r="G465" s="15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6.5" customHeight="1" x14ac:dyDescent="0.35">
      <c r="A466" s="15"/>
      <c r="B466" s="16"/>
      <c r="C466" s="15"/>
      <c r="D466" s="15"/>
      <c r="E466" s="18"/>
      <c r="F466" s="4"/>
      <c r="G466" s="15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6.5" customHeight="1" x14ac:dyDescent="0.35">
      <c r="A467" s="15"/>
      <c r="B467" s="16"/>
      <c r="C467" s="15"/>
      <c r="D467" s="15"/>
      <c r="E467" s="18"/>
      <c r="F467" s="4"/>
      <c r="G467" s="15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6.5" customHeight="1" x14ac:dyDescent="0.35">
      <c r="A468" s="15"/>
      <c r="B468" s="16"/>
      <c r="C468" s="15"/>
      <c r="D468" s="15"/>
      <c r="E468" s="18"/>
      <c r="F468" s="4"/>
      <c r="G468" s="15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6.5" customHeight="1" x14ac:dyDescent="0.35">
      <c r="A469" s="15"/>
      <c r="B469" s="16"/>
      <c r="C469" s="15"/>
      <c r="D469" s="15"/>
      <c r="E469" s="18"/>
      <c r="F469" s="4"/>
      <c r="G469" s="15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6.5" customHeight="1" x14ac:dyDescent="0.35">
      <c r="A470" s="15"/>
      <c r="B470" s="16"/>
      <c r="C470" s="15"/>
      <c r="D470" s="15"/>
      <c r="E470" s="18"/>
      <c r="F470" s="4"/>
      <c r="G470" s="15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6.5" customHeight="1" x14ac:dyDescent="0.35">
      <c r="A471" s="15"/>
      <c r="B471" s="16"/>
      <c r="C471" s="15"/>
      <c r="D471" s="15"/>
      <c r="E471" s="18"/>
      <c r="F471" s="4"/>
      <c r="G471" s="15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6.5" customHeight="1" x14ac:dyDescent="0.35">
      <c r="A472" s="15"/>
      <c r="B472" s="16"/>
      <c r="C472" s="15"/>
      <c r="D472" s="15"/>
      <c r="E472" s="18"/>
      <c r="F472" s="4"/>
      <c r="G472" s="15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6.5" customHeight="1" x14ac:dyDescent="0.35">
      <c r="A473" s="15"/>
      <c r="B473" s="16"/>
      <c r="C473" s="15"/>
      <c r="D473" s="15"/>
      <c r="E473" s="18"/>
      <c r="F473" s="4"/>
      <c r="G473" s="15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6.5" customHeight="1" x14ac:dyDescent="0.35">
      <c r="A474" s="15"/>
      <c r="B474" s="16"/>
      <c r="C474" s="15"/>
      <c r="D474" s="15"/>
      <c r="E474" s="18"/>
      <c r="F474" s="4"/>
      <c r="G474" s="15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6.5" customHeight="1" x14ac:dyDescent="0.35">
      <c r="A475" s="15"/>
      <c r="B475" s="16"/>
      <c r="C475" s="15"/>
      <c r="D475" s="15"/>
      <c r="E475" s="18"/>
      <c r="F475" s="4"/>
      <c r="G475" s="15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6.5" customHeight="1" x14ac:dyDescent="0.35">
      <c r="A476" s="15"/>
      <c r="B476" s="16"/>
      <c r="C476" s="15"/>
      <c r="D476" s="15"/>
      <c r="E476" s="18"/>
      <c r="F476" s="4"/>
      <c r="G476" s="15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6.5" customHeight="1" x14ac:dyDescent="0.35">
      <c r="A477" s="15"/>
      <c r="B477" s="16"/>
      <c r="C477" s="15"/>
      <c r="D477" s="15"/>
      <c r="E477" s="18"/>
      <c r="F477" s="4"/>
      <c r="G477" s="15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6.5" customHeight="1" x14ac:dyDescent="0.35">
      <c r="A478" s="15"/>
      <c r="B478" s="16"/>
      <c r="C478" s="15"/>
      <c r="D478" s="15"/>
      <c r="E478" s="18"/>
      <c r="F478" s="4"/>
      <c r="G478" s="15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6.5" customHeight="1" x14ac:dyDescent="0.35">
      <c r="A479" s="15"/>
      <c r="B479" s="16"/>
      <c r="C479" s="15"/>
      <c r="D479" s="15"/>
      <c r="E479" s="18"/>
      <c r="F479" s="4"/>
      <c r="G479" s="15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6.5" customHeight="1" x14ac:dyDescent="0.35">
      <c r="A480" s="15"/>
      <c r="B480" s="16"/>
      <c r="C480" s="15"/>
      <c r="D480" s="15"/>
      <c r="E480" s="18"/>
      <c r="F480" s="4"/>
      <c r="G480" s="15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6.5" customHeight="1" x14ac:dyDescent="0.35">
      <c r="A481" s="15"/>
      <c r="B481" s="16"/>
      <c r="C481" s="15"/>
      <c r="D481" s="15"/>
      <c r="E481" s="18"/>
      <c r="F481" s="4"/>
      <c r="G481" s="15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6.5" customHeight="1" x14ac:dyDescent="0.35">
      <c r="A482" s="15"/>
      <c r="B482" s="16"/>
      <c r="C482" s="15"/>
      <c r="D482" s="15"/>
      <c r="E482" s="18"/>
      <c r="F482" s="4"/>
      <c r="G482" s="15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6.5" customHeight="1" x14ac:dyDescent="0.35">
      <c r="A483" s="15"/>
      <c r="B483" s="16"/>
      <c r="C483" s="15"/>
      <c r="D483" s="15"/>
      <c r="E483" s="18"/>
      <c r="F483" s="4"/>
      <c r="G483" s="15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6.5" customHeight="1" x14ac:dyDescent="0.35">
      <c r="A484" s="15"/>
      <c r="B484" s="16"/>
      <c r="C484" s="15"/>
      <c r="D484" s="15"/>
      <c r="E484" s="18"/>
      <c r="F484" s="4"/>
      <c r="G484" s="15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6.5" customHeight="1" x14ac:dyDescent="0.35">
      <c r="A485" s="15"/>
      <c r="B485" s="16"/>
      <c r="C485" s="15"/>
      <c r="D485" s="15"/>
      <c r="E485" s="18"/>
      <c r="F485" s="4"/>
      <c r="G485" s="15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6.5" customHeight="1" x14ac:dyDescent="0.35">
      <c r="A486" s="15"/>
      <c r="B486" s="16"/>
      <c r="C486" s="15"/>
      <c r="D486" s="15"/>
      <c r="E486" s="18"/>
      <c r="F486" s="4"/>
      <c r="G486" s="15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6.5" customHeight="1" x14ac:dyDescent="0.35">
      <c r="A487" s="15"/>
      <c r="B487" s="16"/>
      <c r="C487" s="15"/>
      <c r="D487" s="15"/>
      <c r="E487" s="18"/>
      <c r="F487" s="4"/>
      <c r="G487" s="15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6.5" customHeight="1" x14ac:dyDescent="0.35">
      <c r="A488" s="15"/>
      <c r="B488" s="16"/>
      <c r="C488" s="15"/>
      <c r="D488" s="15"/>
      <c r="E488" s="18"/>
      <c r="F488" s="4"/>
      <c r="G488" s="15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6.5" customHeight="1" x14ac:dyDescent="0.35">
      <c r="A489" s="15"/>
      <c r="B489" s="16"/>
      <c r="C489" s="15"/>
      <c r="D489" s="15"/>
      <c r="E489" s="18"/>
      <c r="F489" s="4"/>
      <c r="G489" s="15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6.5" customHeight="1" x14ac:dyDescent="0.35">
      <c r="A490" s="15"/>
      <c r="B490" s="16"/>
      <c r="C490" s="15"/>
      <c r="D490" s="15"/>
      <c r="E490" s="18"/>
      <c r="F490" s="4"/>
      <c r="G490" s="15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6.5" customHeight="1" x14ac:dyDescent="0.35">
      <c r="A491" s="15"/>
      <c r="B491" s="16"/>
      <c r="C491" s="15"/>
      <c r="D491" s="15"/>
      <c r="E491" s="18"/>
      <c r="F491" s="4"/>
      <c r="G491" s="15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6.5" customHeight="1" x14ac:dyDescent="0.35">
      <c r="A492" s="15"/>
      <c r="B492" s="16"/>
      <c r="C492" s="15"/>
      <c r="D492" s="15"/>
      <c r="E492" s="18"/>
      <c r="F492" s="4"/>
      <c r="G492" s="15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6.5" customHeight="1" x14ac:dyDescent="0.35">
      <c r="A493" s="15"/>
      <c r="B493" s="16"/>
      <c r="C493" s="15"/>
      <c r="D493" s="15"/>
      <c r="E493" s="18"/>
      <c r="F493" s="4"/>
      <c r="G493" s="15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6.5" customHeight="1" x14ac:dyDescent="0.35">
      <c r="A494" s="15"/>
      <c r="B494" s="16"/>
      <c r="C494" s="15"/>
      <c r="D494" s="15"/>
      <c r="E494" s="18"/>
      <c r="F494" s="4"/>
      <c r="G494" s="15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6.5" customHeight="1" x14ac:dyDescent="0.35">
      <c r="A495" s="15"/>
      <c r="B495" s="16"/>
      <c r="C495" s="15"/>
      <c r="D495" s="15"/>
      <c r="E495" s="18"/>
      <c r="F495" s="4"/>
      <c r="G495" s="15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6.5" customHeight="1" x14ac:dyDescent="0.35">
      <c r="A496" s="15"/>
      <c r="B496" s="16"/>
      <c r="C496" s="15"/>
      <c r="D496" s="15"/>
      <c r="E496" s="18"/>
      <c r="F496" s="4"/>
      <c r="G496" s="15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6.5" customHeight="1" x14ac:dyDescent="0.35">
      <c r="A497" s="15"/>
      <c r="B497" s="16"/>
      <c r="C497" s="15"/>
      <c r="D497" s="15"/>
      <c r="E497" s="18"/>
      <c r="F497" s="4"/>
      <c r="G497" s="15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6.5" customHeight="1" x14ac:dyDescent="0.35">
      <c r="A498" s="15"/>
      <c r="B498" s="16"/>
      <c r="C498" s="15"/>
      <c r="D498" s="15"/>
      <c r="E498" s="18"/>
      <c r="F498" s="4"/>
      <c r="G498" s="15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6.5" customHeight="1" x14ac:dyDescent="0.35">
      <c r="A499" s="15"/>
      <c r="B499" s="16"/>
      <c r="C499" s="15"/>
      <c r="D499" s="15"/>
      <c r="E499" s="18"/>
      <c r="F499" s="4"/>
      <c r="G499" s="15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6.5" customHeight="1" x14ac:dyDescent="0.35">
      <c r="A500" s="15"/>
      <c r="B500" s="16"/>
      <c r="C500" s="15"/>
      <c r="D500" s="15"/>
      <c r="E500" s="18"/>
      <c r="F500" s="4"/>
      <c r="G500" s="15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6.5" customHeight="1" x14ac:dyDescent="0.35">
      <c r="A501" s="15"/>
      <c r="B501" s="16"/>
      <c r="C501" s="15"/>
      <c r="D501" s="15"/>
      <c r="E501" s="18"/>
      <c r="F501" s="4"/>
      <c r="G501" s="15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6.5" customHeight="1" x14ac:dyDescent="0.35">
      <c r="A502" s="15"/>
      <c r="B502" s="16"/>
      <c r="C502" s="15"/>
      <c r="D502" s="15"/>
      <c r="E502" s="18"/>
      <c r="F502" s="4"/>
      <c r="G502" s="15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6.5" customHeight="1" x14ac:dyDescent="0.35">
      <c r="A503" s="15"/>
      <c r="B503" s="16"/>
      <c r="C503" s="15"/>
      <c r="D503" s="15"/>
      <c r="E503" s="18"/>
      <c r="F503" s="4"/>
      <c r="G503" s="15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6.5" customHeight="1" x14ac:dyDescent="0.35">
      <c r="A504" s="15"/>
      <c r="B504" s="16"/>
      <c r="C504" s="15"/>
      <c r="D504" s="15"/>
      <c r="E504" s="18"/>
      <c r="F504" s="4"/>
      <c r="G504" s="15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6.5" customHeight="1" x14ac:dyDescent="0.35">
      <c r="A505" s="15"/>
      <c r="B505" s="16"/>
      <c r="C505" s="15"/>
      <c r="D505" s="15"/>
      <c r="E505" s="18"/>
      <c r="F505" s="4"/>
      <c r="G505" s="15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6.5" customHeight="1" x14ac:dyDescent="0.35">
      <c r="A506" s="15"/>
      <c r="B506" s="16"/>
      <c r="C506" s="15"/>
      <c r="D506" s="15"/>
      <c r="E506" s="18"/>
      <c r="F506" s="4"/>
      <c r="G506" s="15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6.5" customHeight="1" x14ac:dyDescent="0.35">
      <c r="A507" s="15"/>
      <c r="B507" s="16"/>
      <c r="C507" s="15"/>
      <c r="D507" s="15"/>
      <c r="E507" s="18"/>
      <c r="F507" s="4"/>
      <c r="G507" s="15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6.5" customHeight="1" x14ac:dyDescent="0.35">
      <c r="A508" s="15"/>
      <c r="B508" s="16"/>
      <c r="C508" s="15"/>
      <c r="D508" s="15"/>
      <c r="E508" s="18"/>
      <c r="F508" s="4"/>
      <c r="G508" s="15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6.5" customHeight="1" x14ac:dyDescent="0.35">
      <c r="A509" s="15"/>
      <c r="B509" s="16"/>
      <c r="C509" s="15"/>
      <c r="D509" s="15"/>
      <c r="E509" s="18"/>
      <c r="F509" s="4"/>
      <c r="G509" s="15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6.5" customHeight="1" x14ac:dyDescent="0.35">
      <c r="A510" s="15"/>
      <c r="B510" s="16"/>
      <c r="C510" s="15"/>
      <c r="D510" s="15"/>
      <c r="E510" s="18"/>
      <c r="F510" s="4"/>
      <c r="G510" s="15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6.5" customHeight="1" x14ac:dyDescent="0.35">
      <c r="A511" s="15"/>
      <c r="B511" s="16"/>
      <c r="C511" s="15"/>
      <c r="D511" s="15"/>
      <c r="E511" s="18"/>
      <c r="F511" s="4"/>
      <c r="G511" s="15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6.5" customHeight="1" x14ac:dyDescent="0.35">
      <c r="A512" s="15"/>
      <c r="B512" s="16"/>
      <c r="C512" s="15"/>
      <c r="D512" s="15"/>
      <c r="E512" s="18"/>
      <c r="F512" s="4"/>
      <c r="G512" s="15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6.5" customHeight="1" x14ac:dyDescent="0.35">
      <c r="A513" s="15"/>
      <c r="B513" s="16"/>
      <c r="C513" s="15"/>
      <c r="D513" s="15"/>
      <c r="E513" s="18"/>
      <c r="F513" s="4"/>
      <c r="G513" s="15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6.5" customHeight="1" x14ac:dyDescent="0.35">
      <c r="A514" s="15"/>
      <c r="B514" s="16"/>
      <c r="C514" s="15"/>
      <c r="D514" s="15"/>
      <c r="E514" s="18"/>
      <c r="F514" s="4"/>
      <c r="G514" s="15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6.5" customHeight="1" x14ac:dyDescent="0.35">
      <c r="A515" s="15"/>
      <c r="B515" s="16"/>
      <c r="C515" s="15"/>
      <c r="D515" s="15"/>
      <c r="E515" s="18"/>
      <c r="F515" s="4"/>
      <c r="G515" s="15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6.5" customHeight="1" x14ac:dyDescent="0.35">
      <c r="A516" s="15"/>
      <c r="B516" s="16"/>
      <c r="C516" s="15"/>
      <c r="D516" s="15"/>
      <c r="E516" s="18"/>
      <c r="F516" s="4"/>
      <c r="G516" s="15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6.5" customHeight="1" x14ac:dyDescent="0.35">
      <c r="A517" s="15"/>
      <c r="B517" s="16"/>
      <c r="C517" s="15"/>
      <c r="D517" s="15"/>
      <c r="E517" s="18"/>
      <c r="F517" s="4"/>
      <c r="G517" s="15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6.5" customHeight="1" x14ac:dyDescent="0.35">
      <c r="A518" s="15"/>
      <c r="B518" s="16"/>
      <c r="C518" s="15"/>
      <c r="D518" s="15"/>
      <c r="E518" s="18"/>
      <c r="F518" s="4"/>
      <c r="G518" s="15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6.5" customHeight="1" x14ac:dyDescent="0.35">
      <c r="A519" s="15"/>
      <c r="B519" s="16"/>
      <c r="C519" s="15"/>
      <c r="D519" s="15"/>
      <c r="E519" s="18"/>
      <c r="F519" s="4"/>
      <c r="G519" s="15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6.5" customHeight="1" x14ac:dyDescent="0.35">
      <c r="A520" s="15"/>
      <c r="B520" s="16"/>
      <c r="C520" s="15"/>
      <c r="D520" s="15"/>
      <c r="E520" s="18"/>
      <c r="F520" s="4"/>
      <c r="G520" s="15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6.5" customHeight="1" x14ac:dyDescent="0.35">
      <c r="A521" s="15"/>
      <c r="B521" s="16"/>
      <c r="C521" s="15"/>
      <c r="D521" s="15"/>
      <c r="E521" s="18"/>
      <c r="F521" s="4"/>
      <c r="G521" s="15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6.5" customHeight="1" x14ac:dyDescent="0.35">
      <c r="A522" s="15"/>
      <c r="B522" s="16"/>
      <c r="C522" s="15"/>
      <c r="D522" s="15"/>
      <c r="E522" s="18"/>
      <c r="F522" s="4"/>
      <c r="G522" s="15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6.5" customHeight="1" x14ac:dyDescent="0.35">
      <c r="A523" s="15"/>
      <c r="B523" s="16"/>
      <c r="C523" s="15"/>
      <c r="D523" s="15"/>
      <c r="E523" s="18"/>
      <c r="F523" s="4"/>
      <c r="G523" s="15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6.5" customHeight="1" x14ac:dyDescent="0.35">
      <c r="A524" s="15"/>
      <c r="B524" s="16"/>
      <c r="C524" s="15"/>
      <c r="D524" s="15"/>
      <c r="E524" s="18"/>
      <c r="F524" s="4"/>
      <c r="G524" s="15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6.5" customHeight="1" x14ac:dyDescent="0.35">
      <c r="A525" s="15"/>
      <c r="B525" s="16"/>
      <c r="C525" s="15"/>
      <c r="D525" s="15"/>
      <c r="E525" s="18"/>
      <c r="F525" s="4"/>
      <c r="G525" s="15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6.5" customHeight="1" x14ac:dyDescent="0.35">
      <c r="A526" s="15"/>
      <c r="B526" s="16"/>
      <c r="C526" s="15"/>
      <c r="D526" s="15"/>
      <c r="E526" s="18"/>
      <c r="F526" s="4"/>
      <c r="G526" s="15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6.5" customHeight="1" x14ac:dyDescent="0.35">
      <c r="A527" s="15"/>
      <c r="B527" s="16"/>
      <c r="C527" s="15"/>
      <c r="D527" s="15"/>
      <c r="E527" s="18"/>
      <c r="F527" s="4"/>
      <c r="G527" s="15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6.5" customHeight="1" x14ac:dyDescent="0.35">
      <c r="A528" s="15"/>
      <c r="B528" s="16"/>
      <c r="C528" s="15"/>
      <c r="D528" s="15"/>
      <c r="E528" s="18"/>
      <c r="F528" s="4"/>
      <c r="G528" s="15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6.5" customHeight="1" x14ac:dyDescent="0.35">
      <c r="A529" s="15"/>
      <c r="B529" s="16"/>
      <c r="C529" s="15"/>
      <c r="D529" s="15"/>
      <c r="E529" s="18"/>
      <c r="F529" s="4"/>
      <c r="G529" s="15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6.5" customHeight="1" x14ac:dyDescent="0.35">
      <c r="A530" s="15"/>
      <c r="B530" s="16"/>
      <c r="C530" s="15"/>
      <c r="D530" s="15"/>
      <c r="E530" s="18"/>
      <c r="F530" s="4"/>
      <c r="G530" s="15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6.5" customHeight="1" x14ac:dyDescent="0.35">
      <c r="A531" s="15"/>
      <c r="B531" s="16"/>
      <c r="C531" s="15"/>
      <c r="D531" s="15"/>
      <c r="E531" s="18"/>
      <c r="F531" s="4"/>
      <c r="G531" s="15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6.5" customHeight="1" x14ac:dyDescent="0.35">
      <c r="A532" s="15"/>
      <c r="B532" s="16"/>
      <c r="C532" s="15"/>
      <c r="D532" s="15"/>
      <c r="E532" s="18"/>
      <c r="F532" s="4"/>
      <c r="G532" s="15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6.5" customHeight="1" x14ac:dyDescent="0.35">
      <c r="A533" s="15"/>
      <c r="B533" s="16"/>
      <c r="C533" s="15"/>
      <c r="D533" s="15"/>
      <c r="E533" s="18"/>
      <c r="F533" s="4"/>
      <c r="G533" s="15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6.5" customHeight="1" x14ac:dyDescent="0.35">
      <c r="A534" s="15"/>
      <c r="B534" s="16"/>
      <c r="C534" s="15"/>
      <c r="D534" s="15"/>
      <c r="E534" s="18"/>
      <c r="F534" s="4"/>
      <c r="G534" s="15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6.5" customHeight="1" x14ac:dyDescent="0.35">
      <c r="A535" s="15"/>
      <c r="B535" s="16"/>
      <c r="C535" s="15"/>
      <c r="D535" s="15"/>
      <c r="E535" s="18"/>
      <c r="F535" s="4"/>
      <c r="G535" s="15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6.5" customHeight="1" x14ac:dyDescent="0.35">
      <c r="A536" s="15"/>
      <c r="B536" s="16"/>
      <c r="C536" s="15"/>
      <c r="D536" s="15"/>
      <c r="E536" s="18"/>
      <c r="F536" s="4"/>
      <c r="G536" s="15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6.5" customHeight="1" x14ac:dyDescent="0.35">
      <c r="A537" s="15"/>
      <c r="B537" s="16"/>
      <c r="C537" s="15"/>
      <c r="D537" s="15"/>
      <c r="E537" s="18"/>
      <c r="F537" s="4"/>
      <c r="G537" s="15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6.5" customHeight="1" x14ac:dyDescent="0.35">
      <c r="A538" s="15"/>
      <c r="B538" s="16"/>
      <c r="C538" s="15"/>
      <c r="D538" s="15"/>
      <c r="E538" s="18"/>
      <c r="F538" s="4"/>
      <c r="G538" s="15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6.5" customHeight="1" x14ac:dyDescent="0.35">
      <c r="A539" s="15"/>
      <c r="B539" s="16"/>
      <c r="C539" s="15"/>
      <c r="D539" s="15"/>
      <c r="E539" s="18"/>
      <c r="F539" s="4"/>
      <c r="G539" s="15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6.5" customHeight="1" x14ac:dyDescent="0.35">
      <c r="A540" s="15"/>
      <c r="B540" s="16"/>
      <c r="C540" s="15"/>
      <c r="D540" s="15"/>
      <c r="E540" s="18"/>
      <c r="F540" s="4"/>
      <c r="G540" s="15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6.5" customHeight="1" x14ac:dyDescent="0.35">
      <c r="A541" s="15"/>
      <c r="B541" s="16"/>
      <c r="C541" s="15"/>
      <c r="D541" s="15"/>
      <c r="E541" s="18"/>
      <c r="F541" s="4"/>
      <c r="G541" s="15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6.5" customHeight="1" x14ac:dyDescent="0.35">
      <c r="A542" s="15"/>
      <c r="B542" s="16"/>
      <c r="C542" s="15"/>
      <c r="D542" s="15"/>
      <c r="E542" s="18"/>
      <c r="F542" s="4"/>
      <c r="G542" s="15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6.5" customHeight="1" x14ac:dyDescent="0.35">
      <c r="A543" s="15"/>
      <c r="B543" s="16"/>
      <c r="C543" s="15"/>
      <c r="D543" s="15"/>
      <c r="E543" s="18"/>
      <c r="F543" s="4"/>
      <c r="G543" s="15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6.5" customHeight="1" x14ac:dyDescent="0.35">
      <c r="A544" s="15"/>
      <c r="B544" s="16"/>
      <c r="C544" s="15"/>
      <c r="D544" s="15"/>
      <c r="E544" s="18"/>
      <c r="F544" s="4"/>
      <c r="G544" s="15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6.5" customHeight="1" x14ac:dyDescent="0.35">
      <c r="A545" s="15"/>
      <c r="B545" s="16"/>
      <c r="C545" s="15"/>
      <c r="D545" s="15"/>
      <c r="E545" s="18"/>
      <c r="F545" s="4"/>
      <c r="G545" s="15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6.5" customHeight="1" x14ac:dyDescent="0.35">
      <c r="A546" s="15"/>
      <c r="B546" s="16"/>
      <c r="C546" s="15"/>
      <c r="D546" s="15"/>
      <c r="E546" s="18"/>
      <c r="F546" s="4"/>
      <c r="G546" s="15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6.5" customHeight="1" x14ac:dyDescent="0.35">
      <c r="A547" s="15"/>
      <c r="B547" s="16"/>
      <c r="C547" s="15"/>
      <c r="D547" s="15"/>
      <c r="E547" s="18"/>
      <c r="F547" s="4"/>
      <c r="G547" s="15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6.5" customHeight="1" x14ac:dyDescent="0.35">
      <c r="A548" s="15"/>
      <c r="B548" s="16"/>
      <c r="C548" s="15"/>
      <c r="D548" s="15"/>
      <c r="E548" s="18"/>
      <c r="F548" s="4"/>
      <c r="G548" s="15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6.5" customHeight="1" x14ac:dyDescent="0.35">
      <c r="A549" s="15"/>
      <c r="B549" s="16"/>
      <c r="C549" s="15"/>
      <c r="D549" s="15"/>
      <c r="E549" s="18"/>
      <c r="F549" s="4"/>
      <c r="G549" s="15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6.5" customHeight="1" x14ac:dyDescent="0.35">
      <c r="A550" s="15"/>
      <c r="B550" s="16"/>
      <c r="C550" s="15"/>
      <c r="D550" s="15"/>
      <c r="E550" s="18"/>
      <c r="F550" s="4"/>
      <c r="G550" s="15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6.5" customHeight="1" x14ac:dyDescent="0.35">
      <c r="A551" s="15"/>
      <c r="B551" s="16"/>
      <c r="C551" s="15"/>
      <c r="D551" s="15"/>
      <c r="E551" s="18"/>
      <c r="F551" s="4"/>
      <c r="G551" s="15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6.5" customHeight="1" x14ac:dyDescent="0.35">
      <c r="A552" s="15"/>
      <c r="B552" s="16"/>
      <c r="C552" s="15"/>
      <c r="D552" s="15"/>
      <c r="E552" s="18"/>
      <c r="F552" s="4"/>
      <c r="G552" s="15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6.5" customHeight="1" x14ac:dyDescent="0.35">
      <c r="A553" s="15"/>
      <c r="B553" s="16"/>
      <c r="C553" s="15"/>
      <c r="D553" s="15"/>
      <c r="E553" s="18"/>
      <c r="F553" s="4"/>
      <c r="G553" s="15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6.5" customHeight="1" x14ac:dyDescent="0.35">
      <c r="A554" s="15"/>
      <c r="B554" s="16"/>
      <c r="C554" s="15"/>
      <c r="D554" s="15"/>
      <c r="E554" s="18"/>
      <c r="F554" s="4"/>
      <c r="G554" s="15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6.5" customHeight="1" x14ac:dyDescent="0.35">
      <c r="A555" s="15"/>
      <c r="B555" s="16"/>
      <c r="C555" s="15"/>
      <c r="D555" s="15"/>
      <c r="E555" s="18"/>
      <c r="F555" s="4"/>
      <c r="G555" s="15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6.5" customHeight="1" x14ac:dyDescent="0.35">
      <c r="A556" s="15"/>
      <c r="B556" s="16"/>
      <c r="C556" s="15"/>
      <c r="D556" s="15"/>
      <c r="E556" s="18"/>
      <c r="F556" s="4"/>
      <c r="G556" s="15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6.5" customHeight="1" x14ac:dyDescent="0.35">
      <c r="A557" s="15"/>
      <c r="B557" s="16"/>
      <c r="C557" s="15"/>
      <c r="D557" s="15"/>
      <c r="E557" s="18"/>
      <c r="F557" s="4"/>
      <c r="G557" s="15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6.5" customHeight="1" x14ac:dyDescent="0.35">
      <c r="A558" s="15"/>
      <c r="B558" s="16"/>
      <c r="C558" s="15"/>
      <c r="D558" s="15"/>
      <c r="E558" s="18"/>
      <c r="F558" s="4"/>
      <c r="G558" s="15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6.5" customHeight="1" x14ac:dyDescent="0.35">
      <c r="A559" s="15"/>
      <c r="B559" s="16"/>
      <c r="C559" s="15"/>
      <c r="D559" s="15"/>
      <c r="E559" s="18"/>
      <c r="F559" s="4"/>
      <c r="G559" s="15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6.5" customHeight="1" x14ac:dyDescent="0.35">
      <c r="A560" s="15"/>
      <c r="B560" s="16"/>
      <c r="C560" s="15"/>
      <c r="D560" s="15"/>
      <c r="E560" s="18"/>
      <c r="F560" s="4"/>
      <c r="G560" s="15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6.5" customHeight="1" x14ac:dyDescent="0.35">
      <c r="A561" s="15"/>
      <c r="B561" s="16"/>
      <c r="C561" s="15"/>
      <c r="D561" s="15"/>
      <c r="E561" s="18"/>
      <c r="F561" s="4"/>
      <c r="G561" s="15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6.5" customHeight="1" x14ac:dyDescent="0.35">
      <c r="A562" s="15"/>
      <c r="B562" s="16"/>
      <c r="C562" s="15"/>
      <c r="D562" s="15"/>
      <c r="E562" s="18"/>
      <c r="F562" s="4"/>
      <c r="G562" s="15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6.5" customHeight="1" x14ac:dyDescent="0.35">
      <c r="A563" s="15"/>
      <c r="B563" s="16"/>
      <c r="C563" s="15"/>
      <c r="D563" s="15"/>
      <c r="E563" s="18"/>
      <c r="F563" s="4"/>
      <c r="G563" s="15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6.5" customHeight="1" x14ac:dyDescent="0.35">
      <c r="A564" s="15"/>
      <c r="B564" s="16"/>
      <c r="C564" s="15"/>
      <c r="D564" s="15"/>
      <c r="E564" s="18"/>
      <c r="F564" s="4"/>
      <c r="G564" s="15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6.5" customHeight="1" x14ac:dyDescent="0.35">
      <c r="A565" s="15"/>
      <c r="B565" s="16"/>
      <c r="C565" s="15"/>
      <c r="D565" s="15"/>
      <c r="E565" s="18"/>
      <c r="F565" s="4"/>
      <c r="G565" s="15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6.5" customHeight="1" x14ac:dyDescent="0.35">
      <c r="A566" s="15"/>
      <c r="B566" s="16"/>
      <c r="C566" s="15"/>
      <c r="D566" s="15"/>
      <c r="E566" s="18"/>
      <c r="F566" s="4"/>
      <c r="G566" s="15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6.5" customHeight="1" x14ac:dyDescent="0.35">
      <c r="A567" s="15"/>
      <c r="B567" s="16"/>
      <c r="C567" s="15"/>
      <c r="D567" s="15"/>
      <c r="E567" s="18"/>
      <c r="F567" s="4"/>
      <c r="G567" s="15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6.5" customHeight="1" x14ac:dyDescent="0.35">
      <c r="A568" s="15"/>
      <c r="B568" s="16"/>
      <c r="C568" s="15"/>
      <c r="D568" s="15"/>
      <c r="E568" s="18"/>
      <c r="F568" s="4"/>
      <c r="G568" s="15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6.5" customHeight="1" x14ac:dyDescent="0.35">
      <c r="A569" s="15"/>
      <c r="B569" s="16"/>
      <c r="C569" s="15"/>
      <c r="D569" s="15"/>
      <c r="E569" s="18"/>
      <c r="F569" s="4"/>
      <c r="G569" s="15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6.5" customHeight="1" x14ac:dyDescent="0.35">
      <c r="A570" s="15"/>
      <c r="B570" s="16"/>
      <c r="C570" s="15"/>
      <c r="D570" s="15"/>
      <c r="E570" s="18"/>
      <c r="F570" s="4"/>
      <c r="G570" s="15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6.5" customHeight="1" x14ac:dyDescent="0.35">
      <c r="A571" s="15"/>
      <c r="B571" s="16"/>
      <c r="C571" s="15"/>
      <c r="D571" s="15"/>
      <c r="E571" s="18"/>
      <c r="F571" s="4"/>
      <c r="G571" s="15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6.5" customHeight="1" x14ac:dyDescent="0.35">
      <c r="A572" s="15"/>
      <c r="B572" s="16"/>
      <c r="C572" s="15"/>
      <c r="D572" s="15"/>
      <c r="E572" s="18"/>
      <c r="F572" s="4"/>
      <c r="G572" s="15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6.5" customHeight="1" x14ac:dyDescent="0.35">
      <c r="A573" s="15"/>
      <c r="B573" s="16"/>
      <c r="C573" s="15"/>
      <c r="D573" s="15"/>
      <c r="E573" s="18"/>
      <c r="F573" s="4"/>
      <c r="G573" s="15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6.5" customHeight="1" x14ac:dyDescent="0.35">
      <c r="A574" s="15"/>
      <c r="B574" s="16"/>
      <c r="C574" s="15"/>
      <c r="D574" s="15"/>
      <c r="E574" s="18"/>
      <c r="F574" s="4"/>
      <c r="G574" s="15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6.5" customHeight="1" x14ac:dyDescent="0.35">
      <c r="A575" s="15"/>
      <c r="B575" s="16"/>
      <c r="C575" s="15"/>
      <c r="D575" s="15"/>
      <c r="E575" s="18"/>
      <c r="F575" s="4"/>
      <c r="G575" s="15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6.5" customHeight="1" x14ac:dyDescent="0.35">
      <c r="A576" s="15"/>
      <c r="B576" s="16"/>
      <c r="C576" s="15"/>
      <c r="D576" s="15"/>
      <c r="E576" s="18"/>
      <c r="F576" s="4"/>
      <c r="G576" s="15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6.5" customHeight="1" x14ac:dyDescent="0.35">
      <c r="A577" s="15"/>
      <c r="B577" s="16"/>
      <c r="C577" s="15"/>
      <c r="D577" s="15"/>
      <c r="E577" s="18"/>
      <c r="F577" s="4"/>
      <c r="G577" s="15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6.5" customHeight="1" x14ac:dyDescent="0.35">
      <c r="A578" s="15"/>
      <c r="B578" s="16"/>
      <c r="C578" s="15"/>
      <c r="D578" s="15"/>
      <c r="E578" s="18"/>
      <c r="F578" s="4"/>
      <c r="G578" s="15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6.5" customHeight="1" x14ac:dyDescent="0.35">
      <c r="A579" s="15"/>
      <c r="B579" s="16"/>
      <c r="C579" s="15"/>
      <c r="D579" s="15"/>
      <c r="E579" s="18"/>
      <c r="F579" s="4"/>
      <c r="G579" s="15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6.5" customHeight="1" x14ac:dyDescent="0.35">
      <c r="A580" s="15"/>
      <c r="B580" s="16"/>
      <c r="C580" s="15"/>
      <c r="D580" s="15"/>
      <c r="E580" s="18"/>
      <c r="F580" s="4"/>
      <c r="G580" s="15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6.5" customHeight="1" x14ac:dyDescent="0.35">
      <c r="A581" s="15"/>
      <c r="B581" s="16"/>
      <c r="C581" s="15"/>
      <c r="D581" s="15"/>
      <c r="E581" s="18"/>
      <c r="F581" s="4"/>
      <c r="G581" s="15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6.5" customHeight="1" x14ac:dyDescent="0.35">
      <c r="A582" s="15"/>
      <c r="B582" s="16"/>
      <c r="C582" s="15"/>
      <c r="D582" s="15"/>
      <c r="E582" s="18"/>
      <c r="F582" s="4"/>
      <c r="G582" s="15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6.5" customHeight="1" x14ac:dyDescent="0.35">
      <c r="A583" s="15"/>
      <c r="B583" s="16"/>
      <c r="C583" s="15"/>
      <c r="D583" s="15"/>
      <c r="E583" s="18"/>
      <c r="F583" s="4"/>
      <c r="G583" s="15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6.5" customHeight="1" x14ac:dyDescent="0.35">
      <c r="A584" s="15"/>
      <c r="B584" s="16"/>
      <c r="C584" s="15"/>
      <c r="D584" s="15"/>
      <c r="E584" s="18"/>
      <c r="F584" s="4"/>
      <c r="G584" s="15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6.5" customHeight="1" x14ac:dyDescent="0.35">
      <c r="A585" s="15"/>
      <c r="B585" s="16"/>
      <c r="C585" s="15"/>
      <c r="D585" s="15"/>
      <c r="E585" s="18"/>
      <c r="F585" s="4"/>
      <c r="G585" s="15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6.5" customHeight="1" x14ac:dyDescent="0.35">
      <c r="A586" s="15"/>
      <c r="B586" s="16"/>
      <c r="C586" s="15"/>
      <c r="D586" s="15"/>
      <c r="E586" s="18"/>
      <c r="F586" s="4"/>
      <c r="G586" s="15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6.5" customHeight="1" x14ac:dyDescent="0.35">
      <c r="A587" s="15"/>
      <c r="B587" s="16"/>
      <c r="C587" s="15"/>
      <c r="D587" s="15"/>
      <c r="E587" s="18"/>
      <c r="F587" s="4"/>
      <c r="G587" s="15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6.5" customHeight="1" x14ac:dyDescent="0.35">
      <c r="A588" s="15"/>
      <c r="B588" s="16"/>
      <c r="C588" s="15"/>
      <c r="D588" s="15"/>
      <c r="E588" s="18"/>
      <c r="F588" s="4"/>
      <c r="G588" s="15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6.5" customHeight="1" x14ac:dyDescent="0.35">
      <c r="A589" s="15"/>
      <c r="B589" s="16"/>
      <c r="C589" s="15"/>
      <c r="D589" s="15"/>
      <c r="E589" s="18"/>
      <c r="F589" s="4"/>
      <c r="G589" s="15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6.5" customHeight="1" x14ac:dyDescent="0.35">
      <c r="A590" s="15"/>
      <c r="B590" s="16"/>
      <c r="C590" s="15"/>
      <c r="D590" s="15"/>
      <c r="E590" s="18"/>
      <c r="F590" s="4"/>
      <c r="G590" s="15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6.5" customHeight="1" x14ac:dyDescent="0.35">
      <c r="A591" s="15"/>
      <c r="B591" s="16"/>
      <c r="C591" s="15"/>
      <c r="D591" s="15"/>
      <c r="E591" s="18"/>
      <c r="F591" s="4"/>
      <c r="G591" s="15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6.5" customHeight="1" x14ac:dyDescent="0.35">
      <c r="A592" s="15"/>
      <c r="B592" s="16"/>
      <c r="C592" s="15"/>
      <c r="D592" s="15"/>
      <c r="E592" s="18"/>
      <c r="F592" s="4"/>
      <c r="G592" s="15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6.5" customHeight="1" x14ac:dyDescent="0.35">
      <c r="A593" s="15"/>
      <c r="B593" s="16"/>
      <c r="C593" s="15"/>
      <c r="D593" s="15"/>
      <c r="E593" s="18"/>
      <c r="F593" s="4"/>
      <c r="G593" s="15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6.5" customHeight="1" x14ac:dyDescent="0.35">
      <c r="A594" s="15"/>
      <c r="B594" s="16"/>
      <c r="C594" s="15"/>
      <c r="D594" s="15"/>
      <c r="E594" s="18"/>
      <c r="F594" s="4"/>
      <c r="G594" s="15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6.5" customHeight="1" x14ac:dyDescent="0.35">
      <c r="A595" s="15"/>
      <c r="B595" s="16"/>
      <c r="C595" s="15"/>
      <c r="D595" s="15"/>
      <c r="E595" s="18"/>
      <c r="F595" s="4"/>
      <c r="G595" s="15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6.5" customHeight="1" x14ac:dyDescent="0.35">
      <c r="A596" s="15"/>
      <c r="B596" s="16"/>
      <c r="C596" s="15"/>
      <c r="D596" s="15"/>
      <c r="E596" s="18"/>
      <c r="F596" s="4"/>
      <c r="G596" s="15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6.5" customHeight="1" x14ac:dyDescent="0.35">
      <c r="A597" s="15"/>
      <c r="B597" s="16"/>
      <c r="C597" s="15"/>
      <c r="D597" s="15"/>
      <c r="E597" s="18"/>
      <c r="F597" s="4"/>
      <c r="G597" s="15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6.5" customHeight="1" x14ac:dyDescent="0.35">
      <c r="A598" s="15"/>
      <c r="B598" s="16"/>
      <c r="C598" s="15"/>
      <c r="D598" s="15"/>
      <c r="E598" s="18"/>
      <c r="F598" s="4"/>
      <c r="G598" s="15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6.5" customHeight="1" x14ac:dyDescent="0.35">
      <c r="A599" s="15"/>
      <c r="B599" s="16"/>
      <c r="C599" s="15"/>
      <c r="D599" s="15"/>
      <c r="E599" s="18"/>
      <c r="F599" s="4"/>
      <c r="G599" s="15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6.5" customHeight="1" x14ac:dyDescent="0.35">
      <c r="A600" s="15"/>
      <c r="B600" s="16"/>
      <c r="C600" s="15"/>
      <c r="D600" s="15"/>
      <c r="E600" s="18"/>
      <c r="F600" s="4"/>
      <c r="G600" s="15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6.5" customHeight="1" x14ac:dyDescent="0.35">
      <c r="A601" s="15"/>
      <c r="B601" s="16"/>
      <c r="C601" s="15"/>
      <c r="D601" s="15"/>
      <c r="E601" s="18"/>
      <c r="F601" s="4"/>
      <c r="G601" s="15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6.5" customHeight="1" x14ac:dyDescent="0.35">
      <c r="A602" s="15"/>
      <c r="B602" s="16"/>
      <c r="C602" s="15"/>
      <c r="D602" s="15"/>
      <c r="E602" s="18"/>
      <c r="F602" s="4"/>
      <c r="G602" s="15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6.5" customHeight="1" x14ac:dyDescent="0.35">
      <c r="A603" s="15"/>
      <c r="B603" s="16"/>
      <c r="C603" s="15"/>
      <c r="D603" s="15"/>
      <c r="E603" s="18"/>
      <c r="F603" s="4"/>
      <c r="G603" s="15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6.5" customHeight="1" x14ac:dyDescent="0.35">
      <c r="A604" s="15"/>
      <c r="B604" s="16"/>
      <c r="C604" s="15"/>
      <c r="D604" s="15"/>
      <c r="E604" s="18"/>
      <c r="F604" s="4"/>
      <c r="G604" s="15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6.5" customHeight="1" x14ac:dyDescent="0.35">
      <c r="A605" s="15"/>
      <c r="B605" s="16"/>
      <c r="C605" s="15"/>
      <c r="D605" s="15"/>
      <c r="E605" s="18"/>
      <c r="F605" s="4"/>
      <c r="G605" s="15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6.5" customHeight="1" x14ac:dyDescent="0.35">
      <c r="A606" s="15"/>
      <c r="B606" s="16"/>
      <c r="C606" s="15"/>
      <c r="D606" s="15"/>
      <c r="E606" s="18"/>
      <c r="F606" s="4"/>
      <c r="G606" s="15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6.5" customHeight="1" x14ac:dyDescent="0.35">
      <c r="A607" s="15"/>
      <c r="B607" s="16"/>
      <c r="C607" s="15"/>
      <c r="D607" s="15"/>
      <c r="E607" s="18"/>
      <c r="F607" s="4"/>
      <c r="G607" s="15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6.5" customHeight="1" x14ac:dyDescent="0.35">
      <c r="A608" s="15"/>
      <c r="B608" s="16"/>
      <c r="C608" s="15"/>
      <c r="D608" s="15"/>
      <c r="E608" s="18"/>
      <c r="F608" s="4"/>
      <c r="G608" s="15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6.5" customHeight="1" x14ac:dyDescent="0.35">
      <c r="A609" s="15"/>
      <c r="B609" s="16"/>
      <c r="C609" s="15"/>
      <c r="D609" s="15"/>
      <c r="E609" s="18"/>
      <c r="F609" s="4"/>
      <c r="G609" s="15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6.5" customHeight="1" x14ac:dyDescent="0.35">
      <c r="A610" s="15"/>
      <c r="B610" s="16"/>
      <c r="C610" s="15"/>
      <c r="D610" s="15"/>
      <c r="E610" s="18"/>
      <c r="F610" s="4"/>
      <c r="G610" s="15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6.5" customHeight="1" x14ac:dyDescent="0.35">
      <c r="A611" s="15"/>
      <c r="B611" s="16"/>
      <c r="C611" s="15"/>
      <c r="D611" s="15"/>
      <c r="E611" s="18"/>
      <c r="F611" s="4"/>
      <c r="G611" s="15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6.5" customHeight="1" x14ac:dyDescent="0.35">
      <c r="A612" s="15"/>
      <c r="B612" s="16"/>
      <c r="C612" s="15"/>
      <c r="D612" s="15"/>
      <c r="E612" s="18"/>
      <c r="F612" s="4"/>
      <c r="G612" s="15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6.5" customHeight="1" x14ac:dyDescent="0.35">
      <c r="A613" s="15"/>
      <c r="B613" s="16"/>
      <c r="C613" s="15"/>
      <c r="D613" s="15"/>
      <c r="E613" s="18"/>
      <c r="F613" s="4"/>
      <c r="G613" s="15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6.5" customHeight="1" x14ac:dyDescent="0.35">
      <c r="A614" s="15"/>
      <c r="B614" s="16"/>
      <c r="C614" s="15"/>
      <c r="D614" s="15"/>
      <c r="E614" s="18"/>
      <c r="F614" s="4"/>
      <c r="G614" s="15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6.5" customHeight="1" x14ac:dyDescent="0.35">
      <c r="A615" s="15"/>
      <c r="B615" s="16"/>
      <c r="C615" s="15"/>
      <c r="D615" s="15"/>
      <c r="E615" s="18"/>
      <c r="F615" s="4"/>
      <c r="G615" s="15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6.5" customHeight="1" x14ac:dyDescent="0.35">
      <c r="A616" s="15"/>
      <c r="B616" s="16"/>
      <c r="C616" s="15"/>
      <c r="D616" s="15"/>
      <c r="E616" s="18"/>
      <c r="F616" s="4"/>
      <c r="G616" s="15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6.5" customHeight="1" x14ac:dyDescent="0.35">
      <c r="A617" s="15"/>
      <c r="B617" s="16"/>
      <c r="C617" s="15"/>
      <c r="D617" s="15"/>
      <c r="E617" s="18"/>
      <c r="F617" s="4"/>
      <c r="G617" s="15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6.5" customHeight="1" x14ac:dyDescent="0.35">
      <c r="A618" s="15"/>
      <c r="B618" s="16"/>
      <c r="C618" s="15"/>
      <c r="D618" s="15"/>
      <c r="E618" s="18"/>
      <c r="F618" s="4"/>
      <c r="G618" s="15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6.5" customHeight="1" x14ac:dyDescent="0.35">
      <c r="A619" s="15"/>
      <c r="B619" s="16"/>
      <c r="C619" s="15"/>
      <c r="D619" s="15"/>
      <c r="E619" s="18"/>
      <c r="F619" s="4"/>
      <c r="G619" s="15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6.5" customHeight="1" x14ac:dyDescent="0.35">
      <c r="A620" s="15"/>
      <c r="B620" s="16"/>
      <c r="C620" s="15"/>
      <c r="D620" s="15"/>
      <c r="E620" s="18"/>
      <c r="F620" s="4"/>
      <c r="G620" s="15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6.5" customHeight="1" x14ac:dyDescent="0.35">
      <c r="A621" s="15"/>
      <c r="B621" s="16"/>
      <c r="C621" s="15"/>
      <c r="D621" s="15"/>
      <c r="E621" s="18"/>
      <c r="F621" s="4"/>
      <c r="G621" s="15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6.5" customHeight="1" x14ac:dyDescent="0.35">
      <c r="A622" s="15"/>
      <c r="B622" s="16"/>
      <c r="C622" s="15"/>
      <c r="D622" s="15"/>
      <c r="E622" s="18"/>
      <c r="F622" s="4"/>
      <c r="G622" s="15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6.5" customHeight="1" x14ac:dyDescent="0.35">
      <c r="A623" s="15"/>
      <c r="B623" s="16"/>
      <c r="C623" s="15"/>
      <c r="D623" s="15"/>
      <c r="E623" s="18"/>
      <c r="F623" s="4"/>
      <c r="G623" s="15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6.5" customHeight="1" x14ac:dyDescent="0.35">
      <c r="A624" s="15"/>
      <c r="B624" s="16"/>
      <c r="C624" s="15"/>
      <c r="D624" s="15"/>
      <c r="E624" s="18"/>
      <c r="F624" s="4"/>
      <c r="G624" s="15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6.5" customHeight="1" x14ac:dyDescent="0.35">
      <c r="A625" s="15"/>
      <c r="B625" s="16"/>
      <c r="C625" s="15"/>
      <c r="D625" s="15"/>
      <c r="E625" s="18"/>
      <c r="F625" s="4"/>
      <c r="G625" s="15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6.5" customHeight="1" x14ac:dyDescent="0.35">
      <c r="A626" s="15"/>
      <c r="B626" s="16"/>
      <c r="C626" s="15"/>
      <c r="D626" s="15"/>
      <c r="E626" s="18"/>
      <c r="F626" s="4"/>
      <c r="G626" s="15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6.5" customHeight="1" x14ac:dyDescent="0.35">
      <c r="A627" s="15"/>
      <c r="B627" s="16"/>
      <c r="C627" s="15"/>
      <c r="D627" s="15"/>
      <c r="E627" s="18"/>
      <c r="F627" s="4"/>
      <c r="G627" s="15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6.5" customHeight="1" x14ac:dyDescent="0.35">
      <c r="A628" s="15"/>
      <c r="B628" s="16"/>
      <c r="C628" s="15"/>
      <c r="D628" s="15"/>
      <c r="E628" s="18"/>
      <c r="F628" s="4"/>
      <c r="G628" s="15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6.5" customHeight="1" x14ac:dyDescent="0.35">
      <c r="A629" s="15"/>
      <c r="B629" s="16"/>
      <c r="C629" s="15"/>
      <c r="D629" s="15"/>
      <c r="E629" s="18"/>
      <c r="F629" s="4"/>
      <c r="G629" s="15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6.5" customHeight="1" x14ac:dyDescent="0.35">
      <c r="A630" s="15"/>
      <c r="B630" s="16"/>
      <c r="C630" s="15"/>
      <c r="D630" s="15"/>
      <c r="E630" s="18"/>
      <c r="F630" s="4"/>
      <c r="G630" s="15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6.5" customHeight="1" x14ac:dyDescent="0.35">
      <c r="A631" s="15"/>
      <c r="B631" s="16"/>
      <c r="C631" s="15"/>
      <c r="D631" s="15"/>
      <c r="E631" s="18"/>
      <c r="F631" s="4"/>
      <c r="G631" s="15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6.5" customHeight="1" x14ac:dyDescent="0.35">
      <c r="A632" s="15"/>
      <c r="B632" s="16"/>
      <c r="C632" s="15"/>
      <c r="D632" s="15"/>
      <c r="E632" s="18"/>
      <c r="F632" s="4"/>
      <c r="G632" s="15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6.5" customHeight="1" x14ac:dyDescent="0.35">
      <c r="A633" s="15"/>
      <c r="B633" s="16"/>
      <c r="C633" s="15"/>
      <c r="D633" s="15"/>
      <c r="E633" s="18"/>
      <c r="F633" s="4"/>
      <c r="G633" s="15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6.5" customHeight="1" x14ac:dyDescent="0.35">
      <c r="A634" s="15"/>
      <c r="B634" s="16"/>
      <c r="C634" s="15"/>
      <c r="D634" s="15"/>
      <c r="E634" s="18"/>
      <c r="F634" s="4"/>
      <c r="G634" s="15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6.5" customHeight="1" x14ac:dyDescent="0.35">
      <c r="A635" s="15"/>
      <c r="B635" s="16"/>
      <c r="C635" s="15"/>
      <c r="D635" s="15"/>
      <c r="E635" s="18"/>
      <c r="F635" s="4"/>
      <c r="G635" s="15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6.5" customHeight="1" x14ac:dyDescent="0.35">
      <c r="A636" s="15"/>
      <c r="B636" s="16"/>
      <c r="C636" s="15"/>
      <c r="D636" s="15"/>
      <c r="E636" s="18"/>
      <c r="F636" s="4"/>
      <c r="G636" s="15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6.5" customHeight="1" x14ac:dyDescent="0.35">
      <c r="A637" s="15"/>
      <c r="B637" s="16"/>
      <c r="C637" s="15"/>
      <c r="D637" s="15"/>
      <c r="E637" s="18"/>
      <c r="F637" s="4"/>
      <c r="G637" s="15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6.5" customHeight="1" x14ac:dyDescent="0.35">
      <c r="A638" s="15"/>
      <c r="B638" s="16"/>
      <c r="C638" s="15"/>
      <c r="D638" s="15"/>
      <c r="E638" s="18"/>
      <c r="F638" s="4"/>
      <c r="G638" s="15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6.5" customHeight="1" x14ac:dyDescent="0.35">
      <c r="A639" s="15"/>
      <c r="B639" s="16"/>
      <c r="C639" s="15"/>
      <c r="D639" s="15"/>
      <c r="E639" s="18"/>
      <c r="F639" s="4"/>
      <c r="G639" s="15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6.5" customHeight="1" x14ac:dyDescent="0.35">
      <c r="A640" s="15"/>
      <c r="B640" s="16"/>
      <c r="C640" s="15"/>
      <c r="D640" s="15"/>
      <c r="E640" s="18"/>
      <c r="F640" s="4"/>
      <c r="G640" s="15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6.5" customHeight="1" x14ac:dyDescent="0.35">
      <c r="A641" s="15"/>
      <c r="B641" s="16"/>
      <c r="C641" s="15"/>
      <c r="D641" s="15"/>
      <c r="E641" s="18"/>
      <c r="F641" s="4"/>
      <c r="G641" s="15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6.5" customHeight="1" x14ac:dyDescent="0.35">
      <c r="A642" s="15"/>
      <c r="B642" s="16"/>
      <c r="C642" s="15"/>
      <c r="D642" s="15"/>
      <c r="E642" s="18"/>
      <c r="F642" s="4"/>
      <c r="G642" s="15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6.5" customHeight="1" x14ac:dyDescent="0.35">
      <c r="A643" s="15"/>
      <c r="B643" s="16"/>
      <c r="C643" s="15"/>
      <c r="D643" s="15"/>
      <c r="E643" s="18"/>
      <c r="F643" s="4"/>
      <c r="G643" s="15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6.5" customHeight="1" x14ac:dyDescent="0.35">
      <c r="A644" s="15"/>
      <c r="B644" s="16"/>
      <c r="C644" s="15"/>
      <c r="D644" s="15"/>
      <c r="E644" s="18"/>
      <c r="F644" s="4"/>
      <c r="G644" s="15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6.5" customHeight="1" x14ac:dyDescent="0.35">
      <c r="A645" s="15"/>
      <c r="B645" s="16"/>
      <c r="C645" s="15"/>
      <c r="D645" s="15"/>
      <c r="E645" s="18"/>
      <c r="F645" s="4"/>
      <c r="G645" s="15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6.5" customHeight="1" x14ac:dyDescent="0.35">
      <c r="A646" s="15"/>
      <c r="B646" s="16"/>
      <c r="C646" s="15"/>
      <c r="D646" s="15"/>
      <c r="E646" s="18"/>
      <c r="F646" s="4"/>
      <c r="G646" s="15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6.5" customHeight="1" x14ac:dyDescent="0.35">
      <c r="A647" s="15"/>
      <c r="B647" s="16"/>
      <c r="C647" s="15"/>
      <c r="D647" s="15"/>
      <c r="E647" s="18"/>
      <c r="F647" s="4"/>
      <c r="G647" s="15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6.5" customHeight="1" x14ac:dyDescent="0.35">
      <c r="A648" s="15"/>
      <c r="B648" s="16"/>
      <c r="C648" s="15"/>
      <c r="D648" s="15"/>
      <c r="E648" s="18"/>
      <c r="F648" s="4"/>
      <c r="G648" s="15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6.5" customHeight="1" x14ac:dyDescent="0.35">
      <c r="A649" s="15"/>
      <c r="B649" s="16"/>
      <c r="C649" s="15"/>
      <c r="D649" s="15"/>
      <c r="E649" s="18"/>
      <c r="F649" s="4"/>
      <c r="G649" s="15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6.5" customHeight="1" x14ac:dyDescent="0.35">
      <c r="A650" s="15"/>
      <c r="B650" s="16"/>
      <c r="C650" s="15"/>
      <c r="D650" s="15"/>
      <c r="E650" s="18"/>
      <c r="F650" s="4"/>
      <c r="G650" s="15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6.5" customHeight="1" x14ac:dyDescent="0.35">
      <c r="A651" s="15"/>
      <c r="B651" s="16"/>
      <c r="C651" s="15"/>
      <c r="D651" s="15"/>
      <c r="E651" s="18"/>
      <c r="F651" s="4"/>
      <c r="G651" s="15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6.5" customHeight="1" x14ac:dyDescent="0.35">
      <c r="A652" s="15"/>
      <c r="B652" s="16"/>
      <c r="C652" s="15"/>
      <c r="D652" s="15"/>
      <c r="E652" s="18"/>
      <c r="F652" s="4"/>
      <c r="G652" s="15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6.5" customHeight="1" x14ac:dyDescent="0.35">
      <c r="A653" s="15"/>
      <c r="B653" s="16"/>
      <c r="C653" s="15"/>
      <c r="D653" s="15"/>
      <c r="E653" s="18"/>
      <c r="F653" s="4"/>
      <c r="G653" s="15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6.5" customHeight="1" x14ac:dyDescent="0.35">
      <c r="A654" s="15"/>
      <c r="B654" s="16"/>
      <c r="C654" s="15"/>
      <c r="D654" s="15"/>
      <c r="E654" s="18"/>
      <c r="F654" s="4"/>
      <c r="G654" s="15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6.5" customHeight="1" x14ac:dyDescent="0.35">
      <c r="A655" s="15"/>
      <c r="B655" s="16"/>
      <c r="C655" s="15"/>
      <c r="D655" s="15"/>
      <c r="E655" s="18"/>
      <c r="F655" s="4"/>
      <c r="G655" s="15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6.5" customHeight="1" x14ac:dyDescent="0.35">
      <c r="A656" s="15"/>
      <c r="B656" s="16"/>
      <c r="C656" s="15"/>
      <c r="D656" s="15"/>
      <c r="E656" s="18"/>
      <c r="F656" s="4"/>
      <c r="G656" s="15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6.5" customHeight="1" x14ac:dyDescent="0.35">
      <c r="A657" s="15"/>
      <c r="B657" s="16"/>
      <c r="C657" s="15"/>
      <c r="D657" s="15"/>
      <c r="E657" s="18"/>
      <c r="F657" s="4"/>
      <c r="G657" s="15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6.5" customHeight="1" x14ac:dyDescent="0.35">
      <c r="A658" s="15"/>
      <c r="B658" s="16"/>
      <c r="C658" s="15"/>
      <c r="D658" s="15"/>
      <c r="E658" s="18"/>
      <c r="F658" s="4"/>
      <c r="G658" s="15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6.5" customHeight="1" x14ac:dyDescent="0.35">
      <c r="A659" s="15"/>
      <c r="B659" s="16"/>
      <c r="C659" s="15"/>
      <c r="D659" s="15"/>
      <c r="E659" s="18"/>
      <c r="F659" s="4"/>
      <c r="G659" s="15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6.5" customHeight="1" x14ac:dyDescent="0.35">
      <c r="A660" s="15"/>
      <c r="B660" s="16"/>
      <c r="C660" s="15"/>
      <c r="D660" s="15"/>
      <c r="E660" s="18"/>
      <c r="F660" s="4"/>
      <c r="G660" s="15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6.5" customHeight="1" x14ac:dyDescent="0.35">
      <c r="A661" s="15"/>
      <c r="B661" s="16"/>
      <c r="C661" s="15"/>
      <c r="D661" s="15"/>
      <c r="E661" s="18"/>
      <c r="F661" s="4"/>
      <c r="G661" s="15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6.5" customHeight="1" x14ac:dyDescent="0.35">
      <c r="A662" s="15"/>
      <c r="B662" s="16"/>
      <c r="C662" s="15"/>
      <c r="D662" s="15"/>
      <c r="E662" s="18"/>
      <c r="F662" s="4"/>
      <c r="G662" s="15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6.5" customHeight="1" x14ac:dyDescent="0.35">
      <c r="A663" s="15"/>
      <c r="B663" s="16"/>
      <c r="C663" s="15"/>
      <c r="D663" s="15"/>
      <c r="E663" s="18"/>
      <c r="F663" s="4"/>
      <c r="G663" s="15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6.5" customHeight="1" x14ac:dyDescent="0.35">
      <c r="A664" s="15"/>
      <c r="B664" s="16"/>
      <c r="C664" s="15"/>
      <c r="D664" s="15"/>
      <c r="E664" s="18"/>
      <c r="F664" s="4"/>
      <c r="G664" s="15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6.5" customHeight="1" x14ac:dyDescent="0.35">
      <c r="A665" s="15"/>
      <c r="B665" s="16"/>
      <c r="C665" s="15"/>
      <c r="D665" s="15"/>
      <c r="E665" s="18"/>
      <c r="F665" s="4"/>
      <c r="G665" s="15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6.5" customHeight="1" x14ac:dyDescent="0.35">
      <c r="A666" s="15"/>
      <c r="B666" s="16"/>
      <c r="C666" s="15"/>
      <c r="D666" s="15"/>
      <c r="E666" s="18"/>
      <c r="F666" s="4"/>
      <c r="G666" s="15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6.5" customHeight="1" x14ac:dyDescent="0.35">
      <c r="A667" s="15"/>
      <c r="B667" s="16"/>
      <c r="C667" s="15"/>
      <c r="D667" s="15"/>
      <c r="E667" s="18"/>
      <c r="F667" s="4"/>
      <c r="G667" s="15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6.5" customHeight="1" x14ac:dyDescent="0.35">
      <c r="A668" s="15"/>
      <c r="B668" s="16"/>
      <c r="C668" s="15"/>
      <c r="D668" s="15"/>
      <c r="E668" s="18"/>
      <c r="F668" s="4"/>
      <c r="G668" s="15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6.5" customHeight="1" x14ac:dyDescent="0.35">
      <c r="A669" s="15"/>
      <c r="B669" s="16"/>
      <c r="C669" s="15"/>
      <c r="D669" s="15"/>
      <c r="E669" s="18"/>
      <c r="F669" s="4"/>
      <c r="G669" s="15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6.5" customHeight="1" x14ac:dyDescent="0.35">
      <c r="A670" s="15"/>
      <c r="B670" s="16"/>
      <c r="C670" s="15"/>
      <c r="D670" s="15"/>
      <c r="E670" s="18"/>
      <c r="F670" s="4"/>
      <c r="G670" s="15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6.5" customHeight="1" x14ac:dyDescent="0.35">
      <c r="A671" s="15"/>
      <c r="B671" s="16"/>
      <c r="C671" s="15"/>
      <c r="D671" s="15"/>
      <c r="E671" s="18"/>
      <c r="F671" s="4"/>
      <c r="G671" s="15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6.5" customHeight="1" x14ac:dyDescent="0.35">
      <c r="A672" s="15"/>
      <c r="B672" s="16"/>
      <c r="C672" s="15"/>
      <c r="D672" s="15"/>
      <c r="E672" s="18"/>
      <c r="F672" s="4"/>
      <c r="G672" s="15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6.5" customHeight="1" x14ac:dyDescent="0.35">
      <c r="A673" s="15"/>
      <c r="B673" s="16"/>
      <c r="C673" s="15"/>
      <c r="D673" s="15"/>
      <c r="E673" s="18"/>
      <c r="F673" s="4"/>
      <c r="G673" s="15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6.5" customHeight="1" x14ac:dyDescent="0.35">
      <c r="A674" s="15"/>
      <c r="B674" s="16"/>
      <c r="C674" s="15"/>
      <c r="D674" s="15"/>
      <c r="E674" s="18"/>
      <c r="F674" s="4"/>
      <c r="G674" s="15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6.5" customHeight="1" x14ac:dyDescent="0.35">
      <c r="A675" s="15"/>
      <c r="B675" s="16"/>
      <c r="C675" s="15"/>
      <c r="D675" s="15"/>
      <c r="E675" s="18"/>
      <c r="F675" s="4"/>
      <c r="G675" s="15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6.5" customHeight="1" x14ac:dyDescent="0.35">
      <c r="A676" s="15"/>
      <c r="B676" s="16"/>
      <c r="C676" s="15"/>
      <c r="D676" s="15"/>
      <c r="E676" s="18"/>
      <c r="F676" s="4"/>
      <c r="G676" s="15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6.5" customHeight="1" x14ac:dyDescent="0.35">
      <c r="A677" s="15"/>
      <c r="B677" s="16"/>
      <c r="C677" s="15"/>
      <c r="D677" s="15"/>
      <c r="E677" s="18"/>
      <c r="F677" s="4"/>
      <c r="G677" s="15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6.5" customHeight="1" x14ac:dyDescent="0.35">
      <c r="A678" s="15"/>
      <c r="B678" s="16"/>
      <c r="C678" s="15"/>
      <c r="D678" s="15"/>
      <c r="E678" s="18"/>
      <c r="F678" s="4"/>
      <c r="G678" s="15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6.5" customHeight="1" x14ac:dyDescent="0.35">
      <c r="A679" s="15"/>
      <c r="B679" s="16"/>
      <c r="C679" s="15"/>
      <c r="D679" s="15"/>
      <c r="E679" s="18"/>
      <c r="F679" s="4"/>
      <c r="G679" s="15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6.5" customHeight="1" x14ac:dyDescent="0.35">
      <c r="A680" s="15"/>
      <c r="B680" s="16"/>
      <c r="C680" s="15"/>
      <c r="D680" s="15"/>
      <c r="E680" s="18"/>
      <c r="F680" s="4"/>
      <c r="G680" s="15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6.5" customHeight="1" x14ac:dyDescent="0.35">
      <c r="A681" s="15"/>
      <c r="B681" s="16"/>
      <c r="C681" s="15"/>
      <c r="D681" s="15"/>
      <c r="E681" s="18"/>
      <c r="F681" s="4"/>
      <c r="G681" s="15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6.5" customHeight="1" x14ac:dyDescent="0.35">
      <c r="A682" s="15"/>
      <c r="B682" s="16"/>
      <c r="C682" s="15"/>
      <c r="D682" s="15"/>
      <c r="E682" s="18"/>
      <c r="F682" s="4"/>
      <c r="G682" s="15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6.5" customHeight="1" x14ac:dyDescent="0.35">
      <c r="A683" s="15"/>
      <c r="B683" s="16"/>
      <c r="C683" s="15"/>
      <c r="D683" s="15"/>
      <c r="E683" s="18"/>
      <c r="F683" s="4"/>
      <c r="G683" s="15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6.5" customHeight="1" x14ac:dyDescent="0.35">
      <c r="A684" s="15"/>
      <c r="B684" s="16"/>
      <c r="C684" s="15"/>
      <c r="D684" s="15"/>
      <c r="E684" s="18"/>
      <c r="F684" s="4"/>
      <c r="G684" s="15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6.5" customHeight="1" x14ac:dyDescent="0.35">
      <c r="A685" s="15"/>
      <c r="B685" s="16"/>
      <c r="C685" s="15"/>
      <c r="D685" s="15"/>
      <c r="E685" s="18"/>
      <c r="F685" s="4"/>
      <c r="G685" s="15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6.5" customHeight="1" x14ac:dyDescent="0.35">
      <c r="A686" s="15"/>
      <c r="B686" s="16"/>
      <c r="C686" s="15"/>
      <c r="D686" s="15"/>
      <c r="E686" s="18"/>
      <c r="F686" s="4"/>
      <c r="G686" s="15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6.5" customHeight="1" x14ac:dyDescent="0.35">
      <c r="A687" s="15"/>
      <c r="B687" s="16"/>
      <c r="C687" s="15"/>
      <c r="D687" s="15"/>
      <c r="E687" s="18"/>
      <c r="F687" s="4"/>
      <c r="G687" s="15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6.5" customHeight="1" x14ac:dyDescent="0.35">
      <c r="A688" s="15"/>
      <c r="B688" s="16"/>
      <c r="C688" s="15"/>
      <c r="D688" s="15"/>
      <c r="E688" s="18"/>
      <c r="F688" s="4"/>
      <c r="G688" s="15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6.5" customHeight="1" x14ac:dyDescent="0.35">
      <c r="A689" s="15"/>
      <c r="B689" s="16"/>
      <c r="C689" s="15"/>
      <c r="D689" s="15"/>
      <c r="E689" s="18"/>
      <c r="F689" s="4"/>
      <c r="G689" s="15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6.5" customHeight="1" x14ac:dyDescent="0.35">
      <c r="A690" s="15"/>
      <c r="B690" s="16"/>
      <c r="C690" s="15"/>
      <c r="D690" s="15"/>
      <c r="E690" s="18"/>
      <c r="F690" s="4"/>
      <c r="G690" s="15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6.5" customHeight="1" x14ac:dyDescent="0.35">
      <c r="A691" s="15"/>
      <c r="B691" s="16"/>
      <c r="C691" s="15"/>
      <c r="D691" s="15"/>
      <c r="E691" s="18"/>
      <c r="F691" s="4"/>
      <c r="G691" s="15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6.5" customHeight="1" x14ac:dyDescent="0.35">
      <c r="A692" s="15"/>
      <c r="B692" s="16"/>
      <c r="C692" s="15"/>
      <c r="D692" s="15"/>
      <c r="E692" s="18"/>
      <c r="F692" s="4"/>
      <c r="G692" s="15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6.5" customHeight="1" x14ac:dyDescent="0.35">
      <c r="A693" s="15"/>
      <c r="B693" s="16"/>
      <c r="C693" s="15"/>
      <c r="D693" s="15"/>
      <c r="E693" s="18"/>
      <c r="F693" s="4"/>
      <c r="G693" s="15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6.5" customHeight="1" x14ac:dyDescent="0.35">
      <c r="A694" s="15"/>
      <c r="B694" s="16"/>
      <c r="C694" s="15"/>
      <c r="D694" s="15"/>
      <c r="E694" s="18"/>
      <c r="F694" s="4"/>
      <c r="G694" s="15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6.5" customHeight="1" x14ac:dyDescent="0.35">
      <c r="A695" s="15"/>
      <c r="B695" s="16"/>
      <c r="C695" s="15"/>
      <c r="D695" s="15"/>
      <c r="E695" s="18"/>
      <c r="F695" s="4"/>
      <c r="G695" s="15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6.5" customHeight="1" x14ac:dyDescent="0.35">
      <c r="A696" s="15"/>
      <c r="B696" s="16"/>
      <c r="C696" s="15"/>
      <c r="D696" s="15"/>
      <c r="E696" s="18"/>
      <c r="F696" s="4"/>
      <c r="G696" s="15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6.5" customHeight="1" x14ac:dyDescent="0.35">
      <c r="A697" s="15"/>
      <c r="B697" s="16"/>
      <c r="C697" s="15"/>
      <c r="D697" s="15"/>
      <c r="E697" s="18"/>
      <c r="F697" s="4"/>
      <c r="G697" s="15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6.5" customHeight="1" x14ac:dyDescent="0.35">
      <c r="A698" s="15"/>
      <c r="B698" s="16"/>
      <c r="C698" s="15"/>
      <c r="D698" s="15"/>
      <c r="E698" s="18"/>
      <c r="F698" s="4"/>
      <c r="G698" s="15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6.5" customHeight="1" x14ac:dyDescent="0.35">
      <c r="A699" s="15"/>
      <c r="B699" s="16"/>
      <c r="C699" s="15"/>
      <c r="D699" s="15"/>
      <c r="E699" s="18"/>
      <c r="F699" s="4"/>
      <c r="G699" s="15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6.5" customHeight="1" x14ac:dyDescent="0.35">
      <c r="A700" s="15"/>
      <c r="B700" s="16"/>
      <c r="C700" s="15"/>
      <c r="D700" s="15"/>
      <c r="E700" s="18"/>
      <c r="F700" s="4"/>
      <c r="G700" s="15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6.5" customHeight="1" x14ac:dyDescent="0.35">
      <c r="A701" s="15"/>
      <c r="B701" s="16"/>
      <c r="C701" s="15"/>
      <c r="D701" s="15"/>
      <c r="E701" s="18"/>
      <c r="F701" s="4"/>
      <c r="G701" s="15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6.5" customHeight="1" x14ac:dyDescent="0.35">
      <c r="A702" s="15"/>
      <c r="B702" s="16"/>
      <c r="C702" s="15"/>
      <c r="D702" s="15"/>
      <c r="E702" s="18"/>
      <c r="F702" s="4"/>
      <c r="G702" s="15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6.5" customHeight="1" x14ac:dyDescent="0.35">
      <c r="A703" s="15"/>
      <c r="B703" s="16"/>
      <c r="C703" s="15"/>
      <c r="D703" s="15"/>
      <c r="E703" s="18"/>
      <c r="F703" s="4"/>
      <c r="G703" s="15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6.5" customHeight="1" x14ac:dyDescent="0.35">
      <c r="A704" s="15"/>
      <c r="B704" s="16"/>
      <c r="C704" s="15"/>
      <c r="D704" s="15"/>
      <c r="E704" s="18"/>
      <c r="F704" s="4"/>
      <c r="G704" s="15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6.5" customHeight="1" x14ac:dyDescent="0.35">
      <c r="A705" s="15"/>
      <c r="B705" s="16"/>
      <c r="C705" s="15"/>
      <c r="D705" s="15"/>
      <c r="E705" s="18"/>
      <c r="F705" s="4"/>
      <c r="G705" s="15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6.5" customHeight="1" x14ac:dyDescent="0.35">
      <c r="A706" s="15"/>
      <c r="B706" s="16"/>
      <c r="C706" s="15"/>
      <c r="D706" s="15"/>
      <c r="E706" s="18"/>
      <c r="F706" s="4"/>
      <c r="G706" s="15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6.5" customHeight="1" x14ac:dyDescent="0.35">
      <c r="A707" s="15"/>
      <c r="B707" s="16"/>
      <c r="C707" s="15"/>
      <c r="D707" s="15"/>
      <c r="E707" s="18"/>
      <c r="F707" s="4"/>
      <c r="G707" s="15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6.5" customHeight="1" x14ac:dyDescent="0.35">
      <c r="A708" s="15"/>
      <c r="B708" s="16"/>
      <c r="C708" s="15"/>
      <c r="D708" s="15"/>
      <c r="E708" s="18"/>
      <c r="F708" s="4"/>
      <c r="G708" s="15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6.5" customHeight="1" x14ac:dyDescent="0.35">
      <c r="A709" s="15"/>
      <c r="B709" s="16"/>
      <c r="C709" s="15"/>
      <c r="D709" s="15"/>
      <c r="E709" s="18"/>
      <c r="F709" s="4"/>
      <c r="G709" s="15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6.5" customHeight="1" x14ac:dyDescent="0.35">
      <c r="A710" s="15"/>
      <c r="B710" s="16"/>
      <c r="C710" s="15"/>
      <c r="D710" s="15"/>
      <c r="E710" s="18"/>
      <c r="F710" s="4"/>
      <c r="G710" s="15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6.5" customHeight="1" x14ac:dyDescent="0.35">
      <c r="A711" s="15"/>
      <c r="B711" s="16"/>
      <c r="C711" s="15"/>
      <c r="D711" s="15"/>
      <c r="E711" s="18"/>
      <c r="F711" s="4"/>
      <c r="G711" s="15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6.5" customHeight="1" x14ac:dyDescent="0.35">
      <c r="A712" s="15"/>
      <c r="B712" s="16"/>
      <c r="C712" s="15"/>
      <c r="D712" s="15"/>
      <c r="E712" s="18"/>
      <c r="F712" s="4"/>
      <c r="G712" s="15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6.5" customHeight="1" x14ac:dyDescent="0.35">
      <c r="A713" s="15"/>
      <c r="B713" s="16"/>
      <c r="C713" s="15"/>
      <c r="D713" s="15"/>
      <c r="E713" s="18"/>
      <c r="F713" s="4"/>
      <c r="G713" s="15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6.5" customHeight="1" x14ac:dyDescent="0.35">
      <c r="A714" s="15"/>
      <c r="B714" s="16"/>
      <c r="C714" s="15"/>
      <c r="D714" s="15"/>
      <c r="E714" s="18"/>
      <c r="F714" s="4"/>
      <c r="G714" s="15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6.5" customHeight="1" x14ac:dyDescent="0.35">
      <c r="A715" s="15"/>
      <c r="B715" s="16"/>
      <c r="C715" s="15"/>
      <c r="D715" s="15"/>
      <c r="E715" s="18"/>
      <c r="F715" s="4"/>
      <c r="G715" s="15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6.5" customHeight="1" x14ac:dyDescent="0.35">
      <c r="A716" s="15"/>
      <c r="B716" s="16"/>
      <c r="C716" s="15"/>
      <c r="D716" s="15"/>
      <c r="E716" s="18"/>
      <c r="F716" s="4"/>
      <c r="G716" s="15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6.5" customHeight="1" x14ac:dyDescent="0.35">
      <c r="A717" s="15"/>
      <c r="B717" s="16"/>
      <c r="C717" s="15"/>
      <c r="D717" s="15"/>
      <c r="E717" s="18"/>
      <c r="F717" s="4"/>
      <c r="G717" s="15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6.5" customHeight="1" x14ac:dyDescent="0.35">
      <c r="A718" s="15"/>
      <c r="B718" s="16"/>
      <c r="C718" s="15"/>
      <c r="D718" s="15"/>
      <c r="E718" s="18"/>
      <c r="F718" s="4"/>
      <c r="G718" s="15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6.5" customHeight="1" x14ac:dyDescent="0.35">
      <c r="A719" s="15"/>
      <c r="B719" s="16"/>
      <c r="C719" s="15"/>
      <c r="D719" s="15"/>
      <c r="E719" s="18"/>
      <c r="F719" s="4"/>
      <c r="G719" s="15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6.5" customHeight="1" x14ac:dyDescent="0.35">
      <c r="A720" s="15"/>
      <c r="B720" s="16"/>
      <c r="C720" s="15"/>
      <c r="D720" s="15"/>
      <c r="E720" s="18"/>
      <c r="F720" s="4"/>
      <c r="G720" s="15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6.5" customHeight="1" x14ac:dyDescent="0.35">
      <c r="A721" s="15"/>
      <c r="B721" s="16"/>
      <c r="C721" s="15"/>
      <c r="D721" s="15"/>
      <c r="E721" s="18"/>
      <c r="F721" s="4"/>
      <c r="G721" s="15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6.5" customHeight="1" x14ac:dyDescent="0.35">
      <c r="A722" s="15"/>
      <c r="B722" s="16"/>
      <c r="C722" s="15"/>
      <c r="D722" s="15"/>
      <c r="E722" s="18"/>
      <c r="F722" s="4"/>
      <c r="G722" s="15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6.5" customHeight="1" x14ac:dyDescent="0.35">
      <c r="A723" s="15"/>
      <c r="B723" s="16"/>
      <c r="C723" s="15"/>
      <c r="D723" s="15"/>
      <c r="E723" s="18"/>
      <c r="F723" s="4"/>
      <c r="G723" s="15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6.5" customHeight="1" x14ac:dyDescent="0.35">
      <c r="A724" s="15"/>
      <c r="B724" s="16"/>
      <c r="C724" s="15"/>
      <c r="D724" s="15"/>
      <c r="E724" s="18"/>
      <c r="F724" s="4"/>
      <c r="G724" s="15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6.5" customHeight="1" x14ac:dyDescent="0.35">
      <c r="A725" s="15"/>
      <c r="B725" s="16"/>
      <c r="C725" s="15"/>
      <c r="D725" s="15"/>
      <c r="E725" s="18"/>
      <c r="F725" s="4"/>
      <c r="G725" s="15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6.5" customHeight="1" x14ac:dyDescent="0.35">
      <c r="A726" s="15"/>
      <c r="B726" s="16"/>
      <c r="C726" s="15"/>
      <c r="D726" s="15"/>
      <c r="E726" s="18"/>
      <c r="F726" s="4"/>
      <c r="G726" s="15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6.5" customHeight="1" x14ac:dyDescent="0.35">
      <c r="A727" s="15"/>
      <c r="B727" s="16"/>
      <c r="C727" s="15"/>
      <c r="D727" s="15"/>
      <c r="E727" s="18"/>
      <c r="F727" s="4"/>
      <c r="G727" s="15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6.5" customHeight="1" x14ac:dyDescent="0.35">
      <c r="A728" s="15"/>
      <c r="B728" s="16"/>
      <c r="C728" s="15"/>
      <c r="D728" s="15"/>
      <c r="E728" s="18"/>
      <c r="F728" s="4"/>
      <c r="G728" s="15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6.5" customHeight="1" x14ac:dyDescent="0.35">
      <c r="A729" s="15"/>
      <c r="B729" s="16"/>
      <c r="C729" s="15"/>
      <c r="D729" s="15"/>
      <c r="E729" s="18"/>
      <c r="F729" s="4"/>
      <c r="G729" s="15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6.5" customHeight="1" x14ac:dyDescent="0.35">
      <c r="A730" s="15"/>
      <c r="B730" s="16"/>
      <c r="C730" s="15"/>
      <c r="D730" s="15"/>
      <c r="E730" s="18"/>
      <c r="F730" s="4"/>
      <c r="G730" s="15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6.5" customHeight="1" x14ac:dyDescent="0.35">
      <c r="A731" s="15"/>
      <c r="B731" s="16"/>
      <c r="C731" s="15"/>
      <c r="D731" s="15"/>
      <c r="E731" s="18"/>
      <c r="F731" s="4"/>
      <c r="G731" s="15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6.5" customHeight="1" x14ac:dyDescent="0.35">
      <c r="A732" s="15"/>
      <c r="B732" s="16"/>
      <c r="C732" s="15"/>
      <c r="D732" s="15"/>
      <c r="E732" s="18"/>
      <c r="F732" s="4"/>
      <c r="G732" s="15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6.5" customHeight="1" x14ac:dyDescent="0.35">
      <c r="A733" s="15"/>
      <c r="B733" s="16"/>
      <c r="C733" s="15"/>
      <c r="D733" s="15"/>
      <c r="E733" s="18"/>
      <c r="F733" s="4"/>
      <c r="G733" s="15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6.5" customHeight="1" x14ac:dyDescent="0.35">
      <c r="A734" s="15"/>
      <c r="B734" s="16"/>
      <c r="C734" s="15"/>
      <c r="D734" s="15"/>
      <c r="E734" s="18"/>
      <c r="F734" s="4"/>
      <c r="G734" s="15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6.5" customHeight="1" x14ac:dyDescent="0.35">
      <c r="A735" s="15"/>
      <c r="B735" s="16"/>
      <c r="C735" s="15"/>
      <c r="D735" s="15"/>
      <c r="E735" s="18"/>
      <c r="F735" s="4"/>
      <c r="G735" s="15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6.5" customHeight="1" x14ac:dyDescent="0.35">
      <c r="A736" s="15"/>
      <c r="B736" s="16"/>
      <c r="C736" s="15"/>
      <c r="D736" s="15"/>
      <c r="E736" s="18"/>
      <c r="F736" s="4"/>
      <c r="G736" s="15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6.5" customHeight="1" x14ac:dyDescent="0.35">
      <c r="A737" s="15"/>
      <c r="B737" s="16"/>
      <c r="C737" s="15"/>
      <c r="D737" s="15"/>
      <c r="E737" s="18"/>
      <c r="F737" s="4"/>
      <c r="G737" s="15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6.5" customHeight="1" x14ac:dyDescent="0.35">
      <c r="A738" s="15"/>
      <c r="B738" s="16"/>
      <c r="C738" s="15"/>
      <c r="D738" s="15"/>
      <c r="E738" s="18"/>
      <c r="F738" s="4"/>
      <c r="G738" s="15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6.5" customHeight="1" x14ac:dyDescent="0.35">
      <c r="A739" s="15"/>
      <c r="B739" s="16"/>
      <c r="C739" s="15"/>
      <c r="D739" s="15"/>
      <c r="E739" s="18"/>
      <c r="F739" s="4"/>
      <c r="G739" s="15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6.5" customHeight="1" x14ac:dyDescent="0.35">
      <c r="A740" s="15"/>
      <c r="B740" s="16"/>
      <c r="C740" s="15"/>
      <c r="D740" s="15"/>
      <c r="E740" s="18"/>
      <c r="F740" s="4"/>
      <c r="G740" s="15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6.5" customHeight="1" x14ac:dyDescent="0.35">
      <c r="A741" s="15"/>
      <c r="B741" s="16"/>
      <c r="C741" s="15"/>
      <c r="D741" s="15"/>
      <c r="E741" s="18"/>
      <c r="F741" s="4"/>
      <c r="G741" s="15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6.5" customHeight="1" x14ac:dyDescent="0.35">
      <c r="A742" s="15"/>
      <c r="B742" s="16"/>
      <c r="C742" s="15"/>
      <c r="D742" s="15"/>
      <c r="E742" s="18"/>
      <c r="F742" s="4"/>
      <c r="G742" s="15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6.5" customHeight="1" x14ac:dyDescent="0.35">
      <c r="A743" s="15"/>
      <c r="B743" s="16"/>
      <c r="C743" s="15"/>
      <c r="D743" s="15"/>
      <c r="E743" s="18"/>
      <c r="F743" s="4"/>
      <c r="G743" s="15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6.5" customHeight="1" x14ac:dyDescent="0.35">
      <c r="A744" s="15"/>
      <c r="B744" s="16"/>
      <c r="C744" s="15"/>
      <c r="D744" s="15"/>
      <c r="E744" s="18"/>
      <c r="F744" s="4"/>
      <c r="G744" s="15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6.5" customHeight="1" x14ac:dyDescent="0.35">
      <c r="A745" s="15"/>
      <c r="B745" s="16"/>
      <c r="C745" s="15"/>
      <c r="D745" s="15"/>
      <c r="E745" s="18"/>
      <c r="F745" s="4"/>
      <c r="G745" s="15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6.5" customHeight="1" x14ac:dyDescent="0.35">
      <c r="A746" s="15"/>
      <c r="B746" s="16"/>
      <c r="C746" s="15"/>
      <c r="D746" s="15"/>
      <c r="E746" s="18"/>
      <c r="F746" s="4"/>
      <c r="G746" s="15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6.5" customHeight="1" x14ac:dyDescent="0.35">
      <c r="A747" s="15"/>
      <c r="B747" s="16"/>
      <c r="C747" s="15"/>
      <c r="D747" s="15"/>
      <c r="E747" s="18"/>
      <c r="F747" s="4"/>
      <c r="G747" s="15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6.5" customHeight="1" x14ac:dyDescent="0.35">
      <c r="A748" s="15"/>
      <c r="B748" s="16"/>
      <c r="C748" s="15"/>
      <c r="D748" s="15"/>
      <c r="E748" s="18"/>
      <c r="F748" s="4"/>
      <c r="G748" s="15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6.5" customHeight="1" x14ac:dyDescent="0.35">
      <c r="A749" s="15"/>
      <c r="B749" s="16"/>
      <c r="C749" s="15"/>
      <c r="D749" s="15"/>
      <c r="E749" s="18"/>
      <c r="F749" s="4"/>
      <c r="G749" s="15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6.5" customHeight="1" x14ac:dyDescent="0.35">
      <c r="A750" s="15"/>
      <c r="B750" s="16"/>
      <c r="C750" s="15"/>
      <c r="D750" s="15"/>
      <c r="E750" s="18"/>
      <c r="F750" s="4"/>
      <c r="G750" s="15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6.5" customHeight="1" x14ac:dyDescent="0.35">
      <c r="A751" s="15"/>
      <c r="B751" s="16"/>
      <c r="C751" s="15"/>
      <c r="D751" s="15"/>
      <c r="E751" s="18"/>
      <c r="F751" s="4"/>
      <c r="G751" s="15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6.5" customHeight="1" x14ac:dyDescent="0.35">
      <c r="A752" s="15"/>
      <c r="B752" s="16"/>
      <c r="C752" s="15"/>
      <c r="D752" s="15"/>
      <c r="E752" s="18"/>
      <c r="F752" s="4"/>
      <c r="G752" s="15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6.5" customHeight="1" x14ac:dyDescent="0.35">
      <c r="A753" s="15"/>
      <c r="B753" s="16"/>
      <c r="C753" s="15"/>
      <c r="D753" s="15"/>
      <c r="E753" s="18"/>
      <c r="F753" s="4"/>
      <c r="G753" s="15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6.5" customHeight="1" x14ac:dyDescent="0.35">
      <c r="A754" s="15"/>
      <c r="B754" s="16"/>
      <c r="C754" s="15"/>
      <c r="D754" s="15"/>
      <c r="E754" s="18"/>
      <c r="F754" s="4"/>
      <c r="G754" s="15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6.5" customHeight="1" x14ac:dyDescent="0.35">
      <c r="A755" s="15"/>
      <c r="B755" s="16"/>
      <c r="C755" s="15"/>
      <c r="D755" s="15"/>
      <c r="E755" s="18"/>
      <c r="F755" s="4"/>
      <c r="G755" s="15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6.5" customHeight="1" x14ac:dyDescent="0.35">
      <c r="A756" s="15"/>
      <c r="B756" s="16"/>
      <c r="C756" s="15"/>
      <c r="D756" s="15"/>
      <c r="E756" s="18"/>
      <c r="F756" s="4"/>
      <c r="G756" s="15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6.5" customHeight="1" x14ac:dyDescent="0.35">
      <c r="A757" s="15"/>
      <c r="B757" s="16"/>
      <c r="C757" s="15"/>
      <c r="D757" s="15"/>
      <c r="E757" s="18"/>
      <c r="F757" s="4"/>
      <c r="G757" s="15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6.5" customHeight="1" x14ac:dyDescent="0.35">
      <c r="A758" s="15"/>
      <c r="B758" s="16"/>
      <c r="C758" s="15"/>
      <c r="D758" s="15"/>
      <c r="E758" s="18"/>
      <c r="F758" s="4"/>
      <c r="G758" s="15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6.5" customHeight="1" x14ac:dyDescent="0.35">
      <c r="A759" s="15"/>
      <c r="B759" s="16"/>
      <c r="C759" s="15"/>
      <c r="D759" s="15"/>
      <c r="E759" s="18"/>
      <c r="F759" s="4"/>
      <c r="G759" s="15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6.5" customHeight="1" x14ac:dyDescent="0.35">
      <c r="A760" s="15"/>
      <c r="B760" s="16"/>
      <c r="C760" s="15"/>
      <c r="D760" s="15"/>
      <c r="E760" s="18"/>
      <c r="F760" s="4"/>
      <c r="G760" s="15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6.5" customHeight="1" x14ac:dyDescent="0.35">
      <c r="A761" s="15"/>
      <c r="B761" s="16"/>
      <c r="C761" s="15"/>
      <c r="D761" s="15"/>
      <c r="E761" s="18"/>
      <c r="F761" s="4"/>
      <c r="G761" s="15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6.5" customHeight="1" x14ac:dyDescent="0.35">
      <c r="A762" s="15"/>
      <c r="B762" s="16"/>
      <c r="C762" s="15"/>
      <c r="D762" s="15"/>
      <c r="E762" s="18"/>
      <c r="F762" s="4"/>
      <c r="G762" s="15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6.5" customHeight="1" x14ac:dyDescent="0.35">
      <c r="A763" s="15"/>
      <c r="B763" s="16"/>
      <c r="C763" s="15"/>
      <c r="D763" s="15"/>
      <c r="E763" s="18"/>
      <c r="F763" s="4"/>
      <c r="G763" s="15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6.5" customHeight="1" x14ac:dyDescent="0.35">
      <c r="A764" s="15"/>
      <c r="B764" s="16"/>
      <c r="C764" s="15"/>
      <c r="D764" s="15"/>
      <c r="E764" s="18"/>
      <c r="F764" s="4"/>
      <c r="G764" s="15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6.5" customHeight="1" x14ac:dyDescent="0.35">
      <c r="A765" s="15"/>
      <c r="B765" s="16"/>
      <c r="C765" s="15"/>
      <c r="D765" s="15"/>
      <c r="E765" s="18"/>
      <c r="F765" s="4"/>
      <c r="G765" s="15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6.5" customHeight="1" x14ac:dyDescent="0.35">
      <c r="A766" s="15"/>
      <c r="B766" s="16"/>
      <c r="C766" s="15"/>
      <c r="D766" s="15"/>
      <c r="E766" s="18"/>
      <c r="F766" s="4"/>
      <c r="G766" s="15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6.5" customHeight="1" x14ac:dyDescent="0.35">
      <c r="A767" s="15"/>
      <c r="B767" s="16"/>
      <c r="C767" s="15"/>
      <c r="D767" s="15"/>
      <c r="E767" s="18"/>
      <c r="F767" s="4"/>
      <c r="G767" s="15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6.5" customHeight="1" x14ac:dyDescent="0.35">
      <c r="A768" s="15"/>
      <c r="B768" s="16"/>
      <c r="C768" s="15"/>
      <c r="D768" s="15"/>
      <c r="E768" s="18"/>
      <c r="F768" s="4"/>
      <c r="G768" s="15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6.5" customHeight="1" x14ac:dyDescent="0.35">
      <c r="A769" s="15"/>
      <c r="B769" s="16"/>
      <c r="C769" s="15"/>
      <c r="D769" s="15"/>
      <c r="E769" s="18"/>
      <c r="F769" s="4"/>
      <c r="G769" s="15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6.5" customHeight="1" x14ac:dyDescent="0.35">
      <c r="A770" s="15"/>
      <c r="B770" s="16"/>
      <c r="C770" s="15"/>
      <c r="D770" s="15"/>
      <c r="E770" s="18"/>
      <c r="F770" s="4"/>
      <c r="G770" s="15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6.5" customHeight="1" x14ac:dyDescent="0.35">
      <c r="A771" s="15"/>
      <c r="B771" s="16"/>
      <c r="C771" s="15"/>
      <c r="D771" s="15"/>
      <c r="E771" s="18"/>
      <c r="F771" s="4"/>
      <c r="G771" s="15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6.5" customHeight="1" x14ac:dyDescent="0.35">
      <c r="A772" s="15"/>
      <c r="B772" s="16"/>
      <c r="C772" s="15"/>
      <c r="D772" s="15"/>
      <c r="E772" s="18"/>
      <c r="F772" s="4"/>
      <c r="G772" s="15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6.5" customHeight="1" x14ac:dyDescent="0.35">
      <c r="A773" s="15"/>
      <c r="B773" s="16"/>
      <c r="C773" s="15"/>
      <c r="D773" s="15"/>
      <c r="E773" s="18"/>
      <c r="F773" s="4"/>
      <c r="G773" s="15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6.5" customHeight="1" x14ac:dyDescent="0.35">
      <c r="A774" s="15"/>
      <c r="B774" s="16"/>
      <c r="C774" s="15"/>
      <c r="D774" s="15"/>
      <c r="E774" s="18"/>
      <c r="F774" s="4"/>
      <c r="G774" s="15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6.5" customHeight="1" x14ac:dyDescent="0.35">
      <c r="A775" s="15"/>
      <c r="B775" s="16"/>
      <c r="C775" s="15"/>
      <c r="D775" s="15"/>
      <c r="E775" s="18"/>
      <c r="F775" s="4"/>
      <c r="G775" s="15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6.5" customHeight="1" x14ac:dyDescent="0.35">
      <c r="A776" s="15"/>
      <c r="B776" s="16"/>
      <c r="C776" s="15"/>
      <c r="D776" s="15"/>
      <c r="E776" s="18"/>
      <c r="F776" s="4"/>
      <c r="G776" s="15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6.5" customHeight="1" x14ac:dyDescent="0.35">
      <c r="A777" s="15"/>
      <c r="B777" s="16"/>
      <c r="C777" s="15"/>
      <c r="D777" s="15"/>
      <c r="E777" s="18"/>
      <c r="F777" s="4"/>
      <c r="G777" s="15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6.5" customHeight="1" x14ac:dyDescent="0.35">
      <c r="A778" s="15"/>
      <c r="B778" s="16"/>
      <c r="C778" s="15"/>
      <c r="D778" s="15"/>
      <c r="E778" s="18"/>
      <c r="F778" s="4"/>
      <c r="G778" s="15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6.5" customHeight="1" x14ac:dyDescent="0.35">
      <c r="A779" s="15"/>
      <c r="B779" s="16"/>
      <c r="C779" s="15"/>
      <c r="D779" s="15"/>
      <c r="E779" s="18"/>
      <c r="F779" s="4"/>
      <c r="G779" s="15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6.5" customHeight="1" x14ac:dyDescent="0.35">
      <c r="A780" s="15"/>
      <c r="B780" s="16"/>
      <c r="C780" s="15"/>
      <c r="D780" s="15"/>
      <c r="E780" s="18"/>
      <c r="F780" s="4"/>
      <c r="G780" s="15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6.5" customHeight="1" x14ac:dyDescent="0.35">
      <c r="A781" s="15"/>
      <c r="B781" s="16"/>
      <c r="C781" s="15"/>
      <c r="D781" s="15"/>
      <c r="E781" s="18"/>
      <c r="F781" s="4"/>
      <c r="G781" s="15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6.5" customHeight="1" x14ac:dyDescent="0.35">
      <c r="A782" s="15"/>
      <c r="B782" s="16"/>
      <c r="C782" s="15"/>
      <c r="D782" s="15"/>
      <c r="E782" s="18"/>
      <c r="F782" s="4"/>
      <c r="G782" s="15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6.5" customHeight="1" x14ac:dyDescent="0.35">
      <c r="A783" s="15"/>
      <c r="B783" s="16"/>
      <c r="C783" s="15"/>
      <c r="D783" s="15"/>
      <c r="E783" s="18"/>
      <c r="F783" s="4"/>
      <c r="G783" s="15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6.5" customHeight="1" x14ac:dyDescent="0.35">
      <c r="A784" s="15"/>
      <c r="B784" s="16"/>
      <c r="C784" s="15"/>
      <c r="D784" s="15"/>
      <c r="E784" s="18"/>
      <c r="F784" s="4"/>
      <c r="G784" s="15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6.5" customHeight="1" x14ac:dyDescent="0.35">
      <c r="A785" s="15"/>
      <c r="B785" s="16"/>
      <c r="C785" s="15"/>
      <c r="D785" s="15"/>
      <c r="E785" s="18"/>
      <c r="F785" s="4"/>
      <c r="G785" s="15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6.5" customHeight="1" x14ac:dyDescent="0.35">
      <c r="A786" s="15"/>
      <c r="B786" s="16"/>
      <c r="C786" s="15"/>
      <c r="D786" s="15"/>
      <c r="E786" s="18"/>
      <c r="F786" s="4"/>
      <c r="G786" s="15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6.5" customHeight="1" x14ac:dyDescent="0.35">
      <c r="A787" s="15"/>
      <c r="B787" s="16"/>
      <c r="C787" s="15"/>
      <c r="D787" s="15"/>
      <c r="E787" s="18"/>
      <c r="F787" s="4"/>
      <c r="G787" s="15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6.5" customHeight="1" x14ac:dyDescent="0.35">
      <c r="A788" s="15"/>
      <c r="B788" s="16"/>
      <c r="C788" s="15"/>
      <c r="D788" s="15"/>
      <c r="E788" s="18"/>
      <c r="F788" s="4"/>
      <c r="G788" s="15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6.5" customHeight="1" x14ac:dyDescent="0.35">
      <c r="A789" s="15"/>
      <c r="B789" s="16"/>
      <c r="C789" s="15"/>
      <c r="D789" s="15"/>
      <c r="E789" s="18"/>
      <c r="F789" s="4"/>
      <c r="G789" s="15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6.5" customHeight="1" x14ac:dyDescent="0.35">
      <c r="A790" s="15"/>
      <c r="B790" s="16"/>
      <c r="C790" s="15"/>
      <c r="D790" s="15"/>
      <c r="E790" s="18"/>
      <c r="F790" s="4"/>
      <c r="G790" s="15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6.5" customHeight="1" x14ac:dyDescent="0.35">
      <c r="A791" s="15"/>
      <c r="B791" s="16"/>
      <c r="C791" s="15"/>
      <c r="D791" s="15"/>
      <c r="E791" s="18"/>
      <c r="F791" s="4"/>
      <c r="G791" s="15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6.5" customHeight="1" x14ac:dyDescent="0.35">
      <c r="A792" s="15"/>
      <c r="B792" s="16"/>
      <c r="C792" s="15"/>
      <c r="D792" s="15"/>
      <c r="E792" s="18"/>
      <c r="F792" s="4"/>
      <c r="G792" s="15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6.5" customHeight="1" x14ac:dyDescent="0.35">
      <c r="A793" s="15"/>
      <c r="B793" s="16"/>
      <c r="C793" s="15"/>
      <c r="D793" s="15"/>
      <c r="E793" s="18"/>
      <c r="F793" s="4"/>
      <c r="G793" s="15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6.5" customHeight="1" x14ac:dyDescent="0.35">
      <c r="A794" s="15"/>
      <c r="B794" s="16"/>
      <c r="C794" s="15"/>
      <c r="D794" s="15"/>
      <c r="E794" s="18"/>
      <c r="F794" s="4"/>
      <c r="G794" s="15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6.5" customHeight="1" x14ac:dyDescent="0.35">
      <c r="A795" s="15"/>
      <c r="B795" s="16"/>
      <c r="C795" s="15"/>
      <c r="D795" s="15"/>
      <c r="E795" s="18"/>
      <c r="F795" s="4"/>
      <c r="G795" s="15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6.5" customHeight="1" x14ac:dyDescent="0.35">
      <c r="A796" s="15"/>
      <c r="B796" s="16"/>
      <c r="C796" s="15"/>
      <c r="D796" s="15"/>
      <c r="E796" s="18"/>
      <c r="F796" s="4"/>
      <c r="G796" s="15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6.5" customHeight="1" x14ac:dyDescent="0.35">
      <c r="A797" s="15"/>
      <c r="B797" s="16"/>
      <c r="C797" s="15"/>
      <c r="D797" s="15"/>
      <c r="E797" s="18"/>
      <c r="F797" s="4"/>
      <c r="G797" s="15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6.5" customHeight="1" x14ac:dyDescent="0.35">
      <c r="A798" s="15"/>
      <c r="B798" s="16"/>
      <c r="C798" s="15"/>
      <c r="D798" s="15"/>
      <c r="E798" s="18"/>
      <c r="F798" s="4"/>
      <c r="G798" s="15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6.5" customHeight="1" x14ac:dyDescent="0.35">
      <c r="A799" s="15"/>
      <c r="B799" s="16"/>
      <c r="C799" s="15"/>
      <c r="D799" s="15"/>
      <c r="E799" s="18"/>
      <c r="F799" s="4"/>
      <c r="G799" s="15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6.5" customHeight="1" x14ac:dyDescent="0.35">
      <c r="A800" s="15"/>
      <c r="B800" s="16"/>
      <c r="C800" s="15"/>
      <c r="D800" s="15"/>
      <c r="E800" s="18"/>
      <c r="F800" s="4"/>
      <c r="G800" s="15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6.5" customHeight="1" x14ac:dyDescent="0.35">
      <c r="A801" s="15"/>
      <c r="B801" s="16"/>
      <c r="C801" s="15"/>
      <c r="D801" s="15"/>
      <c r="E801" s="18"/>
      <c r="F801" s="4"/>
      <c r="G801" s="15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6.5" customHeight="1" x14ac:dyDescent="0.35">
      <c r="A802" s="15"/>
      <c r="B802" s="16"/>
      <c r="C802" s="15"/>
      <c r="D802" s="15"/>
      <c r="E802" s="18"/>
      <c r="F802" s="4"/>
      <c r="G802" s="15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6.5" customHeight="1" x14ac:dyDescent="0.35">
      <c r="A803" s="15"/>
      <c r="B803" s="16"/>
      <c r="C803" s="15"/>
      <c r="D803" s="15"/>
      <c r="E803" s="18"/>
      <c r="F803" s="4"/>
      <c r="G803" s="15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6.5" customHeight="1" x14ac:dyDescent="0.35">
      <c r="A804" s="15"/>
      <c r="B804" s="16"/>
      <c r="C804" s="15"/>
      <c r="D804" s="15"/>
      <c r="E804" s="18"/>
      <c r="F804" s="4"/>
      <c r="G804" s="15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6.5" customHeight="1" x14ac:dyDescent="0.35">
      <c r="A805" s="15"/>
      <c r="B805" s="16"/>
      <c r="C805" s="15"/>
      <c r="D805" s="15"/>
      <c r="E805" s="18"/>
      <c r="F805" s="4"/>
      <c r="G805" s="15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6.5" customHeight="1" x14ac:dyDescent="0.35">
      <c r="A806" s="15"/>
      <c r="B806" s="16"/>
      <c r="C806" s="15"/>
      <c r="D806" s="15"/>
      <c r="E806" s="18"/>
      <c r="F806" s="4"/>
      <c r="G806" s="15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6.5" customHeight="1" x14ac:dyDescent="0.35">
      <c r="A807" s="15"/>
      <c r="B807" s="16"/>
      <c r="C807" s="15"/>
      <c r="D807" s="15"/>
      <c r="E807" s="18"/>
      <c r="F807" s="4"/>
      <c r="G807" s="15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6.5" customHeight="1" x14ac:dyDescent="0.35">
      <c r="A808" s="15"/>
      <c r="B808" s="16"/>
      <c r="C808" s="15"/>
      <c r="D808" s="15"/>
      <c r="E808" s="18"/>
      <c r="F808" s="4"/>
      <c r="G808" s="15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6.5" customHeight="1" x14ac:dyDescent="0.35">
      <c r="A809" s="15"/>
      <c r="B809" s="16"/>
      <c r="C809" s="15"/>
      <c r="D809" s="15"/>
      <c r="E809" s="18"/>
      <c r="F809" s="4"/>
      <c r="G809" s="15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6.5" customHeight="1" x14ac:dyDescent="0.35">
      <c r="A810" s="15"/>
      <c r="B810" s="16"/>
      <c r="C810" s="15"/>
      <c r="D810" s="15"/>
      <c r="E810" s="18"/>
      <c r="F810" s="4"/>
      <c r="G810" s="15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6.5" customHeight="1" x14ac:dyDescent="0.35">
      <c r="A811" s="15"/>
      <c r="B811" s="16"/>
      <c r="C811" s="15"/>
      <c r="D811" s="15"/>
      <c r="E811" s="18"/>
      <c r="F811" s="4"/>
      <c r="G811" s="15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6.5" customHeight="1" x14ac:dyDescent="0.35">
      <c r="A812" s="15"/>
      <c r="B812" s="16"/>
      <c r="C812" s="15"/>
      <c r="D812" s="15"/>
      <c r="E812" s="18"/>
      <c r="F812" s="4"/>
      <c r="G812" s="15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6.5" customHeight="1" x14ac:dyDescent="0.35">
      <c r="A813" s="15"/>
      <c r="B813" s="16"/>
      <c r="C813" s="15"/>
      <c r="D813" s="15"/>
      <c r="E813" s="18"/>
      <c r="F813" s="4"/>
      <c r="G813" s="15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6.5" customHeight="1" x14ac:dyDescent="0.35">
      <c r="A814" s="15"/>
      <c r="B814" s="16"/>
      <c r="C814" s="15"/>
      <c r="D814" s="15"/>
      <c r="E814" s="18"/>
      <c r="F814" s="4"/>
      <c r="G814" s="15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6.5" customHeight="1" x14ac:dyDescent="0.35">
      <c r="A815" s="15"/>
      <c r="B815" s="16"/>
      <c r="C815" s="15"/>
      <c r="D815" s="15"/>
      <c r="E815" s="18"/>
      <c r="F815" s="4"/>
      <c r="G815" s="15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6.5" customHeight="1" x14ac:dyDescent="0.35">
      <c r="A816" s="15"/>
      <c r="B816" s="16"/>
      <c r="C816" s="15"/>
      <c r="D816" s="15"/>
      <c r="E816" s="18"/>
      <c r="F816" s="4"/>
      <c r="G816" s="15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6.5" customHeight="1" x14ac:dyDescent="0.35">
      <c r="A817" s="15"/>
      <c r="B817" s="16"/>
      <c r="C817" s="15"/>
      <c r="D817" s="15"/>
      <c r="E817" s="18"/>
      <c r="F817" s="4"/>
      <c r="G817" s="15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6.5" customHeight="1" x14ac:dyDescent="0.35">
      <c r="A818" s="15"/>
      <c r="B818" s="16"/>
      <c r="C818" s="15"/>
      <c r="D818" s="15"/>
      <c r="E818" s="18"/>
      <c r="F818" s="4"/>
      <c r="G818" s="15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6.5" customHeight="1" x14ac:dyDescent="0.35">
      <c r="A819" s="15"/>
      <c r="B819" s="16"/>
      <c r="C819" s="15"/>
      <c r="D819" s="15"/>
      <c r="E819" s="18"/>
      <c r="F819" s="4"/>
      <c r="G819" s="15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6.5" customHeight="1" x14ac:dyDescent="0.35">
      <c r="A820" s="15"/>
      <c r="B820" s="16"/>
      <c r="C820" s="15"/>
      <c r="D820" s="15"/>
      <c r="E820" s="18"/>
      <c r="F820" s="4"/>
      <c r="G820" s="15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6.5" customHeight="1" x14ac:dyDescent="0.35">
      <c r="A821" s="15"/>
      <c r="B821" s="16"/>
      <c r="C821" s="15"/>
      <c r="D821" s="15"/>
      <c r="E821" s="18"/>
      <c r="F821" s="4"/>
      <c r="G821" s="15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6.5" customHeight="1" x14ac:dyDescent="0.35">
      <c r="A822" s="15"/>
      <c r="B822" s="16"/>
      <c r="C822" s="15"/>
      <c r="D822" s="15"/>
      <c r="E822" s="18"/>
      <c r="F822" s="4"/>
      <c r="G822" s="15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6.5" customHeight="1" x14ac:dyDescent="0.35">
      <c r="A823" s="15"/>
      <c r="B823" s="16"/>
      <c r="C823" s="15"/>
      <c r="D823" s="15"/>
      <c r="E823" s="18"/>
      <c r="F823" s="4"/>
      <c r="G823" s="15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6.5" customHeight="1" x14ac:dyDescent="0.35">
      <c r="A824" s="15"/>
      <c r="B824" s="16"/>
      <c r="C824" s="15"/>
      <c r="D824" s="15"/>
      <c r="E824" s="18"/>
      <c r="F824" s="4"/>
      <c r="G824" s="15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6.5" customHeight="1" x14ac:dyDescent="0.35">
      <c r="A825" s="15"/>
      <c r="B825" s="16"/>
      <c r="C825" s="15"/>
      <c r="D825" s="15"/>
      <c r="E825" s="18"/>
      <c r="F825" s="4"/>
      <c r="G825" s="15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6.5" customHeight="1" x14ac:dyDescent="0.35">
      <c r="A826" s="15"/>
      <c r="B826" s="16"/>
      <c r="C826" s="15"/>
      <c r="D826" s="15"/>
      <c r="E826" s="18"/>
      <c r="F826" s="4"/>
      <c r="G826" s="15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6.5" customHeight="1" x14ac:dyDescent="0.35">
      <c r="A827" s="15"/>
      <c r="B827" s="16"/>
      <c r="C827" s="15"/>
      <c r="D827" s="15"/>
      <c r="E827" s="18"/>
      <c r="F827" s="4"/>
      <c r="G827" s="15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6.5" customHeight="1" x14ac:dyDescent="0.35">
      <c r="A828" s="15"/>
      <c r="B828" s="16"/>
      <c r="C828" s="15"/>
      <c r="D828" s="15"/>
      <c r="E828" s="18"/>
      <c r="F828" s="4"/>
      <c r="G828" s="15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6.5" customHeight="1" x14ac:dyDescent="0.35">
      <c r="A829" s="15"/>
      <c r="B829" s="16"/>
      <c r="C829" s="15"/>
      <c r="D829" s="15"/>
      <c r="E829" s="18"/>
      <c r="F829" s="4"/>
      <c r="G829" s="15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6.5" customHeight="1" x14ac:dyDescent="0.35">
      <c r="A830" s="15"/>
      <c r="B830" s="16"/>
      <c r="C830" s="15"/>
      <c r="D830" s="15"/>
      <c r="E830" s="18"/>
      <c r="F830" s="4"/>
      <c r="G830" s="15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6.5" customHeight="1" x14ac:dyDescent="0.35">
      <c r="A831" s="15"/>
      <c r="B831" s="16"/>
      <c r="C831" s="15"/>
      <c r="D831" s="15"/>
      <c r="E831" s="18"/>
      <c r="F831" s="4"/>
      <c r="G831" s="15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6.5" customHeight="1" x14ac:dyDescent="0.35">
      <c r="A832" s="15"/>
      <c r="B832" s="16"/>
      <c r="C832" s="15"/>
      <c r="D832" s="15"/>
      <c r="E832" s="18"/>
      <c r="F832" s="4"/>
      <c r="G832" s="15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6.5" customHeight="1" x14ac:dyDescent="0.35">
      <c r="A833" s="15"/>
      <c r="B833" s="16"/>
      <c r="C833" s="15"/>
      <c r="D833" s="15"/>
      <c r="E833" s="18"/>
      <c r="F833" s="4"/>
      <c r="G833" s="15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6.5" customHeight="1" x14ac:dyDescent="0.35">
      <c r="A834" s="15"/>
      <c r="B834" s="16"/>
      <c r="C834" s="15"/>
      <c r="D834" s="15"/>
      <c r="E834" s="18"/>
      <c r="F834" s="4"/>
      <c r="G834" s="15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6.5" customHeight="1" x14ac:dyDescent="0.35">
      <c r="A835" s="15"/>
      <c r="B835" s="16"/>
      <c r="C835" s="15"/>
      <c r="D835" s="15"/>
      <c r="E835" s="18"/>
      <c r="F835" s="4"/>
      <c r="G835" s="15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6.5" customHeight="1" x14ac:dyDescent="0.35">
      <c r="A836" s="15"/>
      <c r="B836" s="16"/>
      <c r="C836" s="15"/>
      <c r="D836" s="15"/>
      <c r="E836" s="18"/>
      <c r="F836" s="4"/>
      <c r="G836" s="15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6.5" customHeight="1" x14ac:dyDescent="0.35">
      <c r="A837" s="15"/>
      <c r="B837" s="16"/>
      <c r="C837" s="15"/>
      <c r="D837" s="15"/>
      <c r="E837" s="18"/>
      <c r="F837" s="4"/>
      <c r="G837" s="15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6.5" customHeight="1" x14ac:dyDescent="0.35">
      <c r="A838" s="15"/>
      <c r="B838" s="16"/>
      <c r="C838" s="15"/>
      <c r="D838" s="15"/>
      <c r="E838" s="18"/>
      <c r="F838" s="4"/>
      <c r="G838" s="15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6.5" customHeight="1" x14ac:dyDescent="0.35">
      <c r="A839" s="15"/>
      <c r="B839" s="16"/>
      <c r="C839" s="15"/>
      <c r="D839" s="15"/>
      <c r="E839" s="18"/>
      <c r="F839" s="4"/>
      <c r="G839" s="15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6.5" customHeight="1" x14ac:dyDescent="0.35">
      <c r="A840" s="15"/>
      <c r="B840" s="16"/>
      <c r="C840" s="15"/>
      <c r="D840" s="15"/>
      <c r="E840" s="18"/>
      <c r="F840" s="4"/>
      <c r="G840" s="15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6.5" customHeight="1" x14ac:dyDescent="0.35">
      <c r="A841" s="15"/>
      <c r="B841" s="16"/>
      <c r="C841" s="15"/>
      <c r="D841" s="15"/>
      <c r="E841" s="18"/>
      <c r="F841" s="4"/>
      <c r="G841" s="15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6.5" customHeight="1" x14ac:dyDescent="0.35">
      <c r="A842" s="15"/>
      <c r="B842" s="16"/>
      <c r="C842" s="15"/>
      <c r="D842" s="15"/>
      <c r="E842" s="18"/>
      <c r="F842" s="4"/>
      <c r="G842" s="15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6.5" customHeight="1" x14ac:dyDescent="0.35">
      <c r="A843" s="15"/>
      <c r="B843" s="16"/>
      <c r="C843" s="15"/>
      <c r="D843" s="15"/>
      <c r="E843" s="18"/>
      <c r="F843" s="4"/>
      <c r="G843" s="15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6.5" customHeight="1" x14ac:dyDescent="0.35">
      <c r="A844" s="15"/>
      <c r="B844" s="16"/>
      <c r="C844" s="15"/>
      <c r="D844" s="15"/>
      <c r="E844" s="18"/>
      <c r="F844" s="4"/>
      <c r="G844" s="15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6.5" customHeight="1" x14ac:dyDescent="0.35">
      <c r="A845" s="15"/>
      <c r="B845" s="16"/>
      <c r="C845" s="15"/>
      <c r="D845" s="15"/>
      <c r="E845" s="18"/>
      <c r="F845" s="4"/>
      <c r="G845" s="15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6.5" customHeight="1" x14ac:dyDescent="0.35">
      <c r="A846" s="15"/>
      <c r="B846" s="16"/>
      <c r="C846" s="15"/>
      <c r="D846" s="15"/>
      <c r="E846" s="18"/>
      <c r="F846" s="4"/>
      <c r="G846" s="15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6.5" customHeight="1" x14ac:dyDescent="0.35">
      <c r="A847" s="15"/>
      <c r="B847" s="16"/>
      <c r="C847" s="15"/>
      <c r="D847" s="15"/>
      <c r="E847" s="18"/>
      <c r="F847" s="4"/>
      <c r="G847" s="15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6.5" customHeight="1" x14ac:dyDescent="0.35">
      <c r="A848" s="15"/>
      <c r="B848" s="16"/>
      <c r="C848" s="15"/>
      <c r="D848" s="15"/>
      <c r="E848" s="18"/>
      <c r="F848" s="4"/>
      <c r="G848" s="15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6.5" customHeight="1" x14ac:dyDescent="0.35">
      <c r="A849" s="15"/>
      <c r="B849" s="16"/>
      <c r="C849" s="15"/>
      <c r="D849" s="15"/>
      <c r="E849" s="18"/>
      <c r="F849" s="4"/>
      <c r="G849" s="15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6.5" customHeight="1" x14ac:dyDescent="0.35">
      <c r="A850" s="15"/>
      <c r="B850" s="16"/>
      <c r="C850" s="15"/>
      <c r="D850" s="15"/>
      <c r="E850" s="18"/>
      <c r="F850" s="4"/>
      <c r="G850" s="15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6.5" customHeight="1" x14ac:dyDescent="0.35">
      <c r="A851" s="15"/>
      <c r="B851" s="16"/>
      <c r="C851" s="15"/>
      <c r="D851" s="15"/>
      <c r="E851" s="18"/>
      <c r="F851" s="4"/>
      <c r="G851" s="15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6.5" customHeight="1" x14ac:dyDescent="0.35">
      <c r="A852" s="15"/>
      <c r="B852" s="16"/>
      <c r="C852" s="15"/>
      <c r="D852" s="15"/>
      <c r="E852" s="18"/>
      <c r="F852" s="4"/>
      <c r="G852" s="15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6.5" customHeight="1" x14ac:dyDescent="0.35">
      <c r="A853" s="15"/>
      <c r="B853" s="16"/>
      <c r="C853" s="15"/>
      <c r="D853" s="15"/>
      <c r="E853" s="18"/>
      <c r="F853" s="4"/>
      <c r="G853" s="15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6.5" customHeight="1" x14ac:dyDescent="0.35">
      <c r="A854" s="15"/>
      <c r="B854" s="16"/>
      <c r="C854" s="15"/>
      <c r="D854" s="15"/>
      <c r="E854" s="18"/>
      <c r="F854" s="4"/>
      <c r="G854" s="15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6.5" customHeight="1" x14ac:dyDescent="0.35">
      <c r="A855" s="15"/>
      <c r="B855" s="16"/>
      <c r="C855" s="15"/>
      <c r="D855" s="15"/>
      <c r="E855" s="18"/>
      <c r="F855" s="4"/>
      <c r="G855" s="15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6.5" customHeight="1" x14ac:dyDescent="0.35">
      <c r="A856" s="15"/>
      <c r="B856" s="16"/>
      <c r="C856" s="15"/>
      <c r="D856" s="15"/>
      <c r="E856" s="18"/>
      <c r="F856" s="4"/>
      <c r="G856" s="15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6.5" customHeight="1" x14ac:dyDescent="0.35">
      <c r="A857" s="15"/>
      <c r="B857" s="16"/>
      <c r="C857" s="15"/>
      <c r="D857" s="15"/>
      <c r="E857" s="18"/>
      <c r="F857" s="4"/>
      <c r="G857" s="15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6.5" customHeight="1" x14ac:dyDescent="0.35">
      <c r="A858" s="15"/>
      <c r="B858" s="16"/>
      <c r="C858" s="15"/>
      <c r="D858" s="15"/>
      <c r="E858" s="18"/>
      <c r="F858" s="4"/>
      <c r="G858" s="15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6.5" customHeight="1" x14ac:dyDescent="0.35">
      <c r="A859" s="15"/>
      <c r="B859" s="16"/>
      <c r="C859" s="15"/>
      <c r="D859" s="15"/>
      <c r="E859" s="18"/>
      <c r="F859" s="4"/>
      <c r="G859" s="15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6.5" customHeight="1" x14ac:dyDescent="0.35">
      <c r="A860" s="15"/>
      <c r="B860" s="16"/>
      <c r="C860" s="15"/>
      <c r="D860" s="15"/>
      <c r="E860" s="18"/>
      <c r="F860" s="4"/>
      <c r="G860" s="15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6.5" customHeight="1" x14ac:dyDescent="0.35">
      <c r="A861" s="15"/>
      <c r="B861" s="16"/>
      <c r="C861" s="15"/>
      <c r="D861" s="15"/>
      <c r="E861" s="18"/>
      <c r="F861" s="4"/>
      <c r="G861" s="15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6.5" customHeight="1" x14ac:dyDescent="0.35">
      <c r="A862" s="15"/>
      <c r="B862" s="16"/>
      <c r="C862" s="15"/>
      <c r="D862" s="15"/>
      <c r="E862" s="18"/>
      <c r="F862" s="4"/>
      <c r="G862" s="15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6.5" customHeight="1" x14ac:dyDescent="0.35">
      <c r="A863" s="15"/>
      <c r="B863" s="16"/>
      <c r="C863" s="15"/>
      <c r="D863" s="15"/>
      <c r="E863" s="18"/>
      <c r="F863" s="4"/>
      <c r="G863" s="15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6.5" customHeight="1" x14ac:dyDescent="0.35">
      <c r="A864" s="15"/>
      <c r="B864" s="16"/>
      <c r="C864" s="15"/>
      <c r="D864" s="15"/>
      <c r="E864" s="18"/>
      <c r="F864" s="4"/>
      <c r="G864" s="15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6.5" customHeight="1" x14ac:dyDescent="0.35">
      <c r="A865" s="15"/>
      <c r="B865" s="16"/>
      <c r="C865" s="15"/>
      <c r="D865" s="15"/>
      <c r="E865" s="18"/>
      <c r="F865" s="4"/>
      <c r="G865" s="15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6.5" customHeight="1" x14ac:dyDescent="0.35">
      <c r="A866" s="15"/>
      <c r="B866" s="16"/>
      <c r="C866" s="15"/>
      <c r="D866" s="15"/>
      <c r="E866" s="18"/>
      <c r="F866" s="4"/>
      <c r="G866" s="15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6.5" customHeight="1" x14ac:dyDescent="0.35">
      <c r="A867" s="15"/>
      <c r="B867" s="16"/>
      <c r="C867" s="15"/>
      <c r="D867" s="15"/>
      <c r="E867" s="18"/>
      <c r="F867" s="4"/>
      <c r="G867" s="15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6.5" customHeight="1" x14ac:dyDescent="0.35">
      <c r="A868" s="15"/>
      <c r="B868" s="16"/>
      <c r="C868" s="15"/>
      <c r="D868" s="15"/>
      <c r="E868" s="18"/>
      <c r="F868" s="4"/>
      <c r="G868" s="15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6.5" customHeight="1" x14ac:dyDescent="0.35">
      <c r="A869" s="15"/>
      <c r="B869" s="16"/>
      <c r="C869" s="15"/>
      <c r="D869" s="15"/>
      <c r="E869" s="18"/>
      <c r="F869" s="4"/>
      <c r="G869" s="15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6.5" customHeight="1" x14ac:dyDescent="0.35">
      <c r="A870" s="15"/>
      <c r="B870" s="16"/>
      <c r="C870" s="15"/>
      <c r="D870" s="15"/>
      <c r="E870" s="18"/>
      <c r="F870" s="4"/>
      <c r="G870" s="15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6.5" customHeight="1" x14ac:dyDescent="0.35">
      <c r="A871" s="15"/>
      <c r="B871" s="16"/>
      <c r="C871" s="15"/>
      <c r="D871" s="15"/>
      <c r="E871" s="18"/>
      <c r="F871" s="4"/>
      <c r="G871" s="15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6.5" customHeight="1" x14ac:dyDescent="0.35">
      <c r="A872" s="15"/>
      <c r="B872" s="16"/>
      <c r="C872" s="15"/>
      <c r="D872" s="15"/>
      <c r="E872" s="18"/>
      <c r="F872" s="4"/>
      <c r="G872" s="15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6.5" customHeight="1" x14ac:dyDescent="0.35">
      <c r="A873" s="15"/>
      <c r="B873" s="16"/>
      <c r="C873" s="15"/>
      <c r="D873" s="15"/>
      <c r="E873" s="18"/>
      <c r="F873" s="4"/>
      <c r="G873" s="15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6.5" customHeight="1" x14ac:dyDescent="0.35">
      <c r="A874" s="15"/>
      <c r="B874" s="16"/>
      <c r="C874" s="15"/>
      <c r="D874" s="15"/>
      <c r="E874" s="18"/>
      <c r="F874" s="4"/>
      <c r="G874" s="15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6.5" customHeight="1" x14ac:dyDescent="0.35">
      <c r="A875" s="15"/>
      <c r="B875" s="16"/>
      <c r="C875" s="15"/>
      <c r="D875" s="15"/>
      <c r="E875" s="18"/>
      <c r="F875" s="4"/>
      <c r="G875" s="15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6.5" customHeight="1" x14ac:dyDescent="0.35">
      <c r="A876" s="15"/>
      <c r="B876" s="16"/>
      <c r="C876" s="15"/>
      <c r="D876" s="15"/>
      <c r="E876" s="18"/>
      <c r="F876" s="4"/>
      <c r="G876" s="15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6.5" customHeight="1" x14ac:dyDescent="0.35">
      <c r="A877" s="15"/>
      <c r="B877" s="16"/>
      <c r="C877" s="15"/>
      <c r="D877" s="15"/>
      <c r="E877" s="18"/>
      <c r="F877" s="4"/>
      <c r="G877" s="15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6.5" customHeight="1" x14ac:dyDescent="0.35">
      <c r="A878" s="15"/>
      <c r="B878" s="16"/>
      <c r="C878" s="15"/>
      <c r="D878" s="15"/>
      <c r="E878" s="18"/>
      <c r="F878" s="4"/>
      <c r="G878" s="15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6.5" customHeight="1" x14ac:dyDescent="0.35">
      <c r="A879" s="15"/>
      <c r="B879" s="16"/>
      <c r="C879" s="15"/>
      <c r="D879" s="15"/>
      <c r="E879" s="18"/>
      <c r="F879" s="4"/>
      <c r="G879" s="15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6.5" customHeight="1" x14ac:dyDescent="0.35">
      <c r="A880" s="15"/>
      <c r="B880" s="16"/>
      <c r="C880" s="15"/>
      <c r="D880" s="15"/>
      <c r="E880" s="18"/>
      <c r="F880" s="4"/>
      <c r="G880" s="15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6.5" customHeight="1" x14ac:dyDescent="0.35">
      <c r="A881" s="15"/>
      <c r="B881" s="16"/>
      <c r="C881" s="15"/>
      <c r="D881" s="15"/>
      <c r="E881" s="18"/>
      <c r="F881" s="4"/>
      <c r="G881" s="15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6.5" customHeight="1" x14ac:dyDescent="0.35">
      <c r="A882" s="15"/>
      <c r="B882" s="16"/>
      <c r="C882" s="15"/>
      <c r="D882" s="15"/>
      <c r="E882" s="18"/>
      <c r="F882" s="4"/>
      <c r="G882" s="15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6.5" customHeight="1" x14ac:dyDescent="0.35">
      <c r="A883" s="15"/>
      <c r="B883" s="16"/>
      <c r="C883" s="15"/>
      <c r="D883" s="15"/>
      <c r="E883" s="18"/>
      <c r="F883" s="4"/>
      <c r="G883" s="15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6.5" customHeight="1" x14ac:dyDescent="0.35">
      <c r="A884" s="15"/>
      <c r="B884" s="16"/>
      <c r="C884" s="15"/>
      <c r="D884" s="15"/>
      <c r="E884" s="18"/>
      <c r="F884" s="4"/>
      <c r="G884" s="15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6.5" customHeight="1" x14ac:dyDescent="0.35">
      <c r="A885" s="15"/>
      <c r="B885" s="16"/>
      <c r="C885" s="15"/>
      <c r="D885" s="15"/>
      <c r="E885" s="18"/>
      <c r="F885" s="4"/>
      <c r="G885" s="15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6.5" customHeight="1" x14ac:dyDescent="0.35">
      <c r="A886" s="15"/>
      <c r="B886" s="16"/>
      <c r="C886" s="15"/>
      <c r="D886" s="15"/>
      <c r="E886" s="18"/>
      <c r="F886" s="4"/>
      <c r="G886" s="15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6.5" customHeight="1" x14ac:dyDescent="0.35">
      <c r="A887" s="15"/>
      <c r="B887" s="16"/>
      <c r="C887" s="15"/>
      <c r="D887" s="15"/>
      <c r="E887" s="18"/>
      <c r="F887" s="4"/>
      <c r="G887" s="15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6.5" customHeight="1" x14ac:dyDescent="0.35">
      <c r="A888" s="15"/>
      <c r="B888" s="16"/>
      <c r="C888" s="15"/>
      <c r="D888" s="15"/>
      <c r="E888" s="18"/>
      <c r="F888" s="4"/>
      <c r="G888" s="15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6.5" customHeight="1" x14ac:dyDescent="0.35">
      <c r="A889" s="15"/>
      <c r="B889" s="16"/>
      <c r="C889" s="15"/>
      <c r="D889" s="15"/>
      <c r="E889" s="18"/>
      <c r="F889" s="4"/>
      <c r="G889" s="15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6.5" customHeight="1" x14ac:dyDescent="0.35">
      <c r="A890" s="15"/>
      <c r="B890" s="16"/>
      <c r="C890" s="15"/>
      <c r="D890" s="15"/>
      <c r="E890" s="18"/>
      <c r="F890" s="4"/>
      <c r="G890" s="15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6.5" customHeight="1" x14ac:dyDescent="0.35">
      <c r="A891" s="15"/>
      <c r="B891" s="16"/>
      <c r="C891" s="15"/>
      <c r="D891" s="15"/>
      <c r="E891" s="18"/>
      <c r="F891" s="4"/>
      <c r="G891" s="15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6.5" customHeight="1" x14ac:dyDescent="0.35">
      <c r="A892" s="15"/>
      <c r="B892" s="16"/>
      <c r="C892" s="15"/>
      <c r="D892" s="15"/>
      <c r="E892" s="18"/>
      <c r="F892" s="4"/>
      <c r="G892" s="15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6.5" customHeight="1" x14ac:dyDescent="0.35">
      <c r="A893" s="15"/>
      <c r="B893" s="16"/>
      <c r="C893" s="15"/>
      <c r="D893" s="15"/>
      <c r="E893" s="18"/>
      <c r="F893" s="4"/>
      <c r="G893" s="15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6.5" customHeight="1" x14ac:dyDescent="0.35">
      <c r="A894" s="15"/>
      <c r="B894" s="16"/>
      <c r="C894" s="15"/>
      <c r="D894" s="15"/>
      <c r="E894" s="18"/>
      <c r="F894" s="4"/>
      <c r="G894" s="15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6.5" customHeight="1" x14ac:dyDescent="0.35">
      <c r="A895" s="15"/>
      <c r="B895" s="16"/>
      <c r="C895" s="15"/>
      <c r="D895" s="15"/>
      <c r="E895" s="18"/>
      <c r="F895" s="4"/>
      <c r="G895" s="15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6.5" customHeight="1" x14ac:dyDescent="0.35">
      <c r="A896" s="15"/>
      <c r="B896" s="16"/>
      <c r="C896" s="15"/>
      <c r="D896" s="15"/>
      <c r="E896" s="18"/>
      <c r="F896" s="4"/>
      <c r="G896" s="15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6.5" customHeight="1" x14ac:dyDescent="0.35">
      <c r="A897" s="15"/>
      <c r="B897" s="16"/>
      <c r="C897" s="15"/>
      <c r="D897" s="15"/>
      <c r="E897" s="18"/>
      <c r="F897" s="4"/>
      <c r="G897" s="15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6.5" customHeight="1" x14ac:dyDescent="0.35">
      <c r="A898" s="15"/>
      <c r="B898" s="16"/>
      <c r="C898" s="15"/>
      <c r="D898" s="15"/>
      <c r="E898" s="18"/>
      <c r="F898" s="4"/>
      <c r="G898" s="15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6.5" customHeight="1" x14ac:dyDescent="0.35">
      <c r="A899" s="15"/>
      <c r="B899" s="16"/>
      <c r="C899" s="15"/>
      <c r="D899" s="15"/>
      <c r="E899" s="18"/>
      <c r="F899" s="4"/>
      <c r="G899" s="15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6.5" customHeight="1" x14ac:dyDescent="0.35">
      <c r="A900" s="15"/>
      <c r="B900" s="16"/>
      <c r="C900" s="15"/>
      <c r="D900" s="15"/>
      <c r="E900" s="18"/>
      <c r="F900" s="4"/>
      <c r="G900" s="15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6.5" customHeight="1" x14ac:dyDescent="0.35">
      <c r="A901" s="15"/>
      <c r="B901" s="16"/>
      <c r="C901" s="15"/>
      <c r="D901" s="15"/>
      <c r="E901" s="18"/>
      <c r="F901" s="4"/>
      <c r="G901" s="15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6.5" customHeight="1" x14ac:dyDescent="0.35">
      <c r="A902" s="15"/>
      <c r="B902" s="16"/>
      <c r="C902" s="15"/>
      <c r="D902" s="15"/>
      <c r="E902" s="18"/>
      <c r="F902" s="4"/>
      <c r="G902" s="15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6.5" customHeight="1" x14ac:dyDescent="0.35">
      <c r="A903" s="15"/>
      <c r="B903" s="16"/>
      <c r="C903" s="15"/>
      <c r="D903" s="15"/>
      <c r="E903" s="18"/>
      <c r="F903" s="4"/>
      <c r="G903" s="15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6.5" customHeight="1" x14ac:dyDescent="0.35">
      <c r="A904" s="15"/>
      <c r="B904" s="16"/>
      <c r="C904" s="15"/>
      <c r="D904" s="15"/>
      <c r="E904" s="18"/>
      <c r="F904" s="4"/>
      <c r="G904" s="15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6.5" customHeight="1" x14ac:dyDescent="0.35">
      <c r="A905" s="15"/>
      <c r="B905" s="16"/>
      <c r="C905" s="15"/>
      <c r="D905" s="15"/>
      <c r="E905" s="18"/>
      <c r="F905" s="4"/>
      <c r="G905" s="15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6.5" customHeight="1" x14ac:dyDescent="0.35">
      <c r="A906" s="15"/>
      <c r="B906" s="16"/>
      <c r="C906" s="15"/>
      <c r="D906" s="15"/>
      <c r="E906" s="18"/>
      <c r="F906" s="4"/>
      <c r="G906" s="15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6.5" customHeight="1" x14ac:dyDescent="0.35">
      <c r="A907" s="15"/>
      <c r="B907" s="16"/>
      <c r="C907" s="15"/>
      <c r="D907" s="15"/>
      <c r="E907" s="18"/>
      <c r="F907" s="4"/>
      <c r="G907" s="15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6.5" customHeight="1" x14ac:dyDescent="0.35">
      <c r="A908" s="15"/>
      <c r="B908" s="16"/>
      <c r="C908" s="15"/>
      <c r="D908" s="15"/>
      <c r="E908" s="18"/>
      <c r="F908" s="4"/>
      <c r="G908" s="15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6.5" customHeight="1" x14ac:dyDescent="0.35">
      <c r="A909" s="15"/>
      <c r="B909" s="16"/>
      <c r="C909" s="15"/>
      <c r="D909" s="15"/>
      <c r="E909" s="18"/>
      <c r="F909" s="4"/>
      <c r="G909" s="15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6.5" customHeight="1" x14ac:dyDescent="0.35">
      <c r="A910" s="15"/>
      <c r="B910" s="16"/>
      <c r="C910" s="15"/>
      <c r="D910" s="15"/>
      <c r="E910" s="18"/>
      <c r="F910" s="4"/>
      <c r="G910" s="15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6.5" customHeight="1" x14ac:dyDescent="0.35">
      <c r="A911" s="15"/>
      <c r="B911" s="16"/>
      <c r="C911" s="15"/>
      <c r="D911" s="15"/>
      <c r="E911" s="18"/>
      <c r="F911" s="4"/>
      <c r="G911" s="15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6.5" customHeight="1" x14ac:dyDescent="0.35">
      <c r="A912" s="15"/>
      <c r="B912" s="16"/>
      <c r="C912" s="15"/>
      <c r="D912" s="15"/>
      <c r="E912" s="18"/>
      <c r="F912" s="4"/>
      <c r="G912" s="15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6.5" customHeight="1" x14ac:dyDescent="0.35">
      <c r="A913" s="15"/>
      <c r="B913" s="16"/>
      <c r="C913" s="15"/>
      <c r="D913" s="15"/>
      <c r="E913" s="18"/>
      <c r="F913" s="4"/>
      <c r="G913" s="15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6.5" customHeight="1" x14ac:dyDescent="0.35">
      <c r="A914" s="15"/>
      <c r="B914" s="16"/>
      <c r="C914" s="15"/>
      <c r="D914" s="15"/>
      <c r="E914" s="18"/>
      <c r="F914" s="4"/>
      <c r="G914" s="15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6.5" customHeight="1" x14ac:dyDescent="0.35">
      <c r="A915" s="15"/>
      <c r="B915" s="16"/>
      <c r="C915" s="15"/>
      <c r="D915" s="15"/>
      <c r="E915" s="18"/>
      <c r="F915" s="4"/>
      <c r="G915" s="15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6.5" customHeight="1" x14ac:dyDescent="0.35">
      <c r="A916" s="15"/>
      <c r="B916" s="16"/>
      <c r="C916" s="15"/>
      <c r="D916" s="15"/>
      <c r="E916" s="18"/>
      <c r="F916" s="4"/>
      <c r="G916" s="15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6.5" customHeight="1" x14ac:dyDescent="0.35">
      <c r="A917" s="15"/>
      <c r="B917" s="16"/>
      <c r="C917" s="15"/>
      <c r="D917" s="15"/>
      <c r="E917" s="18"/>
      <c r="F917" s="4"/>
      <c r="G917" s="15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6.5" customHeight="1" x14ac:dyDescent="0.35">
      <c r="A918" s="15"/>
      <c r="B918" s="16"/>
      <c r="C918" s="15"/>
      <c r="D918" s="15"/>
      <c r="E918" s="18"/>
      <c r="F918" s="4"/>
      <c r="G918" s="15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6.5" customHeight="1" x14ac:dyDescent="0.35">
      <c r="A919" s="15"/>
      <c r="B919" s="16"/>
      <c r="C919" s="15"/>
      <c r="D919" s="15"/>
      <c r="E919" s="18"/>
      <c r="F919" s="4"/>
      <c r="G919" s="15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6.5" customHeight="1" x14ac:dyDescent="0.35">
      <c r="A920" s="15"/>
      <c r="B920" s="16"/>
      <c r="C920" s="15"/>
      <c r="D920" s="15"/>
      <c r="E920" s="18"/>
      <c r="F920" s="4"/>
      <c r="G920" s="15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6.5" customHeight="1" x14ac:dyDescent="0.35">
      <c r="A921" s="15"/>
      <c r="B921" s="16"/>
      <c r="C921" s="15"/>
      <c r="D921" s="15"/>
      <c r="E921" s="18"/>
      <c r="F921" s="4"/>
      <c r="G921" s="15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6.5" customHeight="1" x14ac:dyDescent="0.35">
      <c r="A922" s="15"/>
      <c r="B922" s="16"/>
      <c r="C922" s="15"/>
      <c r="D922" s="15"/>
      <c r="E922" s="18"/>
      <c r="F922" s="4"/>
      <c r="G922" s="15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6.5" customHeight="1" x14ac:dyDescent="0.35">
      <c r="A923" s="15"/>
      <c r="B923" s="16"/>
      <c r="C923" s="15"/>
      <c r="D923" s="15"/>
      <c r="E923" s="18"/>
      <c r="F923" s="4"/>
      <c r="G923" s="15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6.5" customHeight="1" x14ac:dyDescent="0.35">
      <c r="A924" s="15"/>
      <c r="B924" s="16"/>
      <c r="C924" s="15"/>
      <c r="D924" s="15"/>
      <c r="E924" s="18"/>
      <c r="F924" s="4"/>
      <c r="G924" s="15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6.5" customHeight="1" x14ac:dyDescent="0.35">
      <c r="A925" s="15"/>
      <c r="B925" s="16"/>
      <c r="C925" s="15"/>
      <c r="D925" s="15"/>
      <c r="E925" s="18"/>
      <c r="F925" s="4"/>
      <c r="G925" s="15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6.5" customHeight="1" x14ac:dyDescent="0.35">
      <c r="A926" s="15"/>
      <c r="B926" s="16"/>
      <c r="C926" s="15"/>
      <c r="D926" s="15"/>
      <c r="E926" s="18"/>
      <c r="F926" s="4"/>
      <c r="G926" s="15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6.5" customHeight="1" x14ac:dyDescent="0.35">
      <c r="A927" s="15"/>
      <c r="B927" s="16"/>
      <c r="C927" s="15"/>
      <c r="D927" s="15"/>
      <c r="E927" s="18"/>
      <c r="F927" s="4"/>
      <c r="G927" s="15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6.5" customHeight="1" x14ac:dyDescent="0.35">
      <c r="A928" s="15"/>
      <c r="B928" s="16"/>
      <c r="C928" s="15"/>
      <c r="D928" s="15"/>
      <c r="E928" s="18"/>
      <c r="F928" s="4"/>
      <c r="G928" s="15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6.5" customHeight="1" x14ac:dyDescent="0.35">
      <c r="A929" s="15"/>
      <c r="B929" s="16"/>
      <c r="C929" s="15"/>
      <c r="D929" s="15"/>
      <c r="E929" s="18"/>
      <c r="F929" s="4"/>
      <c r="G929" s="15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6.5" customHeight="1" x14ac:dyDescent="0.35">
      <c r="A930" s="15"/>
      <c r="B930" s="16"/>
      <c r="C930" s="15"/>
      <c r="D930" s="15"/>
      <c r="E930" s="18"/>
      <c r="F930" s="4"/>
      <c r="G930" s="15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6.5" customHeight="1" x14ac:dyDescent="0.35">
      <c r="A931" s="15"/>
      <c r="B931" s="16"/>
      <c r="C931" s="15"/>
      <c r="D931" s="15"/>
      <c r="E931" s="18"/>
      <c r="F931" s="4"/>
      <c r="G931" s="15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6.5" customHeight="1" x14ac:dyDescent="0.35">
      <c r="A932" s="15"/>
      <c r="B932" s="16"/>
      <c r="C932" s="15"/>
      <c r="D932" s="15"/>
      <c r="E932" s="18"/>
      <c r="F932" s="4"/>
      <c r="G932" s="15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6.5" customHeight="1" x14ac:dyDescent="0.35">
      <c r="A933" s="15"/>
      <c r="B933" s="16"/>
      <c r="C933" s="15"/>
      <c r="D933" s="15"/>
      <c r="E933" s="18"/>
      <c r="F933" s="4"/>
      <c r="G933" s="15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6.5" customHeight="1" x14ac:dyDescent="0.35">
      <c r="A934" s="15"/>
      <c r="B934" s="16"/>
      <c r="C934" s="15"/>
      <c r="D934" s="15"/>
      <c r="E934" s="18"/>
      <c r="F934" s="4"/>
      <c r="G934" s="15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6.5" customHeight="1" x14ac:dyDescent="0.35">
      <c r="A935" s="15"/>
      <c r="B935" s="16"/>
      <c r="C935" s="15"/>
      <c r="D935" s="15"/>
      <c r="E935" s="18"/>
      <c r="F935" s="4"/>
      <c r="G935" s="15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6.5" customHeight="1" x14ac:dyDescent="0.35">
      <c r="A936" s="15"/>
      <c r="B936" s="16"/>
      <c r="C936" s="15"/>
      <c r="D936" s="15"/>
      <c r="E936" s="18"/>
      <c r="F936" s="4"/>
      <c r="G936" s="15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6.5" customHeight="1" x14ac:dyDescent="0.35">
      <c r="A937" s="15"/>
      <c r="B937" s="16"/>
      <c r="C937" s="15"/>
      <c r="D937" s="15"/>
      <c r="E937" s="18"/>
      <c r="F937" s="4"/>
      <c r="G937" s="15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6.5" customHeight="1" x14ac:dyDescent="0.35">
      <c r="A938" s="15"/>
      <c r="B938" s="16"/>
      <c r="C938" s="15"/>
      <c r="D938" s="15"/>
      <c r="E938" s="18"/>
      <c r="F938" s="4"/>
      <c r="G938" s="15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6.5" customHeight="1" x14ac:dyDescent="0.35">
      <c r="A939" s="15"/>
      <c r="B939" s="16"/>
      <c r="C939" s="15"/>
      <c r="D939" s="15"/>
      <c r="E939" s="18"/>
      <c r="F939" s="4"/>
      <c r="G939" s="15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6.5" customHeight="1" x14ac:dyDescent="0.35">
      <c r="A940" s="15"/>
      <c r="B940" s="16"/>
      <c r="C940" s="15"/>
      <c r="D940" s="15"/>
      <c r="E940" s="18"/>
      <c r="F940" s="4"/>
      <c r="G940" s="15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6.5" customHeight="1" x14ac:dyDescent="0.35">
      <c r="A941" s="15"/>
      <c r="B941" s="16"/>
      <c r="C941" s="15"/>
      <c r="D941" s="15"/>
      <c r="E941" s="18"/>
      <c r="F941" s="4"/>
      <c r="G941" s="15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6.5" customHeight="1" x14ac:dyDescent="0.35">
      <c r="A942" s="15"/>
      <c r="B942" s="16"/>
      <c r="C942" s="15"/>
      <c r="D942" s="15"/>
      <c r="E942" s="18"/>
      <c r="F942" s="4"/>
      <c r="G942" s="15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6.5" customHeight="1" x14ac:dyDescent="0.35">
      <c r="A943" s="15"/>
      <c r="B943" s="16"/>
      <c r="C943" s="15"/>
      <c r="D943" s="15"/>
      <c r="E943" s="18"/>
      <c r="F943" s="4"/>
      <c r="G943" s="15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6.5" customHeight="1" x14ac:dyDescent="0.35">
      <c r="A944" s="15"/>
      <c r="B944" s="16"/>
      <c r="C944" s="15"/>
      <c r="D944" s="15"/>
      <c r="E944" s="18"/>
      <c r="F944" s="4"/>
      <c r="G944" s="15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6.5" customHeight="1" x14ac:dyDescent="0.35">
      <c r="A945" s="15"/>
      <c r="B945" s="16"/>
      <c r="C945" s="15"/>
      <c r="D945" s="15"/>
      <c r="E945" s="18"/>
      <c r="F945" s="4"/>
      <c r="G945" s="15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6.5" customHeight="1" x14ac:dyDescent="0.35">
      <c r="A946" s="15"/>
      <c r="B946" s="16"/>
      <c r="C946" s="15"/>
      <c r="D946" s="15"/>
      <c r="E946" s="18"/>
      <c r="F946" s="4"/>
      <c r="G946" s="15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6.5" customHeight="1" x14ac:dyDescent="0.35">
      <c r="A947" s="15"/>
      <c r="B947" s="16"/>
      <c r="C947" s="15"/>
      <c r="D947" s="15"/>
      <c r="E947" s="18"/>
      <c r="F947" s="4"/>
      <c r="G947" s="15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6.5" customHeight="1" x14ac:dyDescent="0.35">
      <c r="A948" s="15"/>
      <c r="B948" s="16"/>
      <c r="C948" s="15"/>
      <c r="D948" s="15"/>
      <c r="E948" s="18"/>
      <c r="F948" s="4"/>
      <c r="G948" s="15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6.5" customHeight="1" x14ac:dyDescent="0.35">
      <c r="A949" s="15"/>
      <c r="B949" s="16"/>
      <c r="C949" s="15"/>
      <c r="D949" s="15"/>
      <c r="E949" s="18"/>
      <c r="F949" s="4"/>
      <c r="G949" s="15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6.5" customHeight="1" x14ac:dyDescent="0.35">
      <c r="A950" s="15"/>
      <c r="B950" s="16"/>
      <c r="C950" s="15"/>
      <c r="D950" s="15"/>
      <c r="E950" s="18"/>
      <c r="F950" s="4"/>
      <c r="G950" s="15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6.5" customHeight="1" x14ac:dyDescent="0.35">
      <c r="A951" s="15"/>
      <c r="B951" s="16"/>
      <c r="C951" s="15"/>
      <c r="D951" s="15"/>
      <c r="E951" s="18"/>
      <c r="F951" s="4"/>
      <c r="G951" s="15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6.5" customHeight="1" x14ac:dyDescent="0.35">
      <c r="A952" s="15"/>
      <c r="B952" s="16"/>
      <c r="C952" s="15"/>
      <c r="D952" s="15"/>
      <c r="E952" s="18"/>
      <c r="F952" s="4"/>
      <c r="G952" s="15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6.5" customHeight="1" x14ac:dyDescent="0.35">
      <c r="A953" s="15"/>
      <c r="B953" s="16"/>
      <c r="C953" s="15"/>
      <c r="D953" s="15"/>
      <c r="E953" s="18"/>
      <c r="F953" s="4"/>
      <c r="G953" s="15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6.5" customHeight="1" x14ac:dyDescent="0.35">
      <c r="A954" s="15"/>
      <c r="B954" s="16"/>
      <c r="C954" s="15"/>
      <c r="D954" s="15"/>
      <c r="E954" s="18"/>
      <c r="F954" s="4"/>
      <c r="G954" s="15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6.5" customHeight="1" x14ac:dyDescent="0.35">
      <c r="A955" s="15"/>
      <c r="B955" s="16"/>
      <c r="C955" s="15"/>
      <c r="D955" s="15"/>
      <c r="E955" s="18"/>
      <c r="F955" s="4"/>
      <c r="G955" s="15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6.5" customHeight="1" x14ac:dyDescent="0.35">
      <c r="A956" s="15"/>
      <c r="B956" s="16"/>
      <c r="C956" s="15"/>
      <c r="D956" s="15"/>
      <c r="E956" s="18"/>
      <c r="F956" s="4"/>
      <c r="G956" s="15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6.5" customHeight="1" x14ac:dyDescent="0.35">
      <c r="A957" s="15"/>
      <c r="B957" s="16"/>
      <c r="C957" s="15"/>
      <c r="D957" s="15"/>
      <c r="E957" s="18"/>
      <c r="F957" s="4"/>
      <c r="G957" s="15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6.5" customHeight="1" x14ac:dyDescent="0.35">
      <c r="A958" s="15"/>
      <c r="B958" s="16"/>
      <c r="C958" s="15"/>
      <c r="D958" s="15"/>
      <c r="E958" s="18"/>
      <c r="F958" s="4"/>
      <c r="G958" s="15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6.5" customHeight="1" x14ac:dyDescent="0.35">
      <c r="A959" s="15"/>
      <c r="B959" s="16"/>
      <c r="C959" s="15"/>
      <c r="D959" s="15"/>
      <c r="E959" s="18"/>
      <c r="F959" s="4"/>
      <c r="G959" s="15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6.5" customHeight="1" x14ac:dyDescent="0.35">
      <c r="A960" s="15"/>
      <c r="B960" s="16"/>
      <c r="C960" s="15"/>
      <c r="D960" s="15"/>
      <c r="E960" s="18"/>
      <c r="F960" s="4"/>
      <c r="G960" s="15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6.5" customHeight="1" x14ac:dyDescent="0.35">
      <c r="A961" s="15"/>
      <c r="B961" s="16"/>
      <c r="C961" s="15"/>
      <c r="D961" s="15"/>
      <c r="E961" s="18"/>
      <c r="F961" s="4"/>
      <c r="G961" s="15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6.5" customHeight="1" x14ac:dyDescent="0.35">
      <c r="A962" s="15"/>
      <c r="B962" s="16"/>
      <c r="C962" s="15"/>
      <c r="D962" s="15"/>
      <c r="E962" s="18"/>
      <c r="F962" s="4"/>
      <c r="G962" s="15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6.5" customHeight="1" x14ac:dyDescent="0.35">
      <c r="A963" s="15"/>
      <c r="B963" s="16"/>
      <c r="C963" s="15"/>
      <c r="D963" s="15"/>
      <c r="E963" s="18"/>
      <c r="F963" s="4"/>
      <c r="G963" s="15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6.5" customHeight="1" x14ac:dyDescent="0.35">
      <c r="A964" s="15"/>
      <c r="B964" s="16"/>
      <c r="C964" s="15"/>
      <c r="D964" s="15"/>
      <c r="E964" s="18"/>
      <c r="F964" s="4"/>
      <c r="G964" s="15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6.5" customHeight="1" x14ac:dyDescent="0.35">
      <c r="A965" s="15"/>
      <c r="B965" s="16"/>
      <c r="C965" s="15"/>
      <c r="D965" s="15"/>
      <c r="E965" s="18"/>
      <c r="F965" s="4"/>
      <c r="G965" s="15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6.5" customHeight="1" x14ac:dyDescent="0.35">
      <c r="A966" s="15"/>
      <c r="B966" s="16"/>
      <c r="C966" s="15"/>
      <c r="D966" s="15"/>
      <c r="E966" s="18"/>
      <c r="F966" s="4"/>
      <c r="G966" s="15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6.5" customHeight="1" x14ac:dyDescent="0.35">
      <c r="A967" s="15"/>
      <c r="B967" s="16"/>
      <c r="C967" s="15"/>
      <c r="D967" s="15"/>
      <c r="E967" s="18"/>
      <c r="F967" s="4"/>
      <c r="G967" s="15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6.5" customHeight="1" x14ac:dyDescent="0.35">
      <c r="A968" s="15"/>
      <c r="B968" s="16"/>
      <c r="C968" s="15"/>
      <c r="D968" s="15"/>
      <c r="E968" s="18"/>
      <c r="F968" s="4"/>
      <c r="G968" s="15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6.5" customHeight="1" x14ac:dyDescent="0.35">
      <c r="A969" s="15"/>
      <c r="B969" s="16"/>
      <c r="C969" s="15"/>
      <c r="D969" s="15"/>
      <c r="E969" s="18"/>
      <c r="F969" s="4"/>
      <c r="G969" s="15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6.5" customHeight="1" x14ac:dyDescent="0.35">
      <c r="A970" s="15"/>
      <c r="B970" s="16"/>
      <c r="C970" s="15"/>
      <c r="D970" s="15"/>
      <c r="E970" s="18"/>
      <c r="F970" s="4"/>
      <c r="G970" s="15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6.5" customHeight="1" x14ac:dyDescent="0.35">
      <c r="A971" s="15"/>
      <c r="B971" s="16"/>
      <c r="C971" s="15"/>
      <c r="D971" s="15"/>
      <c r="E971" s="18"/>
      <c r="F971" s="4"/>
      <c r="G971" s="15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6.5" customHeight="1" x14ac:dyDescent="0.35">
      <c r="A972" s="15"/>
      <c r="B972" s="16"/>
      <c r="C972" s="15"/>
      <c r="D972" s="15"/>
      <c r="E972" s="18"/>
      <c r="F972" s="4"/>
      <c r="G972" s="15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6.5" customHeight="1" x14ac:dyDescent="0.35">
      <c r="A973" s="15"/>
      <c r="B973" s="16"/>
      <c r="C973" s="15"/>
      <c r="D973" s="15"/>
      <c r="E973" s="18"/>
      <c r="F973" s="4"/>
      <c r="G973" s="15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6.5" customHeight="1" x14ac:dyDescent="0.35">
      <c r="A974" s="15"/>
      <c r="B974" s="16"/>
      <c r="C974" s="15"/>
      <c r="D974" s="15"/>
      <c r="E974" s="18"/>
      <c r="F974" s="4"/>
      <c r="G974" s="15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6.5" customHeight="1" x14ac:dyDescent="0.35">
      <c r="A975" s="15"/>
      <c r="B975" s="16"/>
      <c r="C975" s="15"/>
      <c r="D975" s="15"/>
      <c r="E975" s="18"/>
      <c r="F975" s="4"/>
      <c r="G975" s="15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6.5" customHeight="1" x14ac:dyDescent="0.35">
      <c r="A976" s="15"/>
      <c r="B976" s="16"/>
      <c r="C976" s="15"/>
      <c r="D976" s="15"/>
      <c r="E976" s="18"/>
      <c r="F976" s="4"/>
      <c r="G976" s="15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6.5" customHeight="1" x14ac:dyDescent="0.35">
      <c r="A977" s="15"/>
      <c r="B977" s="16"/>
      <c r="C977" s="15"/>
      <c r="D977" s="15"/>
      <c r="E977" s="18"/>
      <c r="F977" s="4"/>
      <c r="G977" s="15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6.5" customHeight="1" x14ac:dyDescent="0.35">
      <c r="A978" s="15"/>
      <c r="B978" s="16"/>
      <c r="C978" s="15"/>
      <c r="D978" s="15"/>
      <c r="E978" s="18"/>
      <c r="F978" s="4"/>
      <c r="G978" s="15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6.5" customHeight="1" x14ac:dyDescent="0.35">
      <c r="A979" s="15"/>
      <c r="B979" s="16"/>
      <c r="C979" s="15"/>
      <c r="D979" s="15"/>
      <c r="E979" s="18"/>
      <c r="F979" s="4"/>
      <c r="G979" s="15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6.5" customHeight="1" x14ac:dyDescent="0.35">
      <c r="A980" s="15"/>
      <c r="B980" s="16"/>
      <c r="C980" s="15"/>
      <c r="D980" s="15"/>
      <c r="E980" s="18"/>
      <c r="F980" s="4"/>
      <c r="G980" s="15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6.5" customHeight="1" x14ac:dyDescent="0.35">
      <c r="A981" s="15"/>
      <c r="B981" s="16"/>
      <c r="C981" s="15"/>
      <c r="D981" s="15"/>
      <c r="E981" s="18"/>
      <c r="F981" s="4"/>
      <c r="G981" s="15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6.5" customHeight="1" x14ac:dyDescent="0.35">
      <c r="A982" s="15"/>
      <c r="B982" s="16"/>
      <c r="C982" s="15"/>
      <c r="D982" s="15"/>
      <c r="E982" s="18"/>
      <c r="F982" s="4"/>
      <c r="G982" s="15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6.5" customHeight="1" x14ac:dyDescent="0.35">
      <c r="A983" s="15"/>
      <c r="B983" s="16"/>
      <c r="C983" s="15"/>
      <c r="D983" s="15"/>
      <c r="E983" s="18"/>
      <c r="F983" s="4"/>
      <c r="G983" s="15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6.5" customHeight="1" x14ac:dyDescent="0.35">
      <c r="A984" s="15"/>
      <c r="B984" s="16"/>
      <c r="C984" s="15"/>
      <c r="D984" s="15"/>
      <c r="E984" s="18"/>
      <c r="F984" s="4"/>
      <c r="G984" s="15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6.5" customHeight="1" x14ac:dyDescent="0.35">
      <c r="A985" s="15"/>
      <c r="B985" s="16"/>
      <c r="C985" s="15"/>
      <c r="D985" s="15"/>
      <c r="E985" s="18"/>
      <c r="F985" s="4"/>
      <c r="G985" s="15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6.5" customHeight="1" x14ac:dyDescent="0.35">
      <c r="A986" s="15"/>
      <c r="B986" s="16"/>
      <c r="C986" s="15"/>
      <c r="D986" s="15"/>
      <c r="E986" s="18"/>
      <c r="F986" s="4"/>
      <c r="G986" s="15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6.5" customHeight="1" x14ac:dyDescent="0.35">
      <c r="A987" s="15"/>
      <c r="B987" s="16"/>
      <c r="C987" s="15"/>
      <c r="D987" s="15"/>
      <c r="E987" s="18"/>
      <c r="F987" s="4"/>
      <c r="G987" s="15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6.5" customHeight="1" x14ac:dyDescent="0.35">
      <c r="A988" s="15"/>
      <c r="B988" s="16"/>
      <c r="C988" s="15"/>
      <c r="D988" s="15"/>
      <c r="E988" s="18"/>
      <c r="F988" s="4"/>
      <c r="G988" s="15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6.5" customHeight="1" x14ac:dyDescent="0.35">
      <c r="A989" s="15"/>
      <c r="B989" s="16"/>
      <c r="C989" s="15"/>
      <c r="D989" s="15"/>
      <c r="E989" s="18"/>
      <c r="F989" s="4"/>
      <c r="G989" s="15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6.5" customHeight="1" x14ac:dyDescent="0.35">
      <c r="A990" s="15"/>
      <c r="B990" s="16"/>
      <c r="C990" s="15"/>
      <c r="D990" s="15"/>
      <c r="E990" s="18"/>
      <c r="F990" s="4"/>
      <c r="G990" s="15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6.5" customHeight="1" x14ac:dyDescent="0.35">
      <c r="A991" s="15"/>
      <c r="B991" s="16"/>
      <c r="C991" s="15"/>
      <c r="D991" s="15"/>
      <c r="E991" s="18"/>
      <c r="F991" s="4"/>
      <c r="G991" s="15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6.5" customHeight="1" x14ac:dyDescent="0.35">
      <c r="A992" s="15"/>
      <c r="B992" s="16"/>
      <c r="C992" s="15"/>
      <c r="D992" s="15"/>
      <c r="E992" s="18"/>
      <c r="F992" s="4"/>
      <c r="G992" s="15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6.5" customHeight="1" x14ac:dyDescent="0.35">
      <c r="A993" s="15"/>
      <c r="B993" s="16"/>
      <c r="C993" s="15"/>
      <c r="D993" s="15"/>
      <c r="E993" s="18"/>
      <c r="F993" s="4"/>
      <c r="G993" s="15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6.5" customHeight="1" x14ac:dyDescent="0.35">
      <c r="A994" s="15"/>
      <c r="B994" s="16"/>
      <c r="C994" s="15"/>
      <c r="D994" s="15"/>
      <c r="E994" s="18"/>
      <c r="F994" s="4"/>
      <c r="G994" s="15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6.5" customHeight="1" x14ac:dyDescent="0.35">
      <c r="A995" s="15"/>
      <c r="B995" s="16"/>
      <c r="C995" s="15"/>
      <c r="D995" s="15"/>
      <c r="E995" s="18"/>
      <c r="F995" s="4"/>
      <c r="G995" s="15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6.5" customHeight="1" x14ac:dyDescent="0.35">
      <c r="A996" s="15"/>
      <c r="B996" s="16"/>
      <c r="C996" s="15"/>
      <c r="D996" s="15"/>
      <c r="E996" s="18"/>
      <c r="F996" s="4"/>
      <c r="G996" s="15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6.5" customHeight="1" x14ac:dyDescent="0.35">
      <c r="A997" s="15"/>
      <c r="B997" s="16"/>
      <c r="C997" s="15"/>
      <c r="D997" s="15"/>
      <c r="E997" s="18"/>
      <c r="F997" s="4"/>
      <c r="G997" s="15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6.5" customHeight="1" x14ac:dyDescent="0.35">
      <c r="A998" s="15"/>
      <c r="B998" s="16"/>
      <c r="C998" s="15"/>
      <c r="D998" s="15"/>
      <c r="E998" s="18"/>
      <c r="F998" s="4"/>
      <c r="G998" s="15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6.5" customHeight="1" x14ac:dyDescent="0.35">
      <c r="A999" s="15"/>
      <c r="B999" s="16"/>
      <c r="C999" s="15"/>
      <c r="D999" s="15"/>
      <c r="E999" s="18"/>
      <c r="F999" s="4"/>
      <c r="G999" s="15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6.5" customHeight="1" x14ac:dyDescent="0.35">
      <c r="A1000" s="15"/>
      <c r="B1000" s="16"/>
      <c r="C1000" s="15"/>
      <c r="D1000" s="15"/>
      <c r="E1000" s="18"/>
      <c r="F1000" s="4"/>
      <c r="G1000" s="15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INTERVENTORIA</vt:lpstr>
      <vt:lpstr>A-SOLO</vt:lpstr>
      <vt:lpstr>COSTOS PERSONAL</vt:lpstr>
      <vt:lpstr>COSTOS OPERACIONALES</vt:lpstr>
      <vt:lpstr>INTERVENTORIA!Área_de_impresión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</dc:creator>
  <cp:lastModifiedBy>Andrea Ortiz</cp:lastModifiedBy>
  <cp:lastPrinted>2026-01-27T15:07:20Z</cp:lastPrinted>
  <dcterms:created xsi:type="dcterms:W3CDTF">2021-01-03T02:01:52Z</dcterms:created>
  <dcterms:modified xsi:type="dcterms:W3CDTF">2026-08-11T19:55:44Z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</Properties>
</file>