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66925"/>
  <mc:AlternateContent xmlns:mc="http://schemas.openxmlformats.org/markup-compatibility/2006">
    <mc:Choice Requires="x15">
      <x15ac:absPath xmlns:x15ac="http://schemas.microsoft.com/office/spreadsheetml/2010/11/ac" url="C:\Users\INGRID\Documents\2026\PROCESOS SECOP 2\SASIP -001-2026\"/>
    </mc:Choice>
  </mc:AlternateContent>
  <xr:revisionPtr revIDLastSave="0" documentId="8_{1878AAE7-9A39-4400-A4C4-97101DCB9005}" xr6:coauthVersionLast="43" xr6:coauthVersionMax="43" xr10:uidLastSave="{00000000-0000-0000-0000-000000000000}"/>
  <bookViews>
    <workbookView xWindow="-110" yWindow="-110" windowWidth="19420" windowHeight="10300" xr2:uid="{1FC7F5D4-EDD3-404F-BCCF-9CF3D338C89E}"/>
  </bookViews>
  <sheets>
    <sheet name="PRESUPUESTO OFICIAL"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8" i="1" l="1"/>
  <c r="E18" i="1"/>
  <c r="F18" i="1" s="1"/>
  <c r="H17" i="1"/>
  <c r="H19" i="1" s="1"/>
  <c r="F17" i="1"/>
  <c r="E17" i="1"/>
  <c r="H16" i="1"/>
  <c r="E16" i="1"/>
  <c r="F16" i="1" s="1"/>
  <c r="H9" i="1"/>
  <c r="E9" i="1"/>
  <c r="F9" i="1" s="1"/>
  <c r="H8" i="1"/>
  <c r="H10" i="1" s="1"/>
  <c r="F8" i="1"/>
  <c r="E8" i="1"/>
  <c r="H7" i="1"/>
  <c r="E7" i="1"/>
  <c r="F7" i="1" s="1"/>
  <c r="H12" i="1" l="1"/>
  <c r="H11" i="1"/>
  <c r="H20" i="1"/>
  <c r="H21" i="1" s="1"/>
  <c r="H23" i="1" l="1"/>
</calcChain>
</file>

<file path=xl/sharedStrings.xml><?xml version="1.0" encoding="utf-8"?>
<sst xmlns="http://schemas.openxmlformats.org/spreadsheetml/2006/main" count="29" uniqueCount="17">
  <si>
    <t>ITEM</t>
  </si>
  <si>
    <t>DESCRIPCION</t>
  </si>
  <si>
    <t>CANTIDAD</t>
  </si>
  <si>
    <t>VALOR ANTES DE IVA</t>
  </si>
  <si>
    <t>IVA  (19%)</t>
  </si>
  <si>
    <t>VALOR UNITARIO</t>
  </si>
  <si>
    <t xml:space="preserve">VALOR TOTAL </t>
  </si>
  <si>
    <t>SUBTOTAL</t>
  </si>
  <si>
    <t>IVA (19%)</t>
  </si>
  <si>
    <t>VALOR TOTAL DOCENTES Y ADMINISTRATIVOS</t>
  </si>
  <si>
    <t>VALOR TOTAL PLANTA CENTRAL</t>
  </si>
  <si>
    <t>VALOR TOTAL DOCENTES Y PLANTA CENTRAL</t>
  </si>
  <si>
    <t>PLANTA CENTRAL</t>
  </si>
  <si>
    <t>DOCENTES Y ADMINISTRATIVOS DE LAS INSTITUCIONES EDUCATIVAS</t>
  </si>
  <si>
    <r>
      <rPr>
        <b/>
        <sz val="9"/>
        <color theme="1"/>
        <rFont val="Century Gothic"/>
        <family val="2"/>
      </rPr>
      <t>CAMISA HOMBRE O BLUSA MUJER: COLOR:</t>
    </r>
    <r>
      <rPr>
        <sz val="9"/>
        <color theme="1"/>
        <rFont val="Century Gothic"/>
        <family val="2"/>
      </rPr>
      <t xml:space="preserve"> Para escoger. (lisos, estampados en rayas y cuadros). MATERIAL: Lino, Dacron, Olan o Burdo, Viscosa, Algodon, Poliester, Elastomero. ESTILO: Para escoger. (Manga larga, corta, tipo polo, con o sin cuello) Costuras exentas de fruncidos, pliegues o cualquier tipo de enmendadura. TALLAS:  Todas las tallas disponibles. Cuello clásico: Con pespunte a ¼ o 1/16 de pulgada en el borde del ala y pie de cuello. Hombro: entalegado y pespuntado a 1/16 o a ¼ de pulgada. Bolsillo: Con dobladillo a 2.5 cm por el revés a 1/16 con altura de acuerdo a la talla. Pechera: Integrada de 3.0 cm de ancho, costura de ambos lados a ¼ o 1/16 de pulgada con entretela fusionable. Ojales: repartidos en la pechera, el primero a 6 cm de distancia del pie de cuello y los siguientes con distancia de 9 cm entre ellos. Botones: De 18 líneas repartidos de acuerdo a la cantidad y a la misma distancia de los ojales, más internos de repuestos. Portañuela con botón. Opción No. 2. Materiales algodón 65 % poliéster 35 % o mezclas que presenten bajo grado de arrugabilidad. Mezclas que contengan mayor cantidad de algodón que de poliéster. Entretelas fusionables. Etiqueta de la composición de los materiales, etiqueta con especificaciones de lavado y la talla. Color: A escoger. Presentar carta de materiales y colores (Min 5 colores de tendencia). Solidez de Color al lavado: Colores firmes.</t>
    </r>
  </si>
  <si>
    <r>
      <rPr>
        <b/>
        <sz val="9"/>
        <color theme="1"/>
        <rFont val="Century Gothic"/>
        <family val="2"/>
      </rPr>
      <t>PANTALON CABALLERO O PANATALON /FALDA DE DAMA:</t>
    </r>
    <r>
      <rPr>
        <sz val="9"/>
        <color theme="1"/>
        <rFont val="Century Gothic"/>
        <family val="2"/>
      </rPr>
      <t xml:space="preserve"> MATERIAL: Lino, Drill, Denim, Algodón, Elastomero. COLOR: Para escoger. (Claro, medio y oscuro). ESTILO: Clasico, deportivo, casual. Costuras exentas de fruncidos, pliegues o cualquier tipo de enmendadura. TALLAS: Todas las tallas disponibles. : Pantalón - Estilo: Delantero: Liso. Con bolsillos sesgados y/o laterales. Cremallera en nylon No. 3. El delantero en su parte interna debe ir forrado hasta la altura de la rodilla. Posterior: Con dos pinzas a cada lado, bolsillos de ribete uno a cada lado. Pretina: clásica forrada con pretina prehormada y pasadores Bolsillos: Dos (2) bolsillos laterales, dos (2) bolsillos posteriores de doble ribete. Todos los bolsillos. Descripción del Material: Clima Cálido: lino 65 % polyester 35 % viscosa. Forro: Poliéster, rayón o sedas, en tonos similares al paño, doble entre tela fusionada. Botones: Materiales Sintéticos 100%, a tono con el color de la tela. Cremallera: Sintético con cierre de seguridad a tono con el color de la tela.</t>
    </r>
  </si>
  <si>
    <r>
      <rPr>
        <b/>
        <sz val="9"/>
        <color theme="1"/>
        <rFont val="Century Gothic"/>
        <family val="2"/>
      </rPr>
      <t>CALZADO CABALLERO Y DAMA</t>
    </r>
    <r>
      <rPr>
        <sz val="9"/>
        <color theme="1"/>
        <rFont val="Century Gothic"/>
        <family val="2"/>
      </rPr>
      <t xml:space="preserve"> Material: Cuero, lona, tela, sintético. Todas las tallas disponibles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</si>
</sst>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6"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9"/>
      <color theme="1"/>
      <name val="Century Gothic"/>
      <family val="2"/>
    </font>
    <font>
      <b/>
      <sz val="9"/>
      <color theme="1"/>
      <name val="Century Gothic"/>
      <family val="2"/>
    </font>
  </fonts>
  <fills count="4">
    <fill>
      <patternFill patternType="none"/>
    </fill>
    <fill>
      <patternFill patternType="gray125"/>
    </fill>
    <fill>
      <patternFill patternType="solid">
        <fgColor theme="8" tint="0.59999389629810485"/>
        <bgColor indexed="64"/>
      </patternFill>
    </fill>
    <fill>
      <patternFill patternType="solid">
        <fgColor theme="3" tint="0.79998168889431442"/>
        <bgColor indexed="64"/>
      </patternFill>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45">
    <xf numFmtId="0" fontId="0" fillId="0" borderId="0" xfId="0"/>
    <xf numFmtId="0" fontId="2" fillId="0" borderId="0" xfId="0" applyFont="1" applyAlignment="1">
      <alignment horizontal="center" vertical="center"/>
    </xf>
    <xf numFmtId="0" fontId="2" fillId="0" borderId="0" xfId="0" applyFont="1"/>
    <xf numFmtId="0" fontId="2" fillId="0" borderId="0" xfId="0" applyFont="1" applyAlignment="1">
      <alignment wrapText="1"/>
    </xf>
    <xf numFmtId="164" fontId="2" fillId="0" borderId="0" xfId="0" applyNumberFormat="1" applyFont="1"/>
    <xf numFmtId="164" fontId="2" fillId="0" borderId="0" xfId="1" applyNumberFormat="1" applyFont="1"/>
    <xf numFmtId="0" fontId="4" fillId="0" borderId="7" xfId="0" applyFont="1" applyBorder="1" applyAlignment="1">
      <alignment horizontal="left" vertical="top" wrapText="1"/>
    </xf>
    <xf numFmtId="0" fontId="4" fillId="0" borderId="7" xfId="0" applyFont="1" applyBorder="1" applyAlignment="1">
      <alignment horizontal="center" vertical="center" wrapText="1"/>
    </xf>
    <xf numFmtId="0" fontId="4" fillId="0" borderId="8" xfId="0" applyFont="1" applyBorder="1" applyAlignment="1">
      <alignment vertical="center" wrapText="1"/>
    </xf>
    <xf numFmtId="0" fontId="4" fillId="0" borderId="8" xfId="0" applyFont="1" applyBorder="1" applyAlignment="1">
      <alignment horizontal="center" vertical="center" wrapText="1"/>
    </xf>
    <xf numFmtId="0" fontId="4" fillId="0" borderId="0" xfId="0" applyFont="1" applyAlignment="1">
      <alignment horizontal="center" vertical="center"/>
    </xf>
    <xf numFmtId="0" fontId="4" fillId="0" borderId="0" xfId="0" applyFont="1"/>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0" borderId="7" xfId="0" applyFont="1" applyBorder="1" applyAlignment="1">
      <alignment horizontal="center" vertical="center"/>
    </xf>
    <xf numFmtId="164" fontId="4" fillId="0" borderId="7" xfId="1" applyNumberFormat="1" applyFont="1" applyBorder="1" applyAlignment="1">
      <alignment vertical="center" wrapText="1"/>
    </xf>
    <xf numFmtId="0" fontId="4" fillId="0" borderId="8" xfId="0" applyFont="1" applyBorder="1" applyAlignment="1">
      <alignment horizontal="center" vertical="center"/>
    </xf>
    <xf numFmtId="164" fontId="4" fillId="0" borderId="8" xfId="1" applyNumberFormat="1" applyFont="1" applyBorder="1" applyAlignment="1">
      <alignment vertical="center" wrapText="1"/>
    </xf>
    <xf numFmtId="0" fontId="5" fillId="0" borderId="8" xfId="0" applyFont="1" applyBorder="1" applyAlignment="1">
      <alignment horizontal="center" vertical="center"/>
    </xf>
    <xf numFmtId="164" fontId="5" fillId="0" borderId="8" xfId="1" applyNumberFormat="1" applyFont="1" applyBorder="1"/>
    <xf numFmtId="164" fontId="5" fillId="3" borderId="8" xfId="1" applyNumberFormat="1" applyFont="1" applyFill="1" applyBorder="1"/>
    <xf numFmtId="164" fontId="5" fillId="2" borderId="8" xfId="1" applyNumberFormat="1" applyFont="1" applyFill="1" applyBorder="1"/>
    <xf numFmtId="0" fontId="5" fillId="3" borderId="9" xfId="0" applyFont="1" applyFill="1" applyBorder="1" applyAlignment="1">
      <alignment horizontal="center"/>
    </xf>
    <xf numFmtId="0" fontId="5" fillId="3" borderId="10" xfId="0" applyFont="1" applyFill="1" applyBorder="1" applyAlignment="1">
      <alignment horizontal="center"/>
    </xf>
    <xf numFmtId="0" fontId="5" fillId="3" borderId="11" xfId="0" applyFont="1" applyFill="1" applyBorder="1" applyAlignment="1">
      <alignment horizont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0" xfId="0" applyFont="1" applyAlignment="1">
      <alignment horizontal="left"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0" borderId="8" xfId="0" applyFont="1" applyBorder="1" applyAlignment="1">
      <alignment horizontal="center"/>
    </xf>
    <xf numFmtId="0" fontId="2" fillId="0" borderId="0" xfId="0" applyFont="1" applyAlignment="1">
      <alignment horizontal="left" vertical="center"/>
    </xf>
    <xf numFmtId="0" fontId="3" fillId="0" borderId="0" xfId="0" applyFont="1" applyAlignment="1">
      <alignment horizontal="left" vertical="center"/>
    </xf>
    <xf numFmtId="0" fontId="5" fillId="2" borderId="9" xfId="0" applyFont="1" applyFill="1" applyBorder="1" applyAlignment="1">
      <alignment horizontal="center"/>
    </xf>
    <xf numFmtId="0" fontId="5" fillId="2" borderId="10" xfId="0" applyFont="1" applyFill="1" applyBorder="1" applyAlignment="1">
      <alignment horizontal="center"/>
    </xf>
    <xf numFmtId="0" fontId="5" fillId="2" borderId="11" xfId="0" applyFont="1" applyFill="1" applyBorder="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F36FB-A5CD-4B01-92FA-824FB70A1B3D}">
  <dimension ref="B1:O45"/>
  <sheetViews>
    <sheetView tabSelected="1" workbookViewId="0">
      <selection activeCell="C30" sqref="C30"/>
    </sheetView>
  </sheetViews>
  <sheetFormatPr baseColWidth="10" defaultColWidth="11.453125" defaultRowHeight="14" x14ac:dyDescent="0.3"/>
  <cols>
    <col min="1" max="1" width="4.453125" style="2" customWidth="1"/>
    <col min="2" max="2" width="5.90625" style="1" customWidth="1"/>
    <col min="3" max="3" width="85.54296875" style="2" customWidth="1"/>
    <col min="4" max="4" width="11.08984375" style="1" customWidth="1"/>
    <col min="5" max="5" width="12" style="2" customWidth="1"/>
    <col min="6" max="6" width="10.36328125" style="2" customWidth="1"/>
    <col min="7" max="7" width="10.6328125" style="2" customWidth="1"/>
    <col min="8" max="8" width="19.6328125" style="2" customWidth="1"/>
    <col min="9" max="10" width="11.453125" style="2"/>
    <col min="11" max="11" width="14.453125" style="2" bestFit="1" customWidth="1"/>
    <col min="12" max="12" width="17.08984375" style="2" customWidth="1"/>
    <col min="13" max="13" width="15" style="2" customWidth="1"/>
    <col min="14" max="14" width="16.90625" style="2" customWidth="1"/>
    <col min="15" max="16384" width="11.453125" style="2"/>
  </cols>
  <sheetData>
    <row r="1" spans="2:15" ht="25.5" customHeight="1" x14ac:dyDescent="0.3"/>
    <row r="2" spans="2:15" ht="14.5" thickBot="1" x14ac:dyDescent="0.35"/>
    <row r="3" spans="2:15" ht="25.5" customHeight="1" thickBot="1" x14ac:dyDescent="0.35">
      <c r="B3" s="29" t="s">
        <v>13</v>
      </c>
      <c r="C3" s="30"/>
      <c r="D3" s="30"/>
      <c r="E3" s="30"/>
      <c r="F3" s="30"/>
      <c r="G3" s="30"/>
      <c r="H3" s="31"/>
    </row>
    <row r="4" spans="2:15" ht="17.25" customHeight="1" thickBot="1" x14ac:dyDescent="0.35">
      <c r="B4" s="26"/>
      <c r="C4" s="27"/>
      <c r="D4" s="27"/>
      <c r="E4" s="27"/>
      <c r="F4" s="27"/>
      <c r="G4" s="27"/>
      <c r="H4" s="28"/>
    </row>
    <row r="5" spans="2:15" ht="21.75" customHeight="1" thickBot="1" x14ac:dyDescent="0.35">
      <c r="B5" s="10"/>
      <c r="C5" s="11"/>
      <c r="D5" s="10"/>
      <c r="E5" s="11"/>
      <c r="F5" s="11"/>
      <c r="G5" s="11"/>
      <c r="H5" s="11"/>
    </row>
    <row r="6" spans="2:15" ht="42.75" customHeight="1" thickBot="1" x14ac:dyDescent="0.35">
      <c r="B6" s="12" t="s">
        <v>0</v>
      </c>
      <c r="C6" s="13" t="s">
        <v>1</v>
      </c>
      <c r="D6" s="13" t="s">
        <v>2</v>
      </c>
      <c r="E6" s="13" t="s">
        <v>3</v>
      </c>
      <c r="F6" s="13" t="s">
        <v>4</v>
      </c>
      <c r="G6" s="13" t="s">
        <v>5</v>
      </c>
      <c r="H6" s="14" t="s">
        <v>6</v>
      </c>
    </row>
    <row r="7" spans="2:15" ht="172.5" x14ac:dyDescent="0.3">
      <c r="B7" s="15">
        <v>1</v>
      </c>
      <c r="C7" s="6" t="s">
        <v>14</v>
      </c>
      <c r="D7" s="7">
        <v>597</v>
      </c>
      <c r="E7" s="16">
        <f>+G7/1.19</f>
        <v>252016.8067226891</v>
      </c>
      <c r="F7" s="16">
        <f>+E7*19%</f>
        <v>47883.193277310929</v>
      </c>
      <c r="G7" s="16">
        <v>299900</v>
      </c>
      <c r="H7" s="16">
        <f>+G7*D7</f>
        <v>179040300</v>
      </c>
    </row>
    <row r="8" spans="2:15" ht="115" x14ac:dyDescent="0.3">
      <c r="B8" s="17">
        <v>2</v>
      </c>
      <c r="C8" s="8" t="s">
        <v>15</v>
      </c>
      <c r="D8" s="9">
        <v>597</v>
      </c>
      <c r="E8" s="18">
        <f t="shared" ref="E8:E9" si="0">+G8/1.19</f>
        <v>299159.66386554623</v>
      </c>
      <c r="F8" s="18">
        <f t="shared" ref="F8:F9" si="1">+E8*19%</f>
        <v>56840.336134453784</v>
      </c>
      <c r="G8" s="18">
        <v>356000</v>
      </c>
      <c r="H8" s="18">
        <f t="shared" ref="H8:H9" si="2">+G8*D8</f>
        <v>212532000</v>
      </c>
      <c r="O8" s="3"/>
    </row>
    <row r="9" spans="2:15" ht="17.25" customHeight="1" x14ac:dyDescent="0.3">
      <c r="B9" s="17">
        <v>3</v>
      </c>
      <c r="C9" s="8" t="s">
        <v>16</v>
      </c>
      <c r="D9" s="9">
        <v>597</v>
      </c>
      <c r="E9" s="18">
        <f t="shared" si="0"/>
        <v>243697.47899159664</v>
      </c>
      <c r="F9" s="18">
        <f t="shared" si="1"/>
        <v>46302.521008403361</v>
      </c>
      <c r="G9" s="18">
        <v>290000</v>
      </c>
      <c r="H9" s="18">
        <f t="shared" si="2"/>
        <v>173130000</v>
      </c>
    </row>
    <row r="10" spans="2:15" ht="16.5" customHeight="1" x14ac:dyDescent="0.3">
      <c r="B10" s="17"/>
      <c r="C10" s="19" t="s">
        <v>7</v>
      </c>
      <c r="D10" s="19"/>
      <c r="E10" s="19"/>
      <c r="F10" s="19"/>
      <c r="G10" s="19"/>
      <c r="H10" s="20">
        <f>SUM(H7:H9)/1.19</f>
        <v>474539747.89915967</v>
      </c>
    </row>
    <row r="11" spans="2:15" ht="16.5" customHeight="1" x14ac:dyDescent="0.3">
      <c r="B11" s="17"/>
      <c r="C11" s="19" t="s">
        <v>8</v>
      </c>
      <c r="D11" s="19"/>
      <c r="E11" s="19"/>
      <c r="F11" s="19"/>
      <c r="G11" s="19"/>
      <c r="H11" s="20">
        <f>+H10*19%</f>
        <v>90162552.100840345</v>
      </c>
    </row>
    <row r="12" spans="2:15" ht="25.5" customHeight="1" x14ac:dyDescent="0.3">
      <c r="B12" s="32" t="s">
        <v>9</v>
      </c>
      <c r="C12" s="33"/>
      <c r="D12" s="33"/>
      <c r="E12" s="33"/>
      <c r="F12" s="33"/>
      <c r="G12" s="34"/>
      <c r="H12" s="21">
        <f>+H10+H11</f>
        <v>564702300</v>
      </c>
    </row>
    <row r="13" spans="2:15" ht="14.5" thickBot="1" x14ac:dyDescent="0.35">
      <c r="B13" s="35"/>
      <c r="C13" s="35"/>
      <c r="D13" s="10"/>
      <c r="E13" s="11"/>
      <c r="F13" s="11"/>
      <c r="G13" s="11"/>
      <c r="H13" s="11"/>
    </row>
    <row r="14" spans="2:15" ht="14.5" thickBot="1" x14ac:dyDescent="0.35">
      <c r="B14" s="36" t="s">
        <v>12</v>
      </c>
      <c r="C14" s="37"/>
      <c r="D14" s="37"/>
      <c r="E14" s="37"/>
      <c r="F14" s="37"/>
      <c r="G14" s="37"/>
      <c r="H14" s="38"/>
    </row>
    <row r="15" spans="2:15" ht="23.5" thickBot="1" x14ac:dyDescent="0.35">
      <c r="B15" s="12" t="s">
        <v>0</v>
      </c>
      <c r="C15" s="13" t="s">
        <v>1</v>
      </c>
      <c r="D15" s="13" t="s">
        <v>2</v>
      </c>
      <c r="E15" s="13" t="s">
        <v>3</v>
      </c>
      <c r="F15" s="13" t="s">
        <v>4</v>
      </c>
      <c r="G15" s="13" t="s">
        <v>5</v>
      </c>
      <c r="H15" s="14" t="s">
        <v>6</v>
      </c>
    </row>
    <row r="16" spans="2:15" ht="172.5" x14ac:dyDescent="0.3">
      <c r="B16" s="15">
        <v>1</v>
      </c>
      <c r="C16" s="6" t="s">
        <v>14</v>
      </c>
      <c r="D16" s="7">
        <v>117</v>
      </c>
      <c r="E16" s="16">
        <f>+G16/1.19</f>
        <v>256302.52100840336</v>
      </c>
      <c r="F16" s="16">
        <f>+E16*19%</f>
        <v>48697.478991596639</v>
      </c>
      <c r="G16" s="16">
        <v>305000</v>
      </c>
      <c r="H16" s="16">
        <f>+G16*D16</f>
        <v>35685000</v>
      </c>
    </row>
    <row r="17" spans="2:8" ht="115" x14ac:dyDescent="0.3">
      <c r="B17" s="17">
        <v>2</v>
      </c>
      <c r="C17" s="8" t="s">
        <v>15</v>
      </c>
      <c r="D17" s="9">
        <v>117</v>
      </c>
      <c r="E17" s="18">
        <f t="shared" ref="E17:E18" si="3">+G17/1.19</f>
        <v>302521.00840336137</v>
      </c>
      <c r="F17" s="18">
        <f t="shared" ref="F17:F18" si="4">+E17*19%</f>
        <v>57478.991596638662</v>
      </c>
      <c r="G17" s="18">
        <v>360000</v>
      </c>
      <c r="H17" s="18">
        <f t="shared" ref="H17:H18" si="5">+G17*D17</f>
        <v>42120000</v>
      </c>
    </row>
    <row r="18" spans="2:8" x14ac:dyDescent="0.3">
      <c r="B18" s="17">
        <v>3</v>
      </c>
      <c r="C18" s="8" t="s">
        <v>16</v>
      </c>
      <c r="D18" s="9">
        <v>117</v>
      </c>
      <c r="E18" s="18">
        <f t="shared" si="3"/>
        <v>239495.79831932773</v>
      </c>
      <c r="F18" s="18">
        <f t="shared" si="4"/>
        <v>45504.201680672268</v>
      </c>
      <c r="G18" s="18">
        <v>285000</v>
      </c>
      <c r="H18" s="18">
        <f t="shared" si="5"/>
        <v>33345000</v>
      </c>
    </row>
    <row r="19" spans="2:8" x14ac:dyDescent="0.3">
      <c r="B19" s="17"/>
      <c r="C19" s="39" t="s">
        <v>7</v>
      </c>
      <c r="D19" s="39"/>
      <c r="E19" s="39"/>
      <c r="F19" s="39"/>
      <c r="G19" s="39"/>
      <c r="H19" s="20">
        <f>SUM(H16:H18)/1.19</f>
        <v>93403361.344537824</v>
      </c>
    </row>
    <row r="20" spans="2:8" x14ac:dyDescent="0.3">
      <c r="B20" s="17"/>
      <c r="C20" s="39" t="s">
        <v>8</v>
      </c>
      <c r="D20" s="39"/>
      <c r="E20" s="39"/>
      <c r="F20" s="39"/>
      <c r="G20" s="39"/>
      <c r="H20" s="20">
        <f>+H19*19%</f>
        <v>17746638.655462187</v>
      </c>
    </row>
    <row r="21" spans="2:8" x14ac:dyDescent="0.3">
      <c r="B21" s="23" t="s">
        <v>10</v>
      </c>
      <c r="C21" s="24"/>
      <c r="D21" s="24"/>
      <c r="E21" s="24"/>
      <c r="F21" s="24"/>
      <c r="G21" s="25"/>
      <c r="H21" s="21">
        <f>+H19+H20</f>
        <v>111150000.00000001</v>
      </c>
    </row>
    <row r="22" spans="2:8" x14ac:dyDescent="0.3">
      <c r="B22" s="10"/>
      <c r="C22" s="11"/>
      <c r="D22" s="10"/>
      <c r="E22" s="11"/>
      <c r="F22" s="11"/>
      <c r="G22" s="11"/>
      <c r="H22" s="11"/>
    </row>
    <row r="23" spans="2:8" x14ac:dyDescent="0.3">
      <c r="B23" s="42" t="s">
        <v>11</v>
      </c>
      <c r="C23" s="43"/>
      <c r="D23" s="43"/>
      <c r="E23" s="43"/>
      <c r="F23" s="43"/>
      <c r="G23" s="44"/>
      <c r="H23" s="22">
        <f>+H12+H21</f>
        <v>675852300</v>
      </c>
    </row>
    <row r="28" spans="2:8" ht="18.75" customHeight="1" x14ac:dyDescent="0.3"/>
    <row r="29" spans="2:8" ht="42.75" customHeight="1" x14ac:dyDescent="0.3"/>
    <row r="32" spans="2:8" ht="25.5" customHeight="1" x14ac:dyDescent="0.3"/>
    <row r="33" spans="2:14" x14ac:dyDescent="0.3">
      <c r="K33" s="4"/>
    </row>
    <row r="34" spans="2:14" x14ac:dyDescent="0.3">
      <c r="K34" s="5"/>
    </row>
    <row r="35" spans="2:14" ht="15" customHeight="1" x14ac:dyDescent="0.3">
      <c r="K35" s="5"/>
    </row>
    <row r="36" spans="2:14" x14ac:dyDescent="0.3">
      <c r="K36" s="4"/>
      <c r="L36" s="5"/>
      <c r="N36" s="4"/>
    </row>
    <row r="37" spans="2:14" x14ac:dyDescent="0.3">
      <c r="B37" s="40"/>
      <c r="C37" s="40"/>
      <c r="K37" s="4"/>
      <c r="L37" s="4"/>
    </row>
    <row r="38" spans="2:14" x14ac:dyDescent="0.3">
      <c r="K38" s="4"/>
      <c r="L38" s="4"/>
    </row>
    <row r="39" spans="2:14" x14ac:dyDescent="0.3">
      <c r="K39" s="4"/>
      <c r="L39" s="4"/>
    </row>
    <row r="40" spans="2:14" x14ac:dyDescent="0.3">
      <c r="K40" s="4"/>
      <c r="L40" s="4"/>
    </row>
    <row r="41" spans="2:14" x14ac:dyDescent="0.3">
      <c r="B41" s="41"/>
      <c r="C41" s="41"/>
      <c r="K41" s="4"/>
      <c r="L41" s="4"/>
    </row>
    <row r="42" spans="2:14" x14ac:dyDescent="0.3">
      <c r="B42" s="41"/>
      <c r="C42" s="41"/>
      <c r="K42" s="4"/>
      <c r="L42" s="4"/>
    </row>
    <row r="43" spans="2:14" x14ac:dyDescent="0.3">
      <c r="B43" s="41"/>
      <c r="C43" s="41"/>
      <c r="K43" s="4"/>
      <c r="L43" s="4"/>
    </row>
    <row r="44" spans="2:14" x14ac:dyDescent="0.3">
      <c r="K44" s="4"/>
      <c r="L44" s="4"/>
    </row>
    <row r="45" spans="2:14" ht="24.75" customHeight="1" x14ac:dyDescent="0.3"/>
  </sheetData>
  <mergeCells count="13">
    <mergeCell ref="B37:C37"/>
    <mergeCell ref="B41:C41"/>
    <mergeCell ref="B42:C42"/>
    <mergeCell ref="B43:C43"/>
    <mergeCell ref="B23:G23"/>
    <mergeCell ref="B21:G21"/>
    <mergeCell ref="B4:H4"/>
    <mergeCell ref="B3:H3"/>
    <mergeCell ref="B12:G12"/>
    <mergeCell ref="B13:C13"/>
    <mergeCell ref="B14:H14"/>
    <mergeCell ref="C19:G19"/>
    <mergeCell ref="C20:G20"/>
  </mergeCells>
  <pageMargins left="0.23622047244094491" right="0.23622047244094491" top="0.74803149606299213" bottom="0.74803149606299213"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INGRID</cp:lastModifiedBy>
  <dcterms:created xsi:type="dcterms:W3CDTF">2026-08-06T22:00:32Z</dcterms:created>
  <dcterms:modified xsi:type="dcterms:W3CDTF">2026-08-18T20:45:28Z</dcterms:modified>
</cp:coreProperties>
</file>