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IS2026\Convocatoria Públic\Mïnima\0038-2026\Secop II\Anexos\Alfredo\"/>
    </mc:Choice>
  </mc:AlternateContent>
  <bookViews>
    <workbookView xWindow="0" yWindow="0" windowWidth="24000" windowHeight="9480"/>
  </bookViews>
  <sheets>
    <sheet name="1. Historicos" sheetId="1" r:id="rId1"/>
    <sheet name="2. Valores Definitiv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M4" i="1" s="1"/>
  <c r="L5" i="1"/>
  <c r="L6" i="1"/>
  <c r="M6" i="1" s="1"/>
  <c r="N6" i="1" s="1"/>
  <c r="E6" i="3" s="1"/>
  <c r="L7" i="1"/>
  <c r="L8" i="1"/>
  <c r="M8" i="1" s="1"/>
  <c r="L9" i="1"/>
  <c r="L10" i="1"/>
  <c r="M10" i="1" s="1"/>
  <c r="L11" i="1"/>
  <c r="M11" i="1" s="1"/>
  <c r="N11" i="1" s="1"/>
  <c r="E11" i="3" s="1"/>
  <c r="L12" i="1"/>
  <c r="M12" i="1" s="1"/>
  <c r="L13" i="1"/>
  <c r="L14" i="1"/>
  <c r="M14" i="1" s="1"/>
  <c r="N14" i="1" l="1"/>
  <c r="E14" i="3" s="1"/>
  <c r="M13" i="1"/>
  <c r="N13" i="1" s="1"/>
  <c r="E13" i="3" s="1"/>
  <c r="N10" i="1"/>
  <c r="E10" i="3" s="1"/>
  <c r="M9" i="1"/>
  <c r="N9" i="1" s="1"/>
  <c r="E9" i="3" s="1"/>
  <c r="M7" i="1"/>
  <c r="N7" i="1" s="1"/>
  <c r="E7" i="3" s="1"/>
  <c r="M5" i="1"/>
  <c r="N5" i="1" s="1"/>
  <c r="E5" i="3" s="1"/>
  <c r="N8" i="1"/>
  <c r="E8" i="3" s="1"/>
  <c r="L15" i="1"/>
  <c r="N12" i="1"/>
  <c r="E12" i="3" s="1"/>
  <c r="N4" i="1"/>
  <c r="E4" i="3" s="1"/>
  <c r="M15" i="1"/>
  <c r="N15" i="1" l="1"/>
  <c r="E15" i="1"/>
  <c r="G5" i="1"/>
  <c r="G6" i="1"/>
  <c r="G7" i="1"/>
  <c r="G8" i="1"/>
  <c r="G9" i="1"/>
  <c r="G10" i="1"/>
  <c r="G11" i="1"/>
  <c r="G12" i="1"/>
  <c r="G13" i="1"/>
  <c r="G14" i="1"/>
  <c r="G4" i="1"/>
  <c r="G15" i="1" l="1"/>
  <c r="F15" i="1"/>
  <c r="E15" i="3"/>
</calcChain>
</file>

<file path=xl/sharedStrings.xml><?xml version="1.0" encoding="utf-8"?>
<sst xmlns="http://schemas.openxmlformats.org/spreadsheetml/2006/main" count="66" uniqueCount="26">
  <si>
    <t>UND</t>
  </si>
  <si>
    <t>Bandera FGN exterior 2 m Altura – 3 m ancho</t>
  </si>
  <si>
    <t>Bandera FGN exterior 1.10 m Altura – 1.50 m ancho</t>
  </si>
  <si>
    <t>Bandera Colombia exterior 2 m Altura – 3 m ancho</t>
  </si>
  <si>
    <t>Bandera Colombia exterior 1.10 m Altura – 1.50 m ancho</t>
  </si>
  <si>
    <t>Bandera FGN Interior – con moharra, asta y base (en madera maciza)-medida 1.10 m Altura – 1.50 m ancho</t>
  </si>
  <si>
    <t>Bandera Colombia Interior – con moharra, asta y base (en madera maciza)-medida 1.10 m Altura – 1.50 m ancho</t>
  </si>
  <si>
    <t>Base- soporte metálico Cold rolled de 1/8- para asta de 1 1/4 in de diámetro</t>
  </si>
  <si>
    <t>Base- soporte metálico Cold rolled de 1/8- para asta de 1 in de diámetro</t>
  </si>
  <si>
    <t>TOTAL</t>
  </si>
  <si>
    <t>Asta en madera 2 m alta, 5 cm diametro (Moharra, asta y base)</t>
  </si>
  <si>
    <t xml:space="preserve">Asta metálica 2.50 m alta de 1 in diámetro- moharra 5 cm diámetro </t>
  </si>
  <si>
    <t>Asta metálica 2.50 m alta de ¾ in diámetro- moharra 5 cm diámetro</t>
  </si>
  <si>
    <t>U.M.</t>
  </si>
  <si>
    <t>ITEM</t>
  </si>
  <si>
    <t>DESCRIPCIÓN</t>
  </si>
  <si>
    <t>CANT.</t>
  </si>
  <si>
    <t>VALOR UNITARIO SIN IVA</t>
  </si>
  <si>
    <t>IVA</t>
  </si>
  <si>
    <t>VALOR UNITARIO IVA INCLUIDO</t>
  </si>
  <si>
    <t>ANALISIS HISTORICO E INDEXACIÓN</t>
  </si>
  <si>
    <t>VALORES DEFINITIVOS - IVA INCLUIDO</t>
  </si>
  <si>
    <t>PROYECCION VALOR UNITARIO + IVA INCLUIDO                   (IPC/INDICE SERIE DE EMPALME)</t>
  </si>
  <si>
    <t>VALOR INDEXADO</t>
  </si>
  <si>
    <t>PROCESO FGN-RCE-MC-0038-2025 - ACEPTACIÓN DE OFERTA FGN-RCE-0038-2025</t>
  </si>
  <si>
    <t xml:space="preserve">VALORES UNITARIOS DEFINITIVOS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</si>
</sst>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" fontId="6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wrapText="1"/>
    </xf>
    <xf numFmtId="164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top"/>
    </xf>
    <xf numFmtId="0" fontId="2" fillId="0" borderId="4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wrapText="1"/>
    </xf>
    <xf numFmtId="17" fontId="6" fillId="3" borderId="5" xfId="0" applyNumberFormat="1" applyFont="1" applyFill="1" applyBorder="1" applyAlignment="1">
      <alignment horizontal="center" vertical="center"/>
    </xf>
    <xf numFmtId="0" fontId="0" fillId="3" borderId="7" xfId="0" applyFill="1" applyBorder="1"/>
    <xf numFmtId="0" fontId="0" fillId="3" borderId="2" xfId="0" applyFill="1" applyBorder="1"/>
    <xf numFmtId="0" fontId="2" fillId="3" borderId="3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workbookViewId="0">
      <selection activeCell="J5" sqref="J5"/>
    </sheetView>
  </sheetViews>
  <sheetFormatPr baseColWidth="10" defaultRowHeight="15" x14ac:dyDescent="0.25"/>
  <cols>
    <col min="1" max="1" width="6.85546875" style="1" bestFit="1" customWidth="1"/>
    <col min="2" max="2" width="47.42578125" style="2" customWidth="1"/>
    <col min="3" max="3" width="9.42578125" customWidth="1"/>
    <col min="4" max="4" width="7.42578125" style="1" bestFit="1" customWidth="1"/>
    <col min="5" max="5" width="11.85546875" style="2" bestFit="1" customWidth="1"/>
    <col min="6" max="6" width="9.5703125" style="2" customWidth="1"/>
    <col min="7" max="7" width="11.85546875" style="2" bestFit="1" customWidth="1"/>
    <col min="8" max="8" width="0.7109375" style="2" customWidth="1"/>
    <col min="11" max="11" width="0.7109375" customWidth="1"/>
    <col min="12" max="12" width="11.85546875" bestFit="1" customWidth="1"/>
    <col min="13" max="13" width="10.140625" bestFit="1" customWidth="1"/>
    <col min="14" max="14" width="11.85546875" bestFit="1" customWidth="1"/>
  </cols>
  <sheetData>
    <row r="1" spans="1:15" ht="18" customHeight="1" x14ac:dyDescent="0.25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66.75" customHeight="1" x14ac:dyDescent="0.25">
      <c r="A2" s="26" t="s">
        <v>24</v>
      </c>
      <c r="B2" s="27"/>
      <c r="C2" s="27"/>
      <c r="D2" s="27"/>
      <c r="E2" s="27"/>
      <c r="F2" s="27"/>
      <c r="G2" s="28"/>
      <c r="H2" s="10"/>
      <c r="I2" s="24" t="s">
        <v>22</v>
      </c>
      <c r="J2" s="24"/>
      <c r="K2" s="11"/>
      <c r="L2" s="25" t="s">
        <v>23</v>
      </c>
      <c r="M2" s="25"/>
      <c r="N2" s="25"/>
      <c r="O2" s="10"/>
    </row>
    <row r="3" spans="1:15" s="1" customFormat="1" ht="60" x14ac:dyDescent="0.25">
      <c r="A3" s="5" t="s">
        <v>14</v>
      </c>
      <c r="B3" s="6" t="s">
        <v>15</v>
      </c>
      <c r="C3" s="6" t="s">
        <v>13</v>
      </c>
      <c r="D3" s="5" t="s">
        <v>16</v>
      </c>
      <c r="E3" s="6" t="s">
        <v>17</v>
      </c>
      <c r="F3" s="6" t="s">
        <v>18</v>
      </c>
      <c r="G3" s="6" t="s">
        <v>19</v>
      </c>
      <c r="H3" s="16"/>
      <c r="I3" s="12">
        <v>45868</v>
      </c>
      <c r="J3" s="12">
        <v>46203</v>
      </c>
      <c r="K3" s="18"/>
      <c r="L3" s="6" t="s">
        <v>17</v>
      </c>
      <c r="M3" s="6" t="s">
        <v>18</v>
      </c>
      <c r="N3" s="6" t="s">
        <v>19</v>
      </c>
    </row>
    <row r="4" spans="1:15" x14ac:dyDescent="0.25">
      <c r="A4" s="3">
        <v>1</v>
      </c>
      <c r="B4" s="4" t="s">
        <v>1</v>
      </c>
      <c r="C4" s="3" t="s">
        <v>0</v>
      </c>
      <c r="D4" s="3">
        <v>1</v>
      </c>
      <c r="E4" s="22">
        <v>250000</v>
      </c>
      <c r="F4" s="22">
        <v>0</v>
      </c>
      <c r="G4" s="22">
        <f>E4+F4</f>
        <v>250000</v>
      </c>
      <c r="H4" s="17"/>
      <c r="I4" s="21">
        <v>150.71</v>
      </c>
      <c r="J4" s="21">
        <v>159.79</v>
      </c>
      <c r="K4" s="15"/>
      <c r="L4" s="22">
        <f>$J$4/$I$4*E4</f>
        <v>265062.03967885341</v>
      </c>
      <c r="M4" s="22">
        <f>L4*19%</f>
        <v>50361.787538982149</v>
      </c>
      <c r="N4" s="22">
        <f>L4+M4</f>
        <v>315423.82721783558</v>
      </c>
    </row>
    <row r="5" spans="1:15" ht="29.25" x14ac:dyDescent="0.25">
      <c r="A5" s="3">
        <v>2</v>
      </c>
      <c r="B5" s="4" t="s">
        <v>2</v>
      </c>
      <c r="C5" s="3" t="s">
        <v>0</v>
      </c>
      <c r="D5" s="3">
        <v>1</v>
      </c>
      <c r="E5" s="22">
        <v>95000</v>
      </c>
      <c r="F5" s="22">
        <v>0</v>
      </c>
      <c r="G5" s="22">
        <f t="shared" ref="G5:G14" si="0">E5+F5</f>
        <v>95000</v>
      </c>
      <c r="H5" s="13"/>
      <c r="I5" s="19"/>
      <c r="J5" s="19"/>
      <c r="L5" s="22">
        <f t="shared" ref="L5:L14" si="1">$J$4/$I$4*E5</f>
        <v>100723.57507796428</v>
      </c>
      <c r="M5" s="22">
        <f t="shared" ref="M5:M14" si="2">L5*19%</f>
        <v>19137.479264813213</v>
      </c>
      <c r="N5" s="22">
        <f t="shared" ref="N5:N14" si="3">L5+M5</f>
        <v>119861.0543427775</v>
      </c>
    </row>
    <row r="6" spans="1:15" ht="29.25" x14ac:dyDescent="0.25">
      <c r="A6" s="3">
        <v>3</v>
      </c>
      <c r="B6" s="4" t="s">
        <v>3</v>
      </c>
      <c r="C6" s="3" t="s">
        <v>0</v>
      </c>
      <c r="D6" s="3">
        <v>1</v>
      </c>
      <c r="E6" s="22">
        <v>220000</v>
      </c>
      <c r="F6" s="22">
        <v>0</v>
      </c>
      <c r="G6" s="22">
        <f t="shared" si="0"/>
        <v>220000</v>
      </c>
      <c r="H6" s="13"/>
      <c r="I6" s="19"/>
      <c r="J6" s="19"/>
      <c r="L6" s="22">
        <f t="shared" si="1"/>
        <v>233254.59491739099</v>
      </c>
      <c r="M6" s="22">
        <f t="shared" si="2"/>
        <v>44318.373034304292</v>
      </c>
      <c r="N6" s="22">
        <f t="shared" si="3"/>
        <v>277572.96795169526</v>
      </c>
    </row>
    <row r="7" spans="1:15" ht="29.25" x14ac:dyDescent="0.25">
      <c r="A7" s="3">
        <v>4</v>
      </c>
      <c r="B7" s="4" t="s">
        <v>4</v>
      </c>
      <c r="C7" s="3" t="s">
        <v>0</v>
      </c>
      <c r="D7" s="3">
        <v>1</v>
      </c>
      <c r="E7" s="22">
        <v>90000</v>
      </c>
      <c r="F7" s="22">
        <v>0</v>
      </c>
      <c r="G7" s="22">
        <f t="shared" si="0"/>
        <v>90000</v>
      </c>
      <c r="H7" s="13"/>
      <c r="I7" s="19"/>
      <c r="J7" s="19"/>
      <c r="L7" s="22">
        <f t="shared" si="1"/>
        <v>95422.334284387223</v>
      </c>
      <c r="M7" s="22">
        <f t="shared" si="2"/>
        <v>18130.243514033573</v>
      </c>
      <c r="N7" s="22">
        <f t="shared" si="3"/>
        <v>113552.5777984208</v>
      </c>
    </row>
    <row r="8" spans="1:15" ht="43.5" x14ac:dyDescent="0.25">
      <c r="A8" s="3">
        <v>5</v>
      </c>
      <c r="B8" s="4" t="s">
        <v>5</v>
      </c>
      <c r="C8" s="3" t="s">
        <v>0</v>
      </c>
      <c r="D8" s="3">
        <v>1</v>
      </c>
      <c r="E8" s="22">
        <v>358000</v>
      </c>
      <c r="F8" s="22">
        <v>0</v>
      </c>
      <c r="G8" s="22">
        <f t="shared" si="0"/>
        <v>358000</v>
      </c>
      <c r="H8" s="13"/>
      <c r="I8" s="19"/>
      <c r="J8" s="19"/>
      <c r="L8" s="22">
        <f t="shared" si="1"/>
        <v>379568.84082011803</v>
      </c>
      <c r="M8" s="22">
        <f t="shared" si="2"/>
        <v>72118.079755822429</v>
      </c>
      <c r="N8" s="22">
        <f t="shared" si="3"/>
        <v>451686.92057594046</v>
      </c>
    </row>
    <row r="9" spans="1:15" ht="43.5" x14ac:dyDescent="0.25">
      <c r="A9" s="3">
        <v>6</v>
      </c>
      <c r="B9" s="4" t="s">
        <v>6</v>
      </c>
      <c r="C9" s="3" t="s">
        <v>0</v>
      </c>
      <c r="D9" s="3">
        <v>1</v>
      </c>
      <c r="E9" s="22">
        <v>295000</v>
      </c>
      <c r="F9" s="22">
        <v>0</v>
      </c>
      <c r="G9" s="22">
        <f t="shared" si="0"/>
        <v>295000</v>
      </c>
      <c r="H9" s="13"/>
      <c r="I9" s="19"/>
      <c r="J9" s="19"/>
      <c r="L9" s="22">
        <f t="shared" si="1"/>
        <v>312773.206821047</v>
      </c>
      <c r="M9" s="22">
        <f t="shared" si="2"/>
        <v>59426.909295998928</v>
      </c>
      <c r="N9" s="22">
        <f t="shared" si="3"/>
        <v>372200.11611704592</v>
      </c>
    </row>
    <row r="10" spans="1:15" ht="29.25" x14ac:dyDescent="0.25">
      <c r="A10" s="3">
        <v>7</v>
      </c>
      <c r="B10" s="4" t="s">
        <v>10</v>
      </c>
      <c r="C10" s="3" t="s">
        <v>0</v>
      </c>
      <c r="D10" s="3">
        <v>1</v>
      </c>
      <c r="E10" s="22">
        <v>160000</v>
      </c>
      <c r="F10" s="22">
        <v>0</v>
      </c>
      <c r="G10" s="22">
        <f t="shared" si="0"/>
        <v>160000</v>
      </c>
      <c r="H10" s="13"/>
      <c r="I10" s="19"/>
      <c r="J10" s="19"/>
      <c r="L10" s="22">
        <f t="shared" si="1"/>
        <v>169639.70539446617</v>
      </c>
      <c r="M10" s="22">
        <f t="shared" si="2"/>
        <v>32231.544024948573</v>
      </c>
      <c r="N10" s="22">
        <f t="shared" si="3"/>
        <v>201871.24941941476</v>
      </c>
    </row>
    <row r="11" spans="1:15" ht="29.25" x14ac:dyDescent="0.25">
      <c r="A11" s="3">
        <v>8</v>
      </c>
      <c r="B11" s="4" t="s">
        <v>7</v>
      </c>
      <c r="C11" s="3" t="s">
        <v>0</v>
      </c>
      <c r="D11" s="3">
        <v>1</v>
      </c>
      <c r="E11" s="22">
        <v>60000</v>
      </c>
      <c r="F11" s="22">
        <v>0</v>
      </c>
      <c r="G11" s="22">
        <f t="shared" si="0"/>
        <v>60000</v>
      </c>
      <c r="H11" s="13"/>
      <c r="I11" s="19"/>
      <c r="J11" s="19"/>
      <c r="L11" s="22">
        <f t="shared" si="1"/>
        <v>63614.889522924816</v>
      </c>
      <c r="M11" s="22">
        <f t="shared" si="2"/>
        <v>12086.829009355715</v>
      </c>
      <c r="N11" s="22">
        <f t="shared" si="3"/>
        <v>75701.718532280531</v>
      </c>
    </row>
    <row r="12" spans="1:15" ht="29.25" x14ac:dyDescent="0.25">
      <c r="A12" s="3">
        <v>9</v>
      </c>
      <c r="B12" s="4" t="s">
        <v>8</v>
      </c>
      <c r="C12" s="3" t="s">
        <v>0</v>
      </c>
      <c r="D12" s="3">
        <v>1</v>
      </c>
      <c r="E12" s="22">
        <v>50000</v>
      </c>
      <c r="F12" s="22">
        <v>0</v>
      </c>
      <c r="G12" s="22">
        <f t="shared" si="0"/>
        <v>50000</v>
      </c>
      <c r="H12" s="13"/>
      <c r="I12" s="19"/>
      <c r="J12" s="19"/>
      <c r="L12" s="22">
        <f t="shared" si="1"/>
        <v>53012.40793577068</v>
      </c>
      <c r="M12" s="22">
        <f t="shared" si="2"/>
        <v>10072.357507796429</v>
      </c>
      <c r="N12" s="22">
        <f t="shared" si="3"/>
        <v>63084.765443567107</v>
      </c>
    </row>
    <row r="13" spans="1:15" ht="29.25" x14ac:dyDescent="0.25">
      <c r="A13" s="3">
        <v>10</v>
      </c>
      <c r="B13" s="4" t="s">
        <v>11</v>
      </c>
      <c r="C13" s="3" t="s">
        <v>0</v>
      </c>
      <c r="D13" s="3">
        <v>1</v>
      </c>
      <c r="E13" s="22">
        <v>110000</v>
      </c>
      <c r="F13" s="22">
        <v>0</v>
      </c>
      <c r="G13" s="22">
        <f t="shared" si="0"/>
        <v>110000</v>
      </c>
      <c r="H13" s="13"/>
      <c r="I13" s="19"/>
      <c r="J13" s="19"/>
      <c r="L13" s="22">
        <f t="shared" si="1"/>
        <v>116627.2974586955</v>
      </c>
      <c r="M13" s="22">
        <f t="shared" si="2"/>
        <v>22159.186517152146</v>
      </c>
      <c r="N13" s="22">
        <f t="shared" si="3"/>
        <v>138786.48397584763</v>
      </c>
    </row>
    <row r="14" spans="1:15" ht="29.25" x14ac:dyDescent="0.25">
      <c r="A14" s="3">
        <v>11</v>
      </c>
      <c r="B14" s="4" t="s">
        <v>12</v>
      </c>
      <c r="C14" s="3" t="s">
        <v>0</v>
      </c>
      <c r="D14" s="3">
        <v>1</v>
      </c>
      <c r="E14" s="22">
        <v>100000</v>
      </c>
      <c r="F14" s="22">
        <v>0</v>
      </c>
      <c r="G14" s="22">
        <f t="shared" si="0"/>
        <v>100000</v>
      </c>
      <c r="H14" s="13"/>
      <c r="I14" s="19"/>
      <c r="J14" s="19"/>
      <c r="L14" s="22">
        <f t="shared" si="1"/>
        <v>106024.81587154136</v>
      </c>
      <c r="M14" s="22">
        <f t="shared" si="2"/>
        <v>20144.715015592858</v>
      </c>
      <c r="N14" s="22">
        <f t="shared" si="3"/>
        <v>126169.53088713421</v>
      </c>
    </row>
    <row r="15" spans="1:15" x14ac:dyDescent="0.25">
      <c r="A15" s="29" t="s">
        <v>9</v>
      </c>
      <c r="B15" s="30"/>
      <c r="C15" s="30"/>
      <c r="D15" s="31"/>
      <c r="E15" s="8">
        <f>SUM(E4:E14)</f>
        <v>1788000</v>
      </c>
      <c r="F15" s="8">
        <f t="shared" ref="F15:G15" si="4">SUM(F4:F14)</f>
        <v>0</v>
      </c>
      <c r="G15" s="9">
        <f t="shared" si="4"/>
        <v>1788000</v>
      </c>
      <c r="H15" s="14"/>
      <c r="I15" s="20"/>
      <c r="J15" s="20"/>
      <c r="L15" s="8">
        <f>SUM(L4:L14)</f>
        <v>1895723.7077831593</v>
      </c>
      <c r="M15" s="8">
        <f t="shared" ref="M15:N15" si="5">SUM(M4:M14)</f>
        <v>360187.50447880029</v>
      </c>
      <c r="N15" s="9">
        <f t="shared" si="5"/>
        <v>2255911.2122619599</v>
      </c>
    </row>
    <row r="18" ht="15.75" customHeight="1" x14ac:dyDescent="0.25"/>
    <row r="19" ht="38.25" customHeight="1" x14ac:dyDescent="0.25"/>
    <row r="20" ht="25.5" customHeight="1" x14ac:dyDescent="0.25"/>
    <row r="21" ht="15.75" customHeight="1" x14ac:dyDescent="0.25"/>
    <row r="22" ht="25.5" customHeight="1" x14ac:dyDescent="0.25"/>
    <row r="23" ht="25.5" customHeight="1" x14ac:dyDescent="0.25"/>
    <row r="24" ht="15.75" customHeight="1" x14ac:dyDescent="0.25"/>
    <row r="25" ht="25.5" customHeight="1" x14ac:dyDescent="0.25"/>
    <row r="26" ht="25.5" customHeight="1" x14ac:dyDescent="0.25"/>
    <row r="27" ht="15.75" customHeight="1" x14ac:dyDescent="0.25"/>
    <row r="28" ht="38.25" customHeight="1" x14ac:dyDescent="0.25"/>
    <row r="29" ht="25.5" customHeight="1" x14ac:dyDescent="0.25"/>
    <row r="30" ht="15.75" customHeight="1" x14ac:dyDescent="0.25"/>
    <row r="31" ht="38.25" customHeight="1" x14ac:dyDescent="0.25"/>
    <row r="32" ht="25.5" customHeight="1" x14ac:dyDescent="0.25"/>
    <row r="33" ht="15.75" customHeight="1" x14ac:dyDescent="0.25"/>
    <row r="34" ht="15" customHeight="1" x14ac:dyDescent="0.25"/>
    <row r="35" ht="76.5" customHeight="1" x14ac:dyDescent="0.25"/>
    <row r="36" ht="51" customHeight="1" x14ac:dyDescent="0.25"/>
    <row r="37" ht="51" customHeight="1" x14ac:dyDescent="0.25"/>
    <row r="38" ht="63.75" customHeight="1" x14ac:dyDescent="0.25"/>
    <row r="39" ht="38.25" customHeight="1" x14ac:dyDescent="0.25"/>
    <row r="40" ht="127.5" customHeight="1" x14ac:dyDescent="0.25"/>
    <row r="41" ht="127.5" customHeight="1" x14ac:dyDescent="0.25"/>
    <row r="42" ht="76.5" customHeight="1" x14ac:dyDescent="0.25"/>
    <row r="43" ht="76.5" customHeight="1" x14ac:dyDescent="0.25"/>
    <row r="44" ht="15.75" customHeight="1" x14ac:dyDescent="0.25"/>
  </sheetData>
  <mergeCells count="5">
    <mergeCell ref="A1:O1"/>
    <mergeCell ref="I2:J2"/>
    <mergeCell ref="L2:N2"/>
    <mergeCell ref="A2:G2"/>
    <mergeCell ref="A15:D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G11" sqref="G11"/>
    </sheetView>
  </sheetViews>
  <sheetFormatPr baseColWidth="10" defaultRowHeight="15" x14ac:dyDescent="0.25"/>
  <cols>
    <col min="1" max="1" width="6.85546875" style="1" bestFit="1" customWidth="1"/>
    <col min="2" max="2" width="47.42578125" style="2" customWidth="1"/>
    <col min="3" max="3" width="9.42578125" customWidth="1"/>
    <col min="4" max="4" width="7.42578125" style="1" bestFit="1" customWidth="1"/>
    <col min="5" max="5" width="14.7109375" style="2" customWidth="1"/>
  </cols>
  <sheetData>
    <row r="1" spans="1:5" ht="18" customHeight="1" x14ac:dyDescent="0.25">
      <c r="A1" s="32" t="s">
        <v>21</v>
      </c>
      <c r="B1" s="33"/>
      <c r="C1" s="33"/>
      <c r="D1" s="33"/>
    </row>
    <row r="3" spans="1:5" s="1" customFormat="1" ht="75" x14ac:dyDescent="0.25">
      <c r="A3" s="5" t="s">
        <v>14</v>
      </c>
      <c r="B3" s="6" t="s">
        <v>15</v>
      </c>
      <c r="C3" s="6" t="s">
        <v>13</v>
      </c>
      <c r="D3" s="5" t="s">
        <v>16</v>
      </c>
      <c r="E3" s="6" t="s">
        <v>25</v>
      </c>
    </row>
    <row r="4" spans="1:5" x14ac:dyDescent="0.25">
      <c r="A4" s="3">
        <v>1</v>
      </c>
      <c r="B4" s="4" t="s">
        <v>1</v>
      </c>
      <c r="C4" s="3" t="s">
        <v>0</v>
      </c>
      <c r="D4" s="3">
        <v>1</v>
      </c>
      <c r="E4" s="7">
        <f>'1. Historicos'!N4</f>
        <v>315423.82721783558</v>
      </c>
    </row>
    <row r="5" spans="1:5" ht="29.25" x14ac:dyDescent="0.25">
      <c r="A5" s="3">
        <v>2</v>
      </c>
      <c r="B5" s="4" t="s">
        <v>2</v>
      </c>
      <c r="C5" s="3" t="s">
        <v>0</v>
      </c>
      <c r="D5" s="3">
        <v>1</v>
      </c>
      <c r="E5" s="7">
        <f>'1. Historicos'!N5</f>
        <v>119861.0543427775</v>
      </c>
    </row>
    <row r="6" spans="1:5" ht="29.25" x14ac:dyDescent="0.25">
      <c r="A6" s="3">
        <v>3</v>
      </c>
      <c r="B6" s="4" t="s">
        <v>3</v>
      </c>
      <c r="C6" s="3" t="s">
        <v>0</v>
      </c>
      <c r="D6" s="3">
        <v>1</v>
      </c>
      <c r="E6" s="7">
        <f>'1. Historicos'!N6</f>
        <v>277572.96795169526</v>
      </c>
    </row>
    <row r="7" spans="1:5" ht="29.25" x14ac:dyDescent="0.25">
      <c r="A7" s="3">
        <v>4</v>
      </c>
      <c r="B7" s="4" t="s">
        <v>4</v>
      </c>
      <c r="C7" s="3" t="s">
        <v>0</v>
      </c>
      <c r="D7" s="3">
        <v>1</v>
      </c>
      <c r="E7" s="7">
        <f>'1. Historicos'!N7</f>
        <v>113552.5777984208</v>
      </c>
    </row>
    <row r="8" spans="1:5" ht="43.5" x14ac:dyDescent="0.25">
      <c r="A8" s="3">
        <v>5</v>
      </c>
      <c r="B8" s="4" t="s">
        <v>5</v>
      </c>
      <c r="C8" s="3" t="s">
        <v>0</v>
      </c>
      <c r="D8" s="3">
        <v>1</v>
      </c>
      <c r="E8" s="7">
        <f>'1. Historicos'!N8</f>
        <v>451686.92057594046</v>
      </c>
    </row>
    <row r="9" spans="1:5" ht="43.5" x14ac:dyDescent="0.25">
      <c r="A9" s="3">
        <v>6</v>
      </c>
      <c r="B9" s="4" t="s">
        <v>6</v>
      </c>
      <c r="C9" s="3" t="s">
        <v>0</v>
      </c>
      <c r="D9" s="3">
        <v>1</v>
      </c>
      <c r="E9" s="7">
        <f>'1. Historicos'!N9</f>
        <v>372200.11611704592</v>
      </c>
    </row>
    <row r="10" spans="1:5" ht="29.25" x14ac:dyDescent="0.25">
      <c r="A10" s="3">
        <v>7</v>
      </c>
      <c r="B10" s="4" t="s">
        <v>10</v>
      </c>
      <c r="C10" s="3" t="s">
        <v>0</v>
      </c>
      <c r="D10" s="3">
        <v>1</v>
      </c>
      <c r="E10" s="7">
        <f>'1. Historicos'!N10</f>
        <v>201871.24941941476</v>
      </c>
    </row>
    <row r="11" spans="1:5" ht="29.25" x14ac:dyDescent="0.25">
      <c r="A11" s="3">
        <v>8</v>
      </c>
      <c r="B11" s="4" t="s">
        <v>7</v>
      </c>
      <c r="C11" s="3" t="s">
        <v>0</v>
      </c>
      <c r="D11" s="3">
        <v>1</v>
      </c>
      <c r="E11" s="7">
        <f>'1. Historicos'!N11</f>
        <v>75701.718532280531</v>
      </c>
    </row>
    <row r="12" spans="1:5" ht="29.25" x14ac:dyDescent="0.25">
      <c r="A12" s="3">
        <v>9</v>
      </c>
      <c r="B12" s="4" t="s">
        <v>8</v>
      </c>
      <c r="C12" s="3" t="s">
        <v>0</v>
      </c>
      <c r="D12" s="3">
        <v>1</v>
      </c>
      <c r="E12" s="7">
        <f>'1. Historicos'!N12</f>
        <v>63084.765443567107</v>
      </c>
    </row>
    <row r="13" spans="1:5" ht="29.25" x14ac:dyDescent="0.25">
      <c r="A13" s="3">
        <v>10</v>
      </c>
      <c r="B13" s="4" t="s">
        <v>11</v>
      </c>
      <c r="C13" s="3" t="s">
        <v>0</v>
      </c>
      <c r="D13" s="3">
        <v>1</v>
      </c>
      <c r="E13" s="7">
        <f>'1. Historicos'!N13</f>
        <v>138786.48397584763</v>
      </c>
    </row>
    <row r="14" spans="1:5" ht="29.25" x14ac:dyDescent="0.25">
      <c r="A14" s="3">
        <v>11</v>
      </c>
      <c r="B14" s="4" t="s">
        <v>12</v>
      </c>
      <c r="C14" s="3" t="s">
        <v>0</v>
      </c>
      <c r="D14" s="3">
        <v>1</v>
      </c>
      <c r="E14" s="7">
        <f>'1. Historicos'!N14</f>
        <v>126169.53088713421</v>
      </c>
    </row>
    <row r="15" spans="1:5" x14ac:dyDescent="0.25">
      <c r="A15" s="29" t="s">
        <v>9</v>
      </c>
      <c r="B15" s="30"/>
      <c r="C15" s="30"/>
      <c r="D15" s="31"/>
      <c r="E15" s="9">
        <f t="shared" ref="E15" si="0">SUM(E4:E14)</f>
        <v>2255911.2122619599</v>
      </c>
    </row>
    <row r="18" ht="15.75" customHeight="1" x14ac:dyDescent="0.25"/>
    <row r="19" ht="38.25" customHeight="1" x14ac:dyDescent="0.25"/>
    <row r="20" ht="25.5" customHeight="1" x14ac:dyDescent="0.25"/>
    <row r="21" ht="15.75" customHeight="1" x14ac:dyDescent="0.25"/>
    <row r="22" ht="25.5" customHeight="1" x14ac:dyDescent="0.25"/>
    <row r="23" ht="25.5" customHeight="1" x14ac:dyDescent="0.25"/>
    <row r="24" ht="15.75" customHeight="1" x14ac:dyDescent="0.25"/>
    <row r="25" ht="25.5" customHeight="1" x14ac:dyDescent="0.25"/>
    <row r="26" ht="25.5" customHeight="1" x14ac:dyDescent="0.25"/>
    <row r="27" ht="15.75" customHeight="1" x14ac:dyDescent="0.25"/>
    <row r="28" ht="38.25" customHeight="1" x14ac:dyDescent="0.25"/>
    <row r="29" ht="25.5" customHeight="1" x14ac:dyDescent="0.25"/>
    <row r="30" ht="15.75" customHeight="1" x14ac:dyDescent="0.25"/>
    <row r="31" ht="38.25" customHeight="1" x14ac:dyDescent="0.25"/>
    <row r="32" ht="25.5" customHeight="1" x14ac:dyDescent="0.25"/>
    <row r="33" ht="15.75" customHeight="1" x14ac:dyDescent="0.25"/>
    <row r="34" ht="15" customHeight="1" x14ac:dyDescent="0.25"/>
    <row r="35" ht="76.5" customHeight="1" x14ac:dyDescent="0.25"/>
    <row r="36" ht="51" customHeight="1" x14ac:dyDescent="0.25"/>
    <row r="37" ht="51" customHeight="1" x14ac:dyDescent="0.25"/>
    <row r="38" ht="63.75" customHeight="1" x14ac:dyDescent="0.25"/>
    <row r="39" ht="38.25" customHeight="1" x14ac:dyDescent="0.25"/>
    <row r="40" ht="127.5" customHeight="1" x14ac:dyDescent="0.25"/>
    <row r="41" ht="127.5" customHeight="1" x14ac:dyDescent="0.25"/>
    <row r="42" ht="76.5" customHeight="1" x14ac:dyDescent="0.25"/>
    <row r="43" ht="76.5" customHeight="1" x14ac:dyDescent="0.25"/>
    <row r="44" ht="15.75" customHeight="1" x14ac:dyDescent="0.25"/>
  </sheetData>
  <mergeCells count="2">
    <mergeCell ref="A15:D15"/>
    <mergeCell ref="A1:D1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 Historicos</vt:lpstr>
      <vt:lpstr>2. Valores Definitivos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Albeiro Lizarazo Merchan</dc:creator>
  <cp:lastModifiedBy>Fabian Hernando Chavez Ortiz</cp:lastModifiedBy>
  <dcterms:created xsi:type="dcterms:W3CDTF">2026-03-26T19:13:26Z</dcterms:created>
  <dcterms:modified xsi:type="dcterms:W3CDTF">2026-08-24T20:06:15Z</dcterms:modified>
</cp:coreProperties>
</file>