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docs.live.net/8eb057e9171b7d7d/Documents/Trabajo/Gobernacion de bolivar/2026/Redes Electricas/Proceso/DT - Licitacion - Version 2/"/>
    </mc:Choice>
  </mc:AlternateContent>
  <xr:revisionPtr revIDLastSave="296" documentId="8_{8DA1510F-4543-4AD9-A7FE-D9B143B086BB}" xr6:coauthVersionLast="47" xr6:coauthVersionMax="47" xr10:uidLastSave="{C2E1C938-DFA0-4A17-9E56-7C2267FDD857}"/>
  <bookViews>
    <workbookView xWindow="-120" yWindow="-120" windowWidth="20730" windowHeight="11040" tabRatio="906" activeTab="2"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(Entidad)'!$I$7:$I$95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(Entidad)'!$B$1:$L$110</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8" i="265" l="1"/>
  <c r="K87" i="265"/>
  <c r="K88" i="265"/>
  <c r="K89" i="265"/>
  <c r="K86" i="265"/>
  <c r="K64" i="265"/>
  <c r="K66" i="265"/>
  <c r="K67" i="265"/>
  <c r="K68" i="265"/>
  <c r="K69" i="265"/>
  <c r="K70" i="265"/>
  <c r="K72" i="265"/>
  <c r="K73" i="265"/>
  <c r="K74" i="265"/>
  <c r="K76" i="265"/>
  <c r="K78" i="265"/>
  <c r="K80" i="265"/>
  <c r="K81" i="265"/>
  <c r="K83" i="265"/>
  <c r="K63" i="265"/>
  <c r="K33" i="265"/>
  <c r="K35" i="265"/>
  <c r="K36" i="265"/>
  <c r="K37" i="265"/>
  <c r="K38" i="265"/>
  <c r="K40" i="265"/>
  <c r="K41" i="265"/>
  <c r="K42" i="265"/>
  <c r="K43" i="265"/>
  <c r="K44" i="265"/>
  <c r="K45" i="265"/>
  <c r="K46" i="265"/>
  <c r="K47" i="265"/>
  <c r="K48" i="265"/>
  <c r="K50" i="265"/>
  <c r="K52" i="265"/>
  <c r="K54" i="265"/>
  <c r="K56" i="265"/>
  <c r="K58" i="265"/>
  <c r="K59" i="265"/>
  <c r="K32" i="265"/>
  <c r="K13" i="265"/>
  <c r="K15" i="265"/>
  <c r="K16" i="265"/>
  <c r="K18" i="265"/>
  <c r="K20" i="265"/>
  <c r="K22" i="265"/>
  <c r="K24" i="265"/>
  <c r="K26" i="265"/>
  <c r="K28" i="265"/>
  <c r="K12" i="265"/>
  <c r="K60" i="265" l="1"/>
  <c r="K29" i="265"/>
  <c r="K84" i="265"/>
  <c r="K90" i="265" l="1"/>
  <c r="K92" i="265"/>
  <c r="K93" i="265"/>
  <c r="K94" i="265" l="1"/>
  <c r="K95" i="265" s="1"/>
  <c r="K98" i="265" l="1"/>
  <c r="K101" i="265" s="1"/>
</calcChain>
</file>

<file path=xl/sharedStrings.xml><?xml version="1.0" encoding="utf-8"?>
<sst xmlns="http://schemas.openxmlformats.org/spreadsheetml/2006/main" count="331" uniqueCount="209">
  <si>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</si>
  <si>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</si>
  <si>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</si>
  <si>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</si>
  <si>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</si>
  <si>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</si>
  <si>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</si>
  <si>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</si>
  <si>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</si>
  <si>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</si>
  <si>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</si>
  <si>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</si>
  <si>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</si>
  <si>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</si>
  <si>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</si>
  <si>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</si>
  <si>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</si>
  <si>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</si>
  <si>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</si>
  <si>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</si>
  <si>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</si>
  <si>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</si>
  <si>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</si>
  <si>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</si>
  <si>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</si>
  <si>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</si>
  <si>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</si>
  <si>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</si>
  <si>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</si>
  <si>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</si>
  <si>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</si>
  <si>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</si>
  <si>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</si>
  <si>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</si>
  <si>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</si>
  <si>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</si>
  <si>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</si>
  <si>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</si>
  <si>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</si>
  <si>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</si>
  <si>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</si>
  <si>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</si>
  <si>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</si>
  <si>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</si>
  <si>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</si>
  <si>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</si>
  <si>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</si>
  <si>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</si>
  <si>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</si>
  <si>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</si>
  <si>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</si>
  <si>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</si>
  <si>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</si>
  <si>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</si>
  <si>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</si>
  <si>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</si>
  <si>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</si>
  <si>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</si>
  <si>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</si>
  <si>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</si>
  <si>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</si>
  <si>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</si>
  <si>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</si>
  <si>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</si>
  <si>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</si>
  <si>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</si>
  <si>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</si>
  <si>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</si>
  <si>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</si>
  <si>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</si>
  <si>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</si>
  <si>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</si>
  <si>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</si>
  <si>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</si>
  <si>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</si>
  <si>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</si>
  <si>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</si>
  <si>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</si>
  <si>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</si>
  <si>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</si>
  <si>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</si>
  <si>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</si>
  <si>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</si>
  <si>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</si>
  <si>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</si>
  <si>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</si>
  <si>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</si>
  <si>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</si>
  <si>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</si>
  <si>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</si>
  <si>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</si>
  <si>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</si>
  <si>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</si>
  <si>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</si>
  <si>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OBRAS PRELIMINARES</t>
  </si>
  <si>
    <t>APOYOS Y CIMENTACIONES</t>
  </si>
  <si>
    <t>ARMADOS DE MEDIA TENSION</t>
  </si>
  <si>
    <t>LINEA DE MEDIA TENSION</t>
  </si>
  <si>
    <t>CONEXIONES Y EMPALMES</t>
  </si>
  <si>
    <t>PROTECCIONES</t>
  </si>
  <si>
    <t>RETENIDAS</t>
  </si>
  <si>
    <t>PUESTAS A TIERRA</t>
  </si>
  <si>
    <t>UND</t>
  </si>
  <si>
    <t>ARMADOS DE BAJA TENSION</t>
  </si>
  <si>
    <t>TENDIDOS DE LINEAS DE BAJA TENSION</t>
  </si>
  <si>
    <t>CONEXIONES DE BAJA TENSION</t>
  </si>
  <si>
    <t>KIT INTERNO DOMICILIARIO</t>
  </si>
  <si>
    <t xml:space="preserve"> LINEA  A 13 200 VOLTIOS</t>
  </si>
  <si>
    <t>Linea de interconexion</t>
  </si>
  <si>
    <t>RED DE MEDIA TENSION 13200 VOLTIOS</t>
  </si>
  <si>
    <t>RED DE BAJA TENSION A 220/120 VOLTIOS</t>
  </si>
  <si>
    <t>TRANSFORMACION 13 200/220/120 VOLTIOS</t>
  </si>
  <si>
    <t>COSTOS POR USUARIOS, OTROS COSTOS</t>
  </si>
  <si>
    <t>1.1.1</t>
  </si>
  <si>
    <t>1.1.2</t>
  </si>
  <si>
    <t>1.2.1</t>
  </si>
  <si>
    <t>1.2.2</t>
  </si>
  <si>
    <t>1.3.1</t>
  </si>
  <si>
    <t>1.4.1</t>
  </si>
  <si>
    <t>1.5.1</t>
  </si>
  <si>
    <t>1.6.1</t>
  </si>
  <si>
    <t>1.7.1</t>
  </si>
  <si>
    <t>1.8.1</t>
  </si>
  <si>
    <t>PRELIMINAR 1: DESPEJE DE ZONA</t>
  </si>
  <si>
    <t>PRELIMINAR 2: REPLANTEO, LOCALIZACION Y ESTAQUILLADO DE ESTRUCTURAS EN LINEA</t>
  </si>
  <si>
    <t>POSTE DE HORMIGÓN PRETENSADO DE 12 MT - 1030 DAN</t>
  </si>
  <si>
    <t>CIMENTACIÓN BLOQUE MONOLÍTICO CILÍNDRICO POSTE 12 MT</t>
  </si>
  <si>
    <t>ESTRUCTURA TIPO HORIZONTAL BIFÁSICO ÁNGULO 60º A 90º 13.2 KV</t>
  </si>
  <si>
    <t>RED BIFÁSICA CONDUCTOR ACSR 1/0 AWG RAVEN</t>
  </si>
  <si>
    <t>EMPALME PLENA TRACCION PARA CONDUCTOR ACSR 1/0</t>
  </si>
  <si>
    <t>ESTRUCTURA PROTECCIÓN DE LA LÍNEA TRIFÁSICA CON DPS</t>
  </si>
  <si>
    <t>RETENIDA DIRECTO A TIERRA MT</t>
  </si>
  <si>
    <t>SISTEMA DE PUESTA A TIERRA EN COPPER CLAD STEEL PARA MEDIA TENSIÓN</t>
  </si>
  <si>
    <t>KM</t>
  </si>
  <si>
    <t>ML</t>
  </si>
  <si>
    <t>2.1.1</t>
  </si>
  <si>
    <t>2.1.2</t>
  </si>
  <si>
    <t>2.2.1</t>
  </si>
  <si>
    <t>2.2.2</t>
  </si>
  <si>
    <t>2.2.3</t>
  </si>
  <si>
    <t>2.2.4</t>
  </si>
  <si>
    <t>2.3.1</t>
  </si>
  <si>
    <t>2.3.2</t>
  </si>
  <si>
    <t>2.3.3</t>
  </si>
  <si>
    <t>2.3.4</t>
  </si>
  <si>
    <t>2.3.5</t>
  </si>
  <si>
    <t>2.3.6</t>
  </si>
  <si>
    <t>2.3.7</t>
  </si>
  <si>
    <t>2.3.8</t>
  </si>
  <si>
    <t>2.3.9</t>
  </si>
  <si>
    <t>2.4.1</t>
  </si>
  <si>
    <t>2.5.1</t>
  </si>
  <si>
    <t>2.6.1</t>
  </si>
  <si>
    <t>2.7.1</t>
  </si>
  <si>
    <t>2.8.1</t>
  </si>
  <si>
    <t>2.8.2</t>
  </si>
  <si>
    <t>POSTE DE HORMIGÓN PRETENSADO DE 12 MT - 735 DAN</t>
  </si>
  <si>
    <t>POSTE DE HORMIGÓN PRETENSADO DE 12 MT - 1324 DAN</t>
  </si>
  <si>
    <t>ESTRUCTURA TIPO BANDERA BIFÁSICO ALINEACIÓN Y ANGULO MENOR A 5º 13.2 KV</t>
  </si>
  <si>
    <t>ESTRUCTURA TIPO BANDERA BIFÁSICO ÁNGULO 5 A 20º-30º 13.2 KV</t>
  </si>
  <si>
    <t>ESTRUCTURA TIPO HORIZONTAL BIFÁSICO FIN DE LÍNEA 13.2 KV</t>
  </si>
  <si>
    <t>ESTRUCTURA TIPO HORIZONTAL BIFÁSICO ALINEACIÓN Y ANGULO &lt; 5º 13.2 KV</t>
  </si>
  <si>
    <t>ESTRUCTURA TIPO HORIZONTAL BIFÁSICO ÁNGULO 5 A 20º-30º 13.2 KV</t>
  </si>
  <si>
    <t>ESTRUCTURA TIPO HORIZONTAL BIFÁSICO ÁNGULO 20º-30º A 60º 13.2 KV</t>
  </si>
  <si>
    <t>ESTRUCTURA TIPO HORIZONTAL BIFÁSICO ANCLAJE HASTA 60º 13.2 KV</t>
  </si>
  <si>
    <t>ESTRUCTURA TIPO COMPACTA BIFÁSICO ALINEACIÓN Y ANGULO &lt; 5º 13.2 KV</t>
  </si>
  <si>
    <t>ESTRUCTURA PROTECCIÓN DE LA LÍNEA BIFÁSICA CON DPS</t>
  </si>
  <si>
    <t>SISTEMA DE PUESTA A TIERRA EN ANILLO PARA MEDIA TENSIÓN</t>
  </si>
  <si>
    <t>3.1.1</t>
  </si>
  <si>
    <t>3.1.2</t>
  </si>
  <si>
    <t>3.2.1</t>
  </si>
  <si>
    <t>3.2.2</t>
  </si>
  <si>
    <t>3.2.3</t>
  </si>
  <si>
    <t>3.2.4</t>
  </si>
  <si>
    <t>3.2.5</t>
  </si>
  <si>
    <t>3.3.1</t>
  </si>
  <si>
    <t>3.3.2</t>
  </si>
  <si>
    <t>3.3.3</t>
  </si>
  <si>
    <t>3.4.1</t>
  </si>
  <si>
    <t>3.5.1</t>
  </si>
  <si>
    <t>3.6.1</t>
  </si>
  <si>
    <t>3.6.2</t>
  </si>
  <si>
    <t>3.7.1</t>
  </si>
  <si>
    <t>PRELIMINAR 3: REPLANTEO, LOCALIZACION Y ESTAQUILLADO DE ESTRUCTURAS EN REDES</t>
  </si>
  <si>
    <t>POSTE DE HORMIGÓN PRETENSADO DE 9 MT - 500 DAN</t>
  </si>
  <si>
    <t>POSTE DE HORMIGÓN PRETENSADO DE 9 MT - 1030 DAN</t>
  </si>
  <si>
    <t>POSTE DE HORMIGÓN PRETENSADO DE 9 MT - 735 DAN</t>
  </si>
  <si>
    <t>POSTE DE HORMIGÓN PRETENSADO DE 9 MT - 1673 DAN</t>
  </si>
  <si>
    <t>CIMENTACIÓN BLOQUE MONOLÍTICO CILÍNDRICO POSTE 9 MT</t>
  </si>
  <si>
    <t>RED TRENZADA BT ALINEACIÓN Y ÁNGULO HASTA 60º CON AISLADOR CARRETE</t>
  </si>
  <si>
    <t>RED TRENZADA BT FIN DE LÍNEA CON AISLADOR CARRETE</t>
  </si>
  <si>
    <t>RED TRENZADA BT ANCLAJE 60º A 90º CON AISLADOR CARRETE</t>
  </si>
  <si>
    <t>CONDUCTOR TRENSADO TRÍPLEX 1/0, FASES 1/0 AAC - NEUTRO 1/0 AAAC</t>
  </si>
  <si>
    <t>RETENIDA DIRECTO A TIERRA BT</t>
  </si>
  <si>
    <t>CAJA DE DERIVACION EN POSTE PARA 4 ACOMETIDAS</t>
  </si>
  <si>
    <t>CONECTOR DE ACOMETIDA EN POSTE</t>
  </si>
  <si>
    <t>SISTEMA DE PUESTA A TIERRA EN COPPER CLAD STEEL PARA BAJA TENSIÓN</t>
  </si>
  <si>
    <t>4.1.1</t>
  </si>
  <si>
    <t>4.1.2</t>
  </si>
  <si>
    <t>4.1.3</t>
  </si>
  <si>
    <t>4.1.4</t>
  </si>
  <si>
    <t>TRANSFORMADOR DE DIST. MONOFÁSICO TIPO ECA 13,2 KV /120-240 V - 5 KVA</t>
  </si>
  <si>
    <t>TRANSFORMADOR DE DIST. MONOFÁSICO TIPO ECA 13,2 KV /120-240 V - 10 KVA</t>
  </si>
  <si>
    <t>TRANSFORMADOR DE DIST. MONOFÁSICO TIPO ECA 13,2 KV /120-240 V - 15 KVA</t>
  </si>
  <si>
    <t>TRANSFORMADOR DE DIST. MONOFÁSICO TIPO ECA 13,2 KV /120-240 V - 25 KVA</t>
  </si>
  <si>
    <t>5.1.1</t>
  </si>
  <si>
    <t>5.2.1</t>
  </si>
  <si>
    <t>KIT ACOMETIDA</t>
  </si>
  <si>
    <t>CERTIFICADO RETIE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</si>
</sst>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_(* \(#,##0.00\);_(* &quot;-&quot;??_);_(@_)"/>
    <numFmt numFmtId="164" formatCode="_-&quot;$&quot;\ * #,##0_-;\-&quot;$&quot;\ * #,##0_-;_-&quot;$&quot;\ * &quot;-&quot;_-;_-@_-"/>
    <numFmt numFmtId="165" formatCode="_-* #,##0.00_-;\-* #,##0.00_-;_-* &quot;-&quot;??_-;_-@_-"/>
    <numFmt numFmtId="166" formatCode="_-* #,##0.00\ &quot;€&quot;_-;\-* #,##0.00\ &quot;€&quot;_-;_-* &quot;-&quot;??\ &quot;€&quot;_-;_-@_-"/>
    <numFmt numFmtId="167" formatCode="_-&quot;$&quot;* #,##0.00_-;\-&quot;$&quot;* #,##0.00_-;_-&quot;$&quot;* &quot;-&quot;??_-;_-@_-"/>
    <numFmt numFmtId="168" formatCode="_-* #,##0.00\ _€_-;\-* #,##0.00\ _€_-;_-* &quot;-&quot;??\ _€_-;_-@_-"/>
    <numFmt numFmtId="169" formatCode="&quot;$&quot;\ #,##0.00_);\(&quot;$&quot;\ #,##0.00\)"/>
    <numFmt numFmtId="170" formatCode="_(&quot;$&quot;\ * #,##0.00_);_(&quot;$&quot;\ * \(#,##0.00\);_(&quot;$&quot;\ *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_-[$$-240A]\ * #,##0.00_-;\-[$$-240A]\ * #,##0.00_-;_-[$$-240A]\ * &quot;-&quot;??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43" fontId="8"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70"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49">
      <alignment horizontal="right"/>
    </xf>
    <xf numFmtId="189" fontId="6" fillId="0" borderId="49">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49">
      <alignment horizontal="right"/>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4"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70"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70"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164" fontId="67" fillId="0" borderId="0" applyFont="0" applyFill="0" applyBorder="0" applyAlignment="0" applyProtection="0"/>
  </cellStyleXfs>
  <cellXfs count="53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3" fontId="32" fillId="0" borderId="37" xfId="90" applyNumberFormat="1" applyFont="1" applyBorder="1"/>
    <xf numFmtId="185"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30" fillId="0" borderId="37" xfId="34" applyFont="1" applyFill="1" applyBorder="1"/>
    <xf numFmtId="174" fontId="30" fillId="0" borderId="37" xfId="0" applyNumberFormat="1" applyFont="1" applyBorder="1"/>
    <xf numFmtId="0" fontId="42" fillId="0" borderId="37" xfId="0" applyFont="1" applyBorder="1" applyAlignment="1">
      <alignment horizontal="center" wrapText="1"/>
    </xf>
    <xf numFmtId="174" fontId="30" fillId="0" borderId="37" xfId="34" applyFont="1" applyFill="1" applyBorder="1" applyAlignment="1">
      <alignment horizontal="center" wrapText="1"/>
    </xf>
    <xf numFmtId="168" fontId="30" fillId="0" borderId="37" xfId="0" applyNumberFormat="1" applyFont="1" applyBorder="1"/>
    <xf numFmtId="165" fontId="30" fillId="0" borderId="37" xfId="34" applyNumberFormat="1" applyFont="1" applyFill="1" applyBorder="1"/>
    <xf numFmtId="165"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4" fontId="49" fillId="0" borderId="18" xfId="34" applyFont="1" applyBorder="1"/>
    <xf numFmtId="174"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4" fontId="49" fillId="0" borderId="64" xfId="34" applyFont="1" applyBorder="1"/>
    <xf numFmtId="174" fontId="49" fillId="0" borderId="61" xfId="0" applyNumberFormat="1" applyFont="1" applyBorder="1"/>
    <xf numFmtId="2" fontId="49" fillId="0" borderId="18" xfId="0" applyNumberFormat="1" applyFont="1" applyBorder="1"/>
    <xf numFmtId="0" fontId="49" fillId="0" borderId="20" xfId="0" applyFont="1" applyBorder="1"/>
    <xf numFmtId="174" fontId="49" fillId="0" borderId="42" xfId="34" applyFont="1" applyBorder="1"/>
    <xf numFmtId="174"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4"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4" fontId="49" fillId="0" borderId="18" xfId="34" applyFont="1" applyBorder="1" applyAlignment="1">
      <alignment horizontal="center"/>
    </xf>
    <xf numFmtId="0" fontId="49" fillId="0" borderId="22" xfId="95" applyNumberFormat="1" applyFont="1" applyBorder="1" applyAlignment="1">
      <alignment horizontal="center"/>
    </xf>
    <xf numFmtId="168" fontId="49" fillId="0" borderId="25" xfId="0" applyNumberFormat="1" applyFont="1" applyBorder="1" applyAlignment="1">
      <alignment horizontal="center" wrapText="1"/>
    </xf>
    <xf numFmtId="174" fontId="49" fillId="0" borderId="47" xfId="34" applyFont="1" applyBorder="1" applyAlignment="1">
      <alignment horizontal="center" wrapText="1"/>
    </xf>
    <xf numFmtId="168" fontId="49" fillId="24" borderId="61" xfId="0" applyNumberFormat="1" applyFont="1" applyFill="1" applyBorder="1"/>
    <xf numFmtId="165"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5" fontId="49" fillId="0" borderId="30" xfId="34" applyNumberFormat="1" applyFont="1" applyBorder="1"/>
    <xf numFmtId="165" fontId="49" fillId="0" borderId="31" xfId="34" applyNumberFormat="1" applyFont="1" applyBorder="1"/>
    <xf numFmtId="9" fontId="49" fillId="0" borderId="28" xfId="95" applyFont="1" applyBorder="1"/>
    <xf numFmtId="165" fontId="49" fillId="0" borderId="61" xfId="0" applyNumberFormat="1" applyFont="1" applyBorder="1"/>
    <xf numFmtId="165"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9" fontId="49" fillId="0" borderId="18" xfId="62" applyNumberFormat="1" applyFont="1" applyBorder="1" applyAlignment="1">
      <alignment horizontal="right" vertical="center" wrapText="1"/>
    </xf>
    <xf numFmtId="169"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9" fontId="49" fillId="0" borderId="24" xfId="62" applyNumberFormat="1" applyFont="1" applyBorder="1" applyAlignment="1">
      <alignment horizontal="right" vertical="center" wrapText="1"/>
    </xf>
    <xf numFmtId="177"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9"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9"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9" fontId="49" fillId="0" borderId="45" xfId="62" applyNumberFormat="1" applyFont="1" applyBorder="1" applyAlignment="1">
      <alignment horizontal="right" vertical="center" wrapText="1"/>
    </xf>
    <xf numFmtId="177"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8"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7"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2" fontId="49" fillId="0" borderId="35" xfId="129" applyNumberFormat="1" applyFont="1" applyBorder="1" applyAlignment="1">
      <alignment vertical="center"/>
    </xf>
    <xf numFmtId="0" fontId="49" fillId="0" borderId="21" xfId="128" applyFont="1" applyBorder="1" applyAlignment="1">
      <alignment horizontal="left" vertical="center"/>
    </xf>
    <xf numFmtId="181"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2"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2"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2"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2"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2"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7" fontId="51" fillId="26" borderId="47" xfId="60" applyNumberFormat="1" applyFont="1" applyFill="1" applyBorder="1" applyAlignment="1">
      <alignment horizontal="center" vertical="center"/>
    </xf>
    <xf numFmtId="187"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5"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6"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9" fontId="61" fillId="0" borderId="18" xfId="62" applyNumberFormat="1" applyFont="1" applyBorder="1" applyAlignment="1">
      <alignment horizontal="right" vertical="center" wrapText="1"/>
    </xf>
    <xf numFmtId="169"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9" fontId="61" fillId="0" borderId="24" xfId="62" applyNumberFormat="1" applyFont="1" applyBorder="1" applyAlignment="1">
      <alignment horizontal="right" vertical="center" wrapText="1"/>
    </xf>
    <xf numFmtId="177"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9"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9" fontId="61" fillId="0" borderId="45" xfId="62" applyNumberFormat="1" applyFont="1" applyBorder="1" applyAlignment="1">
      <alignment horizontal="right" vertical="center" wrapText="1"/>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8"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7"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2" fontId="61" fillId="0" borderId="35" xfId="129" applyNumberFormat="1" applyFont="1" applyBorder="1" applyAlignment="1">
      <alignment vertical="center"/>
    </xf>
    <xf numFmtId="0" fontId="61" fillId="0" borderId="21" xfId="128" applyFont="1" applyBorder="1" applyAlignment="1">
      <alignment horizontal="left" vertical="center"/>
    </xf>
    <xf numFmtId="182"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2"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2"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2"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2"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3" fontId="60" fillId="0" borderId="37" xfId="90" applyNumberFormat="1" applyFont="1" applyBorder="1"/>
    <xf numFmtId="187" fontId="59" fillId="26" borderId="47" xfId="60" applyNumberFormat="1" applyFont="1" applyFill="1" applyBorder="1" applyAlignment="1">
      <alignment horizontal="center" vertical="center"/>
    </xf>
    <xf numFmtId="185" fontId="60" fillId="0" borderId="37" xfId="90" applyNumberFormat="1" applyFont="1" applyBorder="1"/>
    <xf numFmtId="187"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6"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1" fillId="0" borderId="25" xfId="74" applyFont="1" applyBorder="1" applyAlignment="1">
      <alignment horizontal="center" vertical="center"/>
    </xf>
    <xf numFmtId="0" fontId="61" fillId="0" borderId="25" xfId="74" applyFont="1" applyBorder="1" applyAlignment="1">
      <alignment horizontal="left" vertical="center" wrapText="1"/>
    </xf>
    <xf numFmtId="4" fontId="61" fillId="0" borderId="25" xfId="39" applyNumberFormat="1" applyFont="1" applyBorder="1" applyAlignment="1">
      <alignment vertical="center" wrapText="1"/>
    </xf>
    <xf numFmtId="49" fontId="61" fillId="0" borderId="25" xfId="74" applyNumberFormat="1" applyFont="1" applyBorder="1" applyAlignment="1">
      <alignment horizontal="center" vertical="center"/>
    </xf>
    <xf numFmtId="49" fontId="61" fillId="0" borderId="18" xfId="74" applyNumberFormat="1" applyFont="1" applyBorder="1" applyAlignment="1">
      <alignment horizontal="center" vertical="center"/>
    </xf>
    <xf numFmtId="49" fontId="61" fillId="0" borderId="18" xfId="73" applyNumberFormat="1" applyFont="1" applyBorder="1" applyAlignment="1">
      <alignment horizontal="center" vertical="center"/>
    </xf>
    <xf numFmtId="49" fontId="61" fillId="0" borderId="18" xfId="126" applyNumberFormat="1" applyFont="1" applyBorder="1" applyAlignment="1">
      <alignment horizontal="center" vertical="center"/>
    </xf>
    <xf numFmtId="49" fontId="61" fillId="0" borderId="18" xfId="135" applyNumberFormat="1" applyFont="1" applyBorder="1" applyAlignment="1">
      <alignment horizontal="center" vertical="center"/>
    </xf>
    <xf numFmtId="203" fontId="63" fillId="0" borderId="0" xfId="90" applyNumberFormat="1" applyFont="1"/>
    <xf numFmtId="164" fontId="61" fillId="0" borderId="0" xfId="255" applyFont="1"/>
    <xf numFmtId="0" fontId="61" fillId="0" borderId="25" xfId="62" applyNumberFormat="1" applyFont="1" applyBorder="1" applyAlignment="1">
      <alignment horizontal="right" vertical="center" wrapText="1"/>
    </xf>
    <xf numFmtId="0" fontId="61" fillId="0" borderId="18" xfId="62" applyNumberFormat="1" applyFont="1" applyBorder="1" applyAlignment="1">
      <alignment horizontal="right" vertical="center" wrapText="1"/>
    </xf>
    <xf numFmtId="169" fontId="59" fillId="0" borderId="47" xfId="62" applyNumberFormat="1" applyFont="1" applyBorder="1" applyAlignment="1">
      <alignment horizontal="right" vertical="center" wrapText="1"/>
    </xf>
    <xf numFmtId="10" fontId="61" fillId="27" borderId="30" xfId="95" applyNumberFormat="1" applyFont="1" applyFill="1" applyBorder="1" applyAlignment="1">
      <alignment horizontal="center" vertical="center"/>
    </xf>
    <xf numFmtId="0" fontId="59" fillId="0" borderId="25" xfId="74" applyFont="1" applyBorder="1" applyAlignment="1">
      <alignment horizontal="left" vertical="center" wrapText="1"/>
    </xf>
    <xf numFmtId="0" fontId="59" fillId="0" borderId="18" xfId="74" applyFont="1" applyBorder="1" applyAlignment="1">
      <alignment horizontal="left" vertical="center" wrapText="1"/>
    </xf>
    <xf numFmtId="0" fontId="59" fillId="0" borderId="18" xfId="74" applyFont="1" applyBorder="1" applyAlignment="1">
      <alignment horizontal="left" vertical="center"/>
    </xf>
    <xf numFmtId="0" fontId="59" fillId="0" borderId="18" xfId="73" applyFont="1" applyBorder="1" applyAlignment="1">
      <alignment horizontal="left" vertical="center" wrapText="1"/>
    </xf>
    <xf numFmtId="0" fontId="59" fillId="0" borderId="18" xfId="135" applyFont="1" applyBorder="1" applyAlignment="1">
      <alignment horizontal="left" vertical="center" wrapText="1"/>
    </xf>
    <xf numFmtId="0" fontId="61" fillId="0" borderId="18" xfId="89" applyFont="1" applyBorder="1"/>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165" fontId="49" fillId="0" borderId="19" xfId="34" applyNumberFormat="1" applyFont="1" applyBorder="1" applyAlignment="1">
      <alignment horizontal="center"/>
    </xf>
    <xf numFmtId="165" fontId="49" fillId="0" borderId="23" xfId="34" applyNumberFormat="1" applyFont="1" applyBorder="1" applyAlignment="1">
      <alignment horizontal="center"/>
    </xf>
    <xf numFmtId="165" fontId="49" fillId="0" borderId="62" xfId="34" applyNumberFormat="1" applyFont="1" applyBorder="1" applyAlignment="1">
      <alignment horizontal="center"/>
    </xf>
    <xf numFmtId="165"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4" fontId="49" fillId="0" borderId="19" xfId="34" applyFont="1" applyBorder="1" applyAlignment="1">
      <alignment horizontal="center"/>
    </xf>
    <xf numFmtId="174"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xfId="255"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microsoft.com/office/2017/10/relationships/person" Target="persons/perso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 dockstate="right" visibility="0" width="35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36932B5D-BB1E-C54E-BDF1-25D9DB920932}">
  <we:reference id="wa200009404" version="1.0.0.8" store="en-US" storeType="OMEX"/>
  <we:alternateReferences>
    <we:reference id="wa200009404" version="1.0.0.8" store="en-US" storeType="OMEX"/>
  </we:alternateReferences>
  <we:properties>
    <we:property name="claude.fileId" value="&quot;1ad845e0-3589-4d50-86ad-be165f992a01&quot;"/>
  </we:properties>
  <we:bindings/>
  <we:snapshot xmlns:r="http://schemas.openxmlformats.org/officeDocument/2006/relationships"/>
</we:webextension>
</file>

<file path=xl/webextensions/webextension2.xml><?xml version="1.0" encoding="utf-8"?>
<we:webextension xmlns:we="http://schemas.microsoft.com/office/webextensions/webextension/2010/11" id="{93CC3C21-CD9B-0040-8DF4-384BD6193AE1}">
  <we:reference id="wa200010215" version="2.0.0.0" store="es-ES" storeType="OMEX"/>
  <we:alternateReferences>
    <we:reference id="wa200010215" version="2.0.0.0" store="es-ES" storeType="OMEX"/>
  </we:alternateReferences>
  <we:properties>
    <we:property name="bps.codex_control.document_id" value="&quot;88b1d6cc-44ab-42b9-ba0d-a86a5656073f&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111"/>
  <sheetViews>
    <sheetView showGridLines="0" view="pageBreakPreview" zoomScale="90" zoomScaleNormal="100" zoomScaleSheetLayoutView="90" zoomScalePageLayoutView="55" workbookViewId="0">
      <selection activeCell="G1" sqref="G1"/>
    </sheetView>
  </sheetViews>
  <sheetFormatPr baseColWidth="10" defaultColWidth="11.42578125" defaultRowHeight="14.25"/>
  <cols>
    <col min="1" max="2" width="3.42578125" style="235" customWidth="1"/>
    <col min="3" max="3" width="5.140625" style="235" customWidth="1"/>
    <col min="4" max="4" width="15.42578125" style="235" customWidth="1"/>
    <col min="5" max="5" width="16.140625" style="325" customWidth="1"/>
    <col min="6" max="6" width="17.42578125" style="235" customWidth="1"/>
    <col min="7" max="7" width="73.42578125" style="235" customWidth="1"/>
    <col min="8" max="8" width="8.42578125" style="235" customWidth="1"/>
    <col min="9" max="9" width="18.42578125" style="235" customWidth="1"/>
    <col min="10" max="10" width="23.42578125" style="235" customWidth="1"/>
    <col min="11" max="11" width="30" style="235" customWidth="1"/>
    <col min="12" max="12" width="3.42578125" style="235" customWidth="1"/>
    <col min="13" max="13" width="2.42578125" style="235" customWidth="1"/>
    <col min="14" max="14" width="16.140625" style="235" customWidth="1"/>
    <col min="15" max="15" width="16.28515625" style="235" bestFit="1" customWidth="1"/>
    <col min="16" max="16" width="11.42578125" style="235"/>
    <col min="17" max="17" width="18.42578125" style="235" bestFit="1" customWidth="1"/>
    <col min="18" max="16384" width="11.42578125" style="235"/>
  </cols>
  <sheetData>
    <row r="1" spans="1:13" ht="15">
      <c r="A1" s="232"/>
      <c r="B1" s="233"/>
      <c r="C1" s="358"/>
      <c r="D1" s="359"/>
      <c r="E1" s="359"/>
      <c r="F1" s="359"/>
      <c r="G1" s="327"/>
      <c r="H1" s="327"/>
      <c r="I1" s="327"/>
      <c r="J1" s="327"/>
      <c r="K1" s="327"/>
      <c r="L1" s="234"/>
      <c r="M1" s="232"/>
    </row>
    <row r="2" spans="1:13" ht="15.75" customHeight="1">
      <c r="A2" s="232"/>
      <c r="B2" s="233"/>
      <c r="C2" s="201"/>
      <c r="D2" s="202"/>
      <c r="E2" s="201"/>
      <c r="F2" s="202"/>
      <c r="G2" s="326"/>
      <c r="H2" s="326"/>
      <c r="I2" s="326"/>
      <c r="J2" s="326"/>
      <c r="K2" s="326"/>
      <c r="L2" s="234"/>
      <c r="M2" s="232"/>
    </row>
    <row r="3" spans="1:13" s="239" customFormat="1" ht="15">
      <c r="A3" s="236"/>
      <c r="B3" s="237"/>
      <c r="C3" s="349" t="s">
        <v>0</v>
      </c>
      <c r="D3" s="350"/>
      <c r="E3" s="350"/>
      <c r="F3" s="350"/>
      <c r="G3" s="350"/>
      <c r="H3" s="350"/>
      <c r="I3" s="350"/>
      <c r="J3" s="350"/>
      <c r="K3" s="351"/>
      <c r="L3" s="238"/>
      <c r="M3" s="236"/>
    </row>
    <row r="4" spans="1:13" ht="43.5" customHeight="1">
      <c r="A4" s="232"/>
      <c r="B4" s="240"/>
      <c r="C4" s="352"/>
      <c r="D4" s="353"/>
      <c r="E4" s="353"/>
      <c r="F4" s="353"/>
      <c r="G4" s="353"/>
      <c r="H4" s="353"/>
      <c r="I4" s="353"/>
      <c r="J4" s="353"/>
      <c r="K4" s="354"/>
      <c r="L4" s="234"/>
      <c r="M4" s="232"/>
    </row>
    <row r="5" spans="1:13" ht="42.75" customHeight="1">
      <c r="A5" s="232"/>
      <c r="B5" s="240"/>
      <c r="C5" s="355" t="s">
        <v>1</v>
      </c>
      <c r="D5" s="356"/>
      <c r="E5" s="356"/>
      <c r="F5" s="356"/>
      <c r="G5" s="356"/>
      <c r="H5" s="356"/>
      <c r="I5" s="356"/>
      <c r="J5" s="356"/>
      <c r="K5" s="357"/>
      <c r="L5" s="234"/>
      <c r="M5" s="232"/>
    </row>
    <row r="6" spans="1:13" ht="30" customHeight="1" thickBot="1">
      <c r="A6" s="232"/>
      <c r="B6" s="233"/>
      <c r="C6" s="362"/>
      <c r="D6" s="363"/>
      <c r="E6" s="363"/>
      <c r="F6" s="363"/>
      <c r="G6" s="363"/>
      <c r="H6" s="363"/>
      <c r="I6" s="363"/>
      <c r="J6" s="363"/>
      <c r="K6" s="364"/>
      <c r="L6" s="234"/>
      <c r="M6" s="232"/>
    </row>
    <row r="7" spans="1:13" ht="30" customHeight="1">
      <c r="A7" s="232"/>
      <c r="B7" s="233"/>
      <c r="C7" s="381" t="s">
        <v>2</v>
      </c>
      <c r="D7" s="375" t="s">
        <v>3</v>
      </c>
      <c r="E7" s="348" t="s">
        <v>4</v>
      </c>
      <c r="F7" s="348"/>
      <c r="G7" s="381" t="s">
        <v>5</v>
      </c>
      <c r="H7" s="375" t="s">
        <v>6</v>
      </c>
      <c r="I7" s="375" t="s">
        <v>7</v>
      </c>
      <c r="J7" s="377" t="s">
        <v>8</v>
      </c>
      <c r="K7" s="379" t="s">
        <v>9</v>
      </c>
      <c r="L7" s="234"/>
      <c r="M7" s="232"/>
    </row>
    <row r="8" spans="1:13" ht="30" customHeight="1" thickBot="1">
      <c r="A8" s="232"/>
      <c r="B8" s="233"/>
      <c r="C8" s="382"/>
      <c r="D8" s="376"/>
      <c r="E8" s="241" t="s">
        <v>10</v>
      </c>
      <c r="F8" s="241" t="s">
        <v>11</v>
      </c>
      <c r="G8" s="382"/>
      <c r="H8" s="376"/>
      <c r="I8" s="376"/>
      <c r="J8" s="378"/>
      <c r="K8" s="380"/>
      <c r="L8" s="234"/>
      <c r="M8" s="232"/>
    </row>
    <row r="9" spans="1:13" ht="30" customHeight="1" thickBot="1">
      <c r="A9" s="232"/>
      <c r="B9" s="233"/>
      <c r="C9" s="242"/>
      <c r="D9" s="243"/>
      <c r="E9" s="243"/>
      <c r="F9" s="243"/>
      <c r="G9" s="243" t="s">
        <v>107</v>
      </c>
      <c r="H9" s="243"/>
      <c r="I9" s="243"/>
      <c r="J9" s="243"/>
      <c r="K9" s="244"/>
      <c r="L9" s="234"/>
      <c r="M9" s="232"/>
    </row>
    <row r="10" spans="1:13" ht="30" customHeight="1" thickBot="1">
      <c r="A10" s="232"/>
      <c r="B10" s="233"/>
      <c r="C10" s="242"/>
      <c r="D10" s="243"/>
      <c r="E10" s="243"/>
      <c r="F10" s="243"/>
      <c r="G10" s="243" t="s">
        <v>108</v>
      </c>
      <c r="H10" s="243"/>
      <c r="I10" s="243"/>
      <c r="J10" s="243"/>
      <c r="K10" s="244"/>
      <c r="L10" s="234"/>
      <c r="M10" s="232"/>
    </row>
    <row r="11" spans="1:13" ht="30" customHeight="1">
      <c r="A11" s="232"/>
      <c r="B11" s="233"/>
      <c r="C11" s="245"/>
      <c r="D11" s="331"/>
      <c r="E11" s="328"/>
      <c r="F11" s="328"/>
      <c r="G11" s="342" t="s">
        <v>94</v>
      </c>
      <c r="H11" s="328"/>
      <c r="I11" s="330"/>
      <c r="J11" s="338"/>
      <c r="K11" s="250"/>
      <c r="L11" s="234"/>
      <c r="M11" s="232"/>
    </row>
    <row r="12" spans="1:13" ht="30" customHeight="1">
      <c r="A12" s="232"/>
      <c r="B12" s="233"/>
      <c r="C12" s="245"/>
      <c r="D12" s="331" t="s">
        <v>113</v>
      </c>
      <c r="E12" s="328"/>
      <c r="F12" s="328"/>
      <c r="G12" s="329" t="s">
        <v>123</v>
      </c>
      <c r="H12" s="328" t="s">
        <v>133</v>
      </c>
      <c r="I12" s="330">
        <v>0.02</v>
      </c>
      <c r="J12" s="338">
        <v>558140</v>
      </c>
      <c r="K12" s="250">
        <f>ROUND(I12*J12,0)</f>
        <v>11163</v>
      </c>
      <c r="L12" s="234"/>
      <c r="M12" s="232"/>
    </row>
    <row r="13" spans="1:13" ht="30" customHeight="1">
      <c r="A13" s="232"/>
      <c r="B13" s="233"/>
      <c r="C13" s="245"/>
      <c r="D13" s="331" t="s">
        <v>114</v>
      </c>
      <c r="E13" s="328"/>
      <c r="F13" s="328"/>
      <c r="G13" s="329" t="s">
        <v>124</v>
      </c>
      <c r="H13" s="328" t="s">
        <v>133</v>
      </c>
      <c r="I13" s="330">
        <v>0.02</v>
      </c>
      <c r="J13" s="338">
        <v>331404</v>
      </c>
      <c r="K13" s="250">
        <f t="shared" ref="K13:K28" si="0">ROUND(I13*J13,0)</f>
        <v>6628</v>
      </c>
      <c r="L13" s="234"/>
      <c r="M13" s="232"/>
    </row>
    <row r="14" spans="1:13" ht="30" customHeight="1">
      <c r="A14" s="232"/>
      <c r="B14" s="233"/>
      <c r="C14" s="245"/>
      <c r="D14" s="331"/>
      <c r="E14" s="328"/>
      <c r="F14" s="328"/>
      <c r="G14" s="342" t="s">
        <v>95</v>
      </c>
      <c r="H14" s="328"/>
      <c r="I14" s="330"/>
      <c r="J14" s="338"/>
      <c r="K14" s="250"/>
      <c r="L14" s="234"/>
      <c r="M14" s="232"/>
    </row>
    <row r="15" spans="1:13" ht="30" customHeight="1">
      <c r="A15" s="232"/>
      <c r="B15" s="233"/>
      <c r="C15" s="245"/>
      <c r="D15" s="332" t="s">
        <v>115</v>
      </c>
      <c r="E15" s="246"/>
      <c r="F15" s="246"/>
      <c r="G15" s="247" t="s">
        <v>125</v>
      </c>
      <c r="H15" s="246" t="s">
        <v>102</v>
      </c>
      <c r="I15" s="248">
        <v>1</v>
      </c>
      <c r="J15" s="339">
        <v>2790762</v>
      </c>
      <c r="K15" s="250">
        <f t="shared" si="0"/>
        <v>2790762</v>
      </c>
      <c r="L15" s="234"/>
      <c r="M15" s="232"/>
    </row>
    <row r="16" spans="1:13" ht="30" customHeight="1">
      <c r="A16" s="232"/>
      <c r="B16" s="233"/>
      <c r="C16" s="245"/>
      <c r="D16" s="332" t="s">
        <v>116</v>
      </c>
      <c r="E16" s="246"/>
      <c r="F16" s="246"/>
      <c r="G16" s="247" t="s">
        <v>126</v>
      </c>
      <c r="H16" s="246" t="s">
        <v>102</v>
      </c>
      <c r="I16" s="248">
        <v>1</v>
      </c>
      <c r="J16" s="339">
        <v>458740</v>
      </c>
      <c r="K16" s="250">
        <f t="shared" si="0"/>
        <v>458740</v>
      </c>
      <c r="L16" s="234"/>
      <c r="M16" s="232"/>
    </row>
    <row r="17" spans="1:13" ht="30" customHeight="1">
      <c r="A17" s="232"/>
      <c r="B17" s="233"/>
      <c r="C17" s="245"/>
      <c r="D17" s="332"/>
      <c r="E17" s="246"/>
      <c r="F17" s="246"/>
      <c r="G17" s="343" t="s">
        <v>96</v>
      </c>
      <c r="H17" s="246"/>
      <c r="I17" s="248"/>
      <c r="J17" s="339"/>
      <c r="K17" s="250"/>
      <c r="L17" s="234"/>
      <c r="M17" s="232"/>
    </row>
    <row r="18" spans="1:13" ht="30" customHeight="1">
      <c r="A18" s="232"/>
      <c r="B18" s="233"/>
      <c r="C18" s="245"/>
      <c r="D18" s="332" t="s">
        <v>117</v>
      </c>
      <c r="E18" s="246"/>
      <c r="F18" s="246"/>
      <c r="G18" s="247" t="s">
        <v>127</v>
      </c>
      <c r="H18" s="246" t="s">
        <v>102</v>
      </c>
      <c r="I18" s="248">
        <v>1</v>
      </c>
      <c r="J18" s="339">
        <v>1998082</v>
      </c>
      <c r="K18" s="250">
        <f t="shared" si="0"/>
        <v>1998082</v>
      </c>
      <c r="L18" s="234"/>
      <c r="M18" s="232"/>
    </row>
    <row r="19" spans="1:13" ht="30" customHeight="1">
      <c r="A19" s="232"/>
      <c r="B19" s="233"/>
      <c r="C19" s="245"/>
      <c r="D19" s="332"/>
      <c r="E19" s="246"/>
      <c r="F19" s="246"/>
      <c r="G19" s="343" t="s">
        <v>97</v>
      </c>
      <c r="H19" s="246"/>
      <c r="I19" s="248"/>
      <c r="J19" s="339"/>
      <c r="K19" s="250"/>
      <c r="L19" s="234"/>
      <c r="M19" s="232"/>
    </row>
    <row r="20" spans="1:13" ht="30" customHeight="1">
      <c r="A20" s="232"/>
      <c r="B20" s="233"/>
      <c r="C20" s="245"/>
      <c r="D20" s="332" t="s">
        <v>118</v>
      </c>
      <c r="E20" s="246"/>
      <c r="F20" s="246"/>
      <c r="G20" s="247" t="s">
        <v>128</v>
      </c>
      <c r="H20" s="246" t="s">
        <v>134</v>
      </c>
      <c r="I20" s="248">
        <v>20</v>
      </c>
      <c r="J20" s="339">
        <v>26637</v>
      </c>
      <c r="K20" s="250">
        <f t="shared" si="0"/>
        <v>532740</v>
      </c>
      <c r="L20" s="234"/>
      <c r="M20" s="232"/>
    </row>
    <row r="21" spans="1:13" ht="30" customHeight="1">
      <c r="A21" s="232"/>
      <c r="B21" s="233"/>
      <c r="C21" s="245"/>
      <c r="D21" s="332"/>
      <c r="E21" s="246"/>
      <c r="F21" s="246"/>
      <c r="G21" s="343" t="s">
        <v>98</v>
      </c>
      <c r="H21" s="246"/>
      <c r="I21" s="248"/>
      <c r="J21" s="339"/>
      <c r="K21" s="250"/>
      <c r="L21" s="234"/>
      <c r="M21" s="232"/>
    </row>
    <row r="22" spans="1:13" ht="30" customHeight="1">
      <c r="A22" s="232"/>
      <c r="B22" s="233"/>
      <c r="C22" s="245"/>
      <c r="D22" s="332" t="s">
        <v>119</v>
      </c>
      <c r="E22" s="246"/>
      <c r="F22" s="246"/>
      <c r="G22" s="247" t="s">
        <v>129</v>
      </c>
      <c r="H22" s="246" t="s">
        <v>102</v>
      </c>
      <c r="I22" s="248">
        <v>1</v>
      </c>
      <c r="J22" s="339">
        <v>88961</v>
      </c>
      <c r="K22" s="250">
        <f t="shared" si="0"/>
        <v>88961</v>
      </c>
      <c r="L22" s="234"/>
      <c r="M22" s="232"/>
    </row>
    <row r="23" spans="1:13" ht="30" customHeight="1">
      <c r="A23" s="232"/>
      <c r="B23" s="233"/>
      <c r="C23" s="245"/>
      <c r="D23" s="332"/>
      <c r="E23" s="246"/>
      <c r="F23" s="246"/>
      <c r="G23" s="343" t="s">
        <v>99</v>
      </c>
      <c r="H23" s="246"/>
      <c r="I23" s="248"/>
      <c r="J23" s="339"/>
      <c r="K23" s="250"/>
      <c r="L23" s="234"/>
      <c r="M23" s="232"/>
    </row>
    <row r="24" spans="1:13" ht="30" customHeight="1">
      <c r="A24" s="232"/>
      <c r="B24" s="233"/>
      <c r="C24" s="245"/>
      <c r="D24" s="332" t="s">
        <v>120</v>
      </c>
      <c r="E24" s="246"/>
      <c r="F24" s="246"/>
      <c r="G24" s="247" t="s">
        <v>130</v>
      </c>
      <c r="H24" s="246" t="s">
        <v>102</v>
      </c>
      <c r="I24" s="248">
        <v>1</v>
      </c>
      <c r="J24" s="339">
        <v>1242555</v>
      </c>
      <c r="K24" s="250">
        <f t="shared" si="0"/>
        <v>1242555</v>
      </c>
      <c r="L24" s="234"/>
      <c r="M24" s="232"/>
    </row>
    <row r="25" spans="1:13" ht="30" customHeight="1">
      <c r="A25" s="232"/>
      <c r="B25" s="233"/>
      <c r="C25" s="245"/>
      <c r="D25" s="332"/>
      <c r="E25" s="246"/>
      <c r="F25" s="246"/>
      <c r="G25" s="343" t="s">
        <v>100</v>
      </c>
      <c r="H25" s="246"/>
      <c r="I25" s="248"/>
      <c r="J25" s="339"/>
      <c r="K25" s="250"/>
      <c r="L25" s="234"/>
      <c r="M25" s="232"/>
    </row>
    <row r="26" spans="1:13" ht="30" customHeight="1">
      <c r="A26" s="232"/>
      <c r="B26" s="233"/>
      <c r="C26" s="245"/>
      <c r="D26" s="332" t="s">
        <v>121</v>
      </c>
      <c r="E26" s="246"/>
      <c r="F26" s="246"/>
      <c r="G26" s="247" t="s">
        <v>131</v>
      </c>
      <c r="H26" s="246" t="s">
        <v>102</v>
      </c>
      <c r="I26" s="248">
        <v>2</v>
      </c>
      <c r="J26" s="339">
        <v>543538</v>
      </c>
      <c r="K26" s="250">
        <f t="shared" si="0"/>
        <v>1087076</v>
      </c>
      <c r="L26" s="234"/>
      <c r="M26" s="232"/>
    </row>
    <row r="27" spans="1:13" ht="30" customHeight="1">
      <c r="A27" s="232"/>
      <c r="B27" s="233"/>
      <c r="C27" s="245"/>
      <c r="D27" s="332"/>
      <c r="E27" s="246"/>
      <c r="F27" s="246"/>
      <c r="G27" s="247" t="s">
        <v>101</v>
      </c>
      <c r="H27" s="246"/>
      <c r="I27" s="248"/>
      <c r="J27" s="339"/>
      <c r="K27" s="250"/>
      <c r="L27" s="234"/>
      <c r="M27" s="232"/>
    </row>
    <row r="28" spans="1:13" ht="30" customHeight="1">
      <c r="A28" s="232"/>
      <c r="B28" s="233"/>
      <c r="C28" s="245"/>
      <c r="D28" s="332" t="s">
        <v>122</v>
      </c>
      <c r="E28" s="246"/>
      <c r="F28" s="246"/>
      <c r="G28" s="247" t="s">
        <v>132</v>
      </c>
      <c r="H28" s="246" t="s">
        <v>102</v>
      </c>
      <c r="I28" s="248">
        <v>1</v>
      </c>
      <c r="J28" s="339">
        <v>412226</v>
      </c>
      <c r="K28" s="250">
        <f t="shared" si="0"/>
        <v>412226</v>
      </c>
      <c r="L28" s="234"/>
      <c r="M28" s="232"/>
    </row>
    <row r="29" spans="1:13" ht="30" customHeight="1" thickBot="1">
      <c r="A29" s="232"/>
      <c r="B29" s="233"/>
      <c r="C29" s="251" t="s">
        <v>12</v>
      </c>
      <c r="D29" s="252"/>
      <c r="E29" s="252"/>
      <c r="F29" s="252"/>
      <c r="G29" s="253"/>
      <c r="H29" s="252"/>
      <c r="I29" s="248"/>
      <c r="J29" s="254"/>
      <c r="K29" s="250">
        <f>SUM(K12:K28)</f>
        <v>8628933</v>
      </c>
      <c r="L29" s="234"/>
      <c r="M29" s="232"/>
    </row>
    <row r="30" spans="1:13" ht="30" customHeight="1" thickBot="1">
      <c r="A30" s="232"/>
      <c r="B30" s="233"/>
      <c r="C30" s="242"/>
      <c r="D30" s="243"/>
      <c r="E30" s="243"/>
      <c r="F30" s="243"/>
      <c r="G30" s="243" t="s">
        <v>109</v>
      </c>
      <c r="H30" s="243"/>
      <c r="I30" s="243"/>
      <c r="J30" s="243"/>
      <c r="K30" s="244"/>
      <c r="L30" s="234"/>
      <c r="M30" s="232"/>
    </row>
    <row r="31" spans="1:13" ht="30" customHeight="1">
      <c r="A31" s="232"/>
      <c r="B31" s="233"/>
      <c r="C31" s="245"/>
      <c r="D31" s="332"/>
      <c r="E31" s="246"/>
      <c r="F31" s="246"/>
      <c r="G31" s="344" t="s">
        <v>94</v>
      </c>
      <c r="H31" s="246"/>
      <c r="I31" s="248"/>
      <c r="J31" s="249"/>
      <c r="K31" s="250"/>
      <c r="L31" s="234"/>
      <c r="M31" s="232"/>
    </row>
    <row r="32" spans="1:13" ht="30" customHeight="1">
      <c r="A32" s="232"/>
      <c r="B32" s="233"/>
      <c r="C32" s="245"/>
      <c r="D32" s="332" t="s">
        <v>135</v>
      </c>
      <c r="E32" s="246"/>
      <c r="F32" s="246"/>
      <c r="G32" s="256" t="s">
        <v>123</v>
      </c>
      <c r="H32" s="246" t="s">
        <v>133</v>
      </c>
      <c r="I32" s="248">
        <v>11.6</v>
      </c>
      <c r="J32" s="249">
        <v>558140</v>
      </c>
      <c r="K32" s="250">
        <f>ROUND(I32*J32,0)</f>
        <v>6474424</v>
      </c>
      <c r="L32" s="234"/>
      <c r="M32" s="232"/>
    </row>
    <row r="33" spans="1:13" ht="30" customHeight="1">
      <c r="A33" s="232"/>
      <c r="B33" s="233"/>
      <c r="C33" s="245"/>
      <c r="D33" s="332" t="s">
        <v>136</v>
      </c>
      <c r="E33" s="246"/>
      <c r="F33" s="246"/>
      <c r="G33" s="256" t="s">
        <v>124</v>
      </c>
      <c r="H33" s="246" t="s">
        <v>133</v>
      </c>
      <c r="I33" s="248">
        <v>11.6</v>
      </c>
      <c r="J33" s="249">
        <v>331404</v>
      </c>
      <c r="K33" s="250">
        <f t="shared" ref="K33:K59" si="1">ROUND(I33*J33,0)</f>
        <v>3844286</v>
      </c>
      <c r="L33" s="234"/>
      <c r="M33" s="232"/>
    </row>
    <row r="34" spans="1:13" ht="30" customHeight="1">
      <c r="A34" s="232"/>
      <c r="B34" s="233"/>
      <c r="C34" s="245"/>
      <c r="D34" s="332"/>
      <c r="E34" s="246"/>
      <c r="F34" s="246"/>
      <c r="G34" s="344" t="s">
        <v>95</v>
      </c>
      <c r="H34" s="246"/>
      <c r="I34" s="248"/>
      <c r="J34" s="249"/>
      <c r="K34" s="250"/>
      <c r="L34" s="234"/>
      <c r="M34" s="232"/>
    </row>
    <row r="35" spans="1:13" ht="30" customHeight="1">
      <c r="A35" s="232"/>
      <c r="B35" s="233"/>
      <c r="C35" s="245"/>
      <c r="D35" s="332" t="s">
        <v>137</v>
      </c>
      <c r="E35" s="246"/>
      <c r="F35" s="246"/>
      <c r="G35" s="256" t="s">
        <v>156</v>
      </c>
      <c r="H35" s="246" t="s">
        <v>102</v>
      </c>
      <c r="I35" s="248">
        <v>60</v>
      </c>
      <c r="J35" s="249">
        <v>2198223</v>
      </c>
      <c r="K35" s="250">
        <f t="shared" si="1"/>
        <v>131893380</v>
      </c>
      <c r="L35" s="234"/>
      <c r="M35" s="232"/>
    </row>
    <row r="36" spans="1:13" ht="30" customHeight="1">
      <c r="A36" s="232"/>
      <c r="B36" s="233"/>
      <c r="C36" s="245"/>
      <c r="D36" s="332" t="s">
        <v>138</v>
      </c>
      <c r="E36" s="246"/>
      <c r="F36" s="246"/>
      <c r="G36" s="256" t="s">
        <v>125</v>
      </c>
      <c r="H36" s="246" t="s">
        <v>102</v>
      </c>
      <c r="I36" s="248">
        <v>109</v>
      </c>
      <c r="J36" s="249">
        <v>2790762</v>
      </c>
      <c r="K36" s="250">
        <f t="shared" si="1"/>
        <v>304193058</v>
      </c>
      <c r="L36" s="234"/>
      <c r="M36" s="232"/>
    </row>
    <row r="37" spans="1:13" ht="30" customHeight="1">
      <c r="A37" s="232"/>
      <c r="B37" s="233"/>
      <c r="C37" s="245"/>
      <c r="D37" s="332" t="s">
        <v>139</v>
      </c>
      <c r="E37" s="246"/>
      <c r="F37" s="246"/>
      <c r="G37" s="256" t="s">
        <v>157</v>
      </c>
      <c r="H37" s="246" t="s">
        <v>102</v>
      </c>
      <c r="I37" s="248">
        <v>15</v>
      </c>
      <c r="J37" s="249">
        <v>2200586</v>
      </c>
      <c r="K37" s="250">
        <f t="shared" si="1"/>
        <v>33008790</v>
      </c>
      <c r="L37" s="234"/>
      <c r="M37" s="232"/>
    </row>
    <row r="38" spans="1:13" ht="30" customHeight="1">
      <c r="A38" s="232"/>
      <c r="B38" s="233"/>
      <c r="C38" s="245"/>
      <c r="D38" s="332" t="s">
        <v>140</v>
      </c>
      <c r="E38" s="246"/>
      <c r="F38" s="246"/>
      <c r="G38" s="256" t="s">
        <v>126</v>
      </c>
      <c r="H38" s="246" t="s">
        <v>102</v>
      </c>
      <c r="I38" s="248">
        <v>184</v>
      </c>
      <c r="J38" s="249">
        <v>458740</v>
      </c>
      <c r="K38" s="250">
        <f t="shared" si="1"/>
        <v>84408160</v>
      </c>
      <c r="L38" s="234"/>
      <c r="M38" s="232"/>
    </row>
    <row r="39" spans="1:13" ht="30" customHeight="1">
      <c r="A39" s="232"/>
      <c r="B39" s="233"/>
      <c r="C39" s="245"/>
      <c r="D39" s="332"/>
      <c r="E39" s="246"/>
      <c r="F39" s="246"/>
      <c r="G39" s="344" t="s">
        <v>96</v>
      </c>
      <c r="H39" s="246"/>
      <c r="I39" s="248"/>
      <c r="J39" s="249"/>
      <c r="K39" s="250"/>
      <c r="L39" s="234"/>
      <c r="M39" s="232"/>
    </row>
    <row r="40" spans="1:13" ht="30" customHeight="1">
      <c r="A40" s="232"/>
      <c r="B40" s="233"/>
      <c r="C40" s="245"/>
      <c r="D40" s="332" t="s">
        <v>141</v>
      </c>
      <c r="E40" s="246"/>
      <c r="F40" s="246"/>
      <c r="G40" s="256" t="s">
        <v>158</v>
      </c>
      <c r="H40" s="246" t="s">
        <v>102</v>
      </c>
      <c r="I40" s="248">
        <v>5</v>
      </c>
      <c r="J40" s="249">
        <v>754042</v>
      </c>
      <c r="K40" s="250">
        <f t="shared" si="1"/>
        <v>3770210</v>
      </c>
      <c r="L40" s="234"/>
      <c r="M40" s="232"/>
    </row>
    <row r="41" spans="1:13" ht="30" customHeight="1">
      <c r="A41" s="232"/>
      <c r="B41" s="233"/>
      <c r="C41" s="245"/>
      <c r="D41" s="332" t="s">
        <v>142</v>
      </c>
      <c r="E41" s="246"/>
      <c r="F41" s="246"/>
      <c r="G41" s="256" t="s">
        <v>159</v>
      </c>
      <c r="H41" s="246" t="s">
        <v>102</v>
      </c>
      <c r="I41" s="248">
        <v>3</v>
      </c>
      <c r="J41" s="249">
        <v>1417355</v>
      </c>
      <c r="K41" s="250">
        <f t="shared" si="1"/>
        <v>4252065</v>
      </c>
      <c r="L41" s="234"/>
      <c r="M41" s="232"/>
    </row>
    <row r="42" spans="1:13" ht="30" customHeight="1">
      <c r="A42" s="232"/>
      <c r="B42" s="233"/>
      <c r="C42" s="245"/>
      <c r="D42" s="332" t="s">
        <v>143</v>
      </c>
      <c r="E42" s="246"/>
      <c r="F42" s="246"/>
      <c r="G42" s="256" t="s">
        <v>160</v>
      </c>
      <c r="H42" s="246" t="s">
        <v>102</v>
      </c>
      <c r="I42" s="248">
        <v>21</v>
      </c>
      <c r="J42" s="249">
        <v>969773</v>
      </c>
      <c r="K42" s="250">
        <f t="shared" si="1"/>
        <v>20365233</v>
      </c>
      <c r="L42" s="234"/>
      <c r="M42" s="232"/>
    </row>
    <row r="43" spans="1:13" ht="30" customHeight="1">
      <c r="A43" s="232"/>
      <c r="B43" s="233"/>
      <c r="C43" s="245"/>
      <c r="D43" s="332" t="s">
        <v>144</v>
      </c>
      <c r="E43" s="246"/>
      <c r="F43" s="246"/>
      <c r="G43" s="256" t="s">
        <v>161</v>
      </c>
      <c r="H43" s="246" t="s">
        <v>102</v>
      </c>
      <c r="I43" s="248">
        <v>41</v>
      </c>
      <c r="J43" s="249">
        <v>540223</v>
      </c>
      <c r="K43" s="250">
        <f t="shared" si="1"/>
        <v>22149143</v>
      </c>
      <c r="L43" s="234"/>
      <c r="M43" s="232"/>
    </row>
    <row r="44" spans="1:13" ht="30" customHeight="1">
      <c r="A44" s="232"/>
      <c r="B44" s="233"/>
      <c r="C44" s="245"/>
      <c r="D44" s="332" t="s">
        <v>145</v>
      </c>
      <c r="E44" s="246"/>
      <c r="F44" s="246"/>
      <c r="G44" s="256" t="s">
        <v>162</v>
      </c>
      <c r="H44" s="246" t="s">
        <v>102</v>
      </c>
      <c r="I44" s="248">
        <v>71</v>
      </c>
      <c r="J44" s="249">
        <v>940438</v>
      </c>
      <c r="K44" s="250">
        <f t="shared" si="1"/>
        <v>66771098</v>
      </c>
      <c r="L44" s="234"/>
      <c r="M44" s="232"/>
    </row>
    <row r="45" spans="1:13" ht="30" customHeight="1">
      <c r="A45" s="232"/>
      <c r="B45" s="233"/>
      <c r="C45" s="245"/>
      <c r="D45" s="332" t="s">
        <v>146</v>
      </c>
      <c r="E45" s="246"/>
      <c r="F45" s="246"/>
      <c r="G45" s="256" t="s">
        <v>163</v>
      </c>
      <c r="H45" s="246" t="s">
        <v>102</v>
      </c>
      <c r="I45" s="248">
        <v>42</v>
      </c>
      <c r="J45" s="249">
        <v>1426367</v>
      </c>
      <c r="K45" s="250">
        <f t="shared" si="1"/>
        <v>59907414</v>
      </c>
      <c r="L45" s="234"/>
      <c r="M45" s="232"/>
    </row>
    <row r="46" spans="1:13" ht="30" customHeight="1">
      <c r="A46" s="232"/>
      <c r="B46" s="233"/>
      <c r="C46" s="245"/>
      <c r="D46" s="332" t="s">
        <v>147</v>
      </c>
      <c r="E46" s="246"/>
      <c r="F46" s="246"/>
      <c r="G46" s="256" t="s">
        <v>127</v>
      </c>
      <c r="H46" s="246" t="s">
        <v>102</v>
      </c>
      <c r="I46" s="248">
        <v>8</v>
      </c>
      <c r="J46" s="249">
        <v>1998082</v>
      </c>
      <c r="K46" s="250">
        <f t="shared" si="1"/>
        <v>15984656</v>
      </c>
      <c r="L46" s="234"/>
      <c r="M46" s="232"/>
    </row>
    <row r="47" spans="1:13" ht="30" customHeight="1">
      <c r="A47" s="232"/>
      <c r="B47" s="233"/>
      <c r="C47" s="245"/>
      <c r="D47" s="332" t="s">
        <v>148</v>
      </c>
      <c r="E47" s="246"/>
      <c r="F47" s="246"/>
      <c r="G47" s="256" t="s">
        <v>164</v>
      </c>
      <c r="H47" s="246" t="s">
        <v>102</v>
      </c>
      <c r="I47" s="248">
        <v>6</v>
      </c>
      <c r="J47" s="249">
        <v>1468488</v>
      </c>
      <c r="K47" s="250">
        <f t="shared" si="1"/>
        <v>8810928</v>
      </c>
      <c r="L47" s="234"/>
      <c r="M47" s="232"/>
    </row>
    <row r="48" spans="1:13" ht="30" customHeight="1">
      <c r="A48" s="232"/>
      <c r="B48" s="233"/>
      <c r="C48" s="245"/>
      <c r="D48" s="332" t="s">
        <v>149</v>
      </c>
      <c r="E48" s="246"/>
      <c r="F48" s="246"/>
      <c r="G48" s="256" t="s">
        <v>165</v>
      </c>
      <c r="H48" s="246" t="s">
        <v>102</v>
      </c>
      <c r="I48" s="248">
        <v>3</v>
      </c>
      <c r="J48" s="249">
        <v>398840</v>
      </c>
      <c r="K48" s="250">
        <f t="shared" si="1"/>
        <v>1196520</v>
      </c>
      <c r="L48" s="234"/>
      <c r="M48" s="232"/>
    </row>
    <row r="49" spans="1:13" ht="30" customHeight="1">
      <c r="A49" s="232"/>
      <c r="B49" s="233"/>
      <c r="C49" s="245"/>
      <c r="D49" s="332"/>
      <c r="E49" s="246"/>
      <c r="F49" s="246"/>
      <c r="G49" s="344" t="s">
        <v>97</v>
      </c>
      <c r="H49" s="246"/>
      <c r="I49" s="248"/>
      <c r="J49" s="249"/>
      <c r="K49" s="250"/>
      <c r="L49" s="234"/>
      <c r="M49" s="232"/>
    </row>
    <row r="50" spans="1:13" ht="30" customHeight="1">
      <c r="A50" s="232"/>
      <c r="B50" s="233"/>
      <c r="C50" s="245"/>
      <c r="D50" s="332" t="s">
        <v>150</v>
      </c>
      <c r="E50" s="246"/>
      <c r="F50" s="246"/>
      <c r="G50" s="256" t="s">
        <v>128</v>
      </c>
      <c r="H50" s="246" t="s">
        <v>134</v>
      </c>
      <c r="I50" s="248">
        <v>11600</v>
      </c>
      <c r="J50" s="249">
        <v>26637</v>
      </c>
      <c r="K50" s="250">
        <f t="shared" si="1"/>
        <v>308989200</v>
      </c>
      <c r="L50" s="234"/>
      <c r="M50" s="232"/>
    </row>
    <row r="51" spans="1:13" ht="30" customHeight="1">
      <c r="A51" s="232"/>
      <c r="B51" s="233"/>
      <c r="C51" s="245"/>
      <c r="D51" s="332"/>
      <c r="E51" s="246"/>
      <c r="F51" s="246"/>
      <c r="G51" s="344" t="s">
        <v>98</v>
      </c>
      <c r="H51" s="246"/>
      <c r="I51" s="248"/>
      <c r="J51" s="249"/>
      <c r="K51" s="250"/>
      <c r="L51" s="234"/>
      <c r="M51" s="232"/>
    </row>
    <row r="52" spans="1:13" ht="30" customHeight="1">
      <c r="A52" s="232"/>
      <c r="B52" s="233"/>
      <c r="C52" s="245"/>
      <c r="D52" s="332" t="s">
        <v>151</v>
      </c>
      <c r="E52" s="246"/>
      <c r="F52" s="246"/>
      <c r="G52" s="256" t="s">
        <v>129</v>
      </c>
      <c r="H52" s="246" t="s">
        <v>102</v>
      </c>
      <c r="I52" s="248">
        <v>48</v>
      </c>
      <c r="J52" s="249">
        <v>88961</v>
      </c>
      <c r="K52" s="250">
        <f t="shared" si="1"/>
        <v>4270128</v>
      </c>
      <c r="L52" s="234"/>
      <c r="M52" s="232"/>
    </row>
    <row r="53" spans="1:13" ht="30" customHeight="1">
      <c r="A53" s="232"/>
      <c r="B53" s="233"/>
      <c r="C53" s="245"/>
      <c r="D53" s="332"/>
      <c r="E53" s="246"/>
      <c r="F53" s="246"/>
      <c r="G53" s="344" t="s">
        <v>99</v>
      </c>
      <c r="H53" s="246"/>
      <c r="I53" s="248"/>
      <c r="J53" s="249"/>
      <c r="K53" s="250"/>
      <c r="L53" s="234"/>
      <c r="M53" s="232"/>
    </row>
    <row r="54" spans="1:13" ht="30" customHeight="1">
      <c r="A54" s="232"/>
      <c r="B54" s="233"/>
      <c r="C54" s="245"/>
      <c r="D54" s="332" t="s">
        <v>152</v>
      </c>
      <c r="E54" s="246"/>
      <c r="F54" s="246"/>
      <c r="G54" s="256" t="s">
        <v>166</v>
      </c>
      <c r="H54" s="246" t="s">
        <v>102</v>
      </c>
      <c r="I54" s="248">
        <v>31</v>
      </c>
      <c r="J54" s="249">
        <v>1133120</v>
      </c>
      <c r="K54" s="250">
        <f t="shared" si="1"/>
        <v>35126720</v>
      </c>
      <c r="L54" s="234"/>
      <c r="M54" s="232"/>
    </row>
    <row r="55" spans="1:13" ht="30" customHeight="1">
      <c r="A55" s="232"/>
      <c r="B55" s="233"/>
      <c r="C55" s="245"/>
      <c r="D55" s="332"/>
      <c r="E55" s="246"/>
      <c r="F55" s="246"/>
      <c r="G55" s="344" t="s">
        <v>100</v>
      </c>
      <c r="H55" s="246"/>
      <c r="I55" s="248"/>
      <c r="J55" s="249"/>
      <c r="K55" s="250"/>
      <c r="L55" s="234"/>
      <c r="M55" s="232"/>
    </row>
    <row r="56" spans="1:13" ht="30" customHeight="1">
      <c r="A56" s="232"/>
      <c r="B56" s="233"/>
      <c r="C56" s="245"/>
      <c r="D56" s="332" t="s">
        <v>153</v>
      </c>
      <c r="E56" s="246"/>
      <c r="F56" s="246"/>
      <c r="G56" s="256" t="s">
        <v>131</v>
      </c>
      <c r="H56" s="246" t="s">
        <v>102</v>
      </c>
      <c r="I56" s="248">
        <v>70</v>
      </c>
      <c r="J56" s="249">
        <v>543538</v>
      </c>
      <c r="K56" s="250">
        <f t="shared" si="1"/>
        <v>38047660</v>
      </c>
      <c r="L56" s="234"/>
      <c r="M56" s="232"/>
    </row>
    <row r="57" spans="1:13" ht="30" customHeight="1">
      <c r="A57" s="232"/>
      <c r="B57" s="233"/>
      <c r="C57" s="245"/>
      <c r="D57" s="332"/>
      <c r="E57" s="246"/>
      <c r="F57" s="246"/>
      <c r="G57" s="344" t="s">
        <v>101</v>
      </c>
      <c r="H57" s="246"/>
      <c r="I57" s="248"/>
      <c r="J57" s="249"/>
      <c r="K57" s="250"/>
      <c r="L57" s="234"/>
      <c r="M57" s="232"/>
    </row>
    <row r="58" spans="1:13" ht="30" customHeight="1">
      <c r="A58" s="232"/>
      <c r="B58" s="233"/>
      <c r="C58" s="245"/>
      <c r="D58" s="332" t="s">
        <v>154</v>
      </c>
      <c r="E58" s="246"/>
      <c r="F58" s="246"/>
      <c r="G58" s="256" t="s">
        <v>132</v>
      </c>
      <c r="H58" s="246" t="s">
        <v>102</v>
      </c>
      <c r="I58" s="248">
        <v>135</v>
      </c>
      <c r="J58" s="249">
        <v>412226</v>
      </c>
      <c r="K58" s="250">
        <f t="shared" si="1"/>
        <v>55650510</v>
      </c>
      <c r="L58" s="234"/>
      <c r="M58" s="232"/>
    </row>
    <row r="59" spans="1:13" ht="30" customHeight="1">
      <c r="A59" s="232"/>
      <c r="B59" s="233"/>
      <c r="C59" s="245"/>
      <c r="D59" s="332" t="s">
        <v>155</v>
      </c>
      <c r="E59" s="246"/>
      <c r="F59" s="246"/>
      <c r="G59" s="256" t="s">
        <v>167</v>
      </c>
      <c r="H59" s="246" t="s">
        <v>102</v>
      </c>
      <c r="I59" s="248">
        <v>31</v>
      </c>
      <c r="J59" s="249">
        <v>202151</v>
      </c>
      <c r="K59" s="250">
        <f t="shared" si="1"/>
        <v>6266681</v>
      </c>
      <c r="L59" s="234"/>
      <c r="M59" s="232"/>
    </row>
    <row r="60" spans="1:13" ht="30" customHeight="1" thickBot="1">
      <c r="A60" s="232"/>
      <c r="B60" s="233"/>
      <c r="C60" s="251" t="s">
        <v>12</v>
      </c>
      <c r="D60" s="258"/>
      <c r="E60" s="259"/>
      <c r="F60" s="258"/>
      <c r="G60" s="258"/>
      <c r="H60" s="258"/>
      <c r="I60" s="248"/>
      <c r="J60" s="258"/>
      <c r="K60" s="250">
        <f>SUM(K32:K59)</f>
        <v>1215380264</v>
      </c>
      <c r="L60" s="234"/>
      <c r="M60" s="232"/>
    </row>
    <row r="61" spans="1:13" ht="30" customHeight="1" thickBot="1">
      <c r="A61" s="232"/>
      <c r="B61" s="233"/>
      <c r="C61" s="242"/>
      <c r="D61" s="243"/>
      <c r="E61" s="243"/>
      <c r="F61" s="243"/>
      <c r="G61" s="243" t="s">
        <v>110</v>
      </c>
      <c r="H61" s="243"/>
      <c r="I61" s="243"/>
      <c r="J61" s="243"/>
      <c r="K61" s="244"/>
      <c r="L61" s="234"/>
      <c r="M61" s="232"/>
    </row>
    <row r="62" spans="1:13" ht="30" customHeight="1">
      <c r="A62" s="232"/>
      <c r="B62" s="233"/>
      <c r="C62" s="245"/>
      <c r="D62" s="333"/>
      <c r="E62" s="260"/>
      <c r="F62" s="260"/>
      <c r="G62" s="345" t="s">
        <v>94</v>
      </c>
      <c r="H62" s="260"/>
      <c r="I62" s="248"/>
      <c r="J62" s="347"/>
      <c r="K62" s="250"/>
      <c r="L62" s="234"/>
      <c r="M62" s="232"/>
    </row>
    <row r="63" spans="1:13" ht="30" customHeight="1">
      <c r="A63" s="232"/>
      <c r="B63" s="233"/>
      <c r="C63" s="245"/>
      <c r="D63" s="333" t="s">
        <v>168</v>
      </c>
      <c r="E63" s="260"/>
      <c r="F63" s="260"/>
      <c r="G63" s="261" t="s">
        <v>123</v>
      </c>
      <c r="H63" s="260" t="s">
        <v>133</v>
      </c>
      <c r="I63" s="248">
        <v>9.8000000000000007</v>
      </c>
      <c r="J63" s="347">
        <v>613954</v>
      </c>
      <c r="K63" s="250">
        <f>ROUND(I63*J63,0)</f>
        <v>6016749</v>
      </c>
      <c r="L63" s="234"/>
      <c r="M63" s="232"/>
    </row>
    <row r="64" spans="1:13" ht="30" customHeight="1">
      <c r="A64" s="232"/>
      <c r="B64" s="233"/>
      <c r="C64" s="245"/>
      <c r="D64" s="333" t="s">
        <v>169</v>
      </c>
      <c r="E64" s="260"/>
      <c r="F64" s="260"/>
      <c r="G64" s="261" t="s">
        <v>183</v>
      </c>
      <c r="H64" s="260" t="s">
        <v>133</v>
      </c>
      <c r="I64" s="248">
        <v>9.8000000000000007</v>
      </c>
      <c r="J64" s="347">
        <v>1114630</v>
      </c>
      <c r="K64" s="250">
        <f t="shared" ref="K64:K83" si="2">ROUND(I64*J64,0)</f>
        <v>10923374</v>
      </c>
      <c r="L64" s="234"/>
      <c r="M64" s="232"/>
    </row>
    <row r="65" spans="1:16" ht="30" customHeight="1">
      <c r="A65" s="232"/>
      <c r="B65" s="233"/>
      <c r="C65" s="245"/>
      <c r="D65" s="333"/>
      <c r="E65" s="260"/>
      <c r="F65" s="260"/>
      <c r="G65" s="345" t="s">
        <v>95</v>
      </c>
      <c r="H65" s="260"/>
      <c r="I65" s="248"/>
      <c r="J65" s="347"/>
      <c r="K65" s="250"/>
      <c r="L65" s="234"/>
      <c r="M65" s="232"/>
    </row>
    <row r="66" spans="1:16" ht="30" customHeight="1">
      <c r="A66" s="232"/>
      <c r="B66" s="233"/>
      <c r="C66" s="245"/>
      <c r="D66" s="334" t="s">
        <v>170</v>
      </c>
      <c r="E66" s="262"/>
      <c r="F66" s="262"/>
      <c r="G66" s="261" t="s">
        <v>184</v>
      </c>
      <c r="H66" s="260" t="s">
        <v>102</v>
      </c>
      <c r="I66" s="248">
        <v>158</v>
      </c>
      <c r="J66" s="249">
        <v>1422087</v>
      </c>
      <c r="K66" s="250">
        <f t="shared" si="2"/>
        <v>224689746</v>
      </c>
      <c r="L66" s="234"/>
      <c r="M66" s="232"/>
    </row>
    <row r="67" spans="1:16" ht="30" customHeight="1">
      <c r="A67" s="232"/>
      <c r="B67" s="233"/>
      <c r="C67" s="245"/>
      <c r="D67" s="334" t="s">
        <v>171</v>
      </c>
      <c r="E67" s="262"/>
      <c r="F67" s="262"/>
      <c r="G67" s="261" t="s">
        <v>185</v>
      </c>
      <c r="H67" s="260" t="s">
        <v>102</v>
      </c>
      <c r="I67" s="248">
        <v>35</v>
      </c>
      <c r="J67" s="249">
        <v>1173413</v>
      </c>
      <c r="K67" s="250">
        <f t="shared" si="2"/>
        <v>41069455</v>
      </c>
      <c r="L67" s="234"/>
      <c r="M67" s="232"/>
    </row>
    <row r="68" spans="1:16" ht="30" customHeight="1">
      <c r="A68" s="232"/>
      <c r="B68" s="233"/>
      <c r="C68" s="245"/>
      <c r="D68" s="334" t="s">
        <v>172</v>
      </c>
      <c r="E68" s="262"/>
      <c r="F68" s="262"/>
      <c r="G68" s="261" t="s">
        <v>186</v>
      </c>
      <c r="H68" s="260" t="s">
        <v>102</v>
      </c>
      <c r="I68" s="248">
        <v>62</v>
      </c>
      <c r="J68" s="249">
        <v>1128399</v>
      </c>
      <c r="K68" s="250">
        <f t="shared" si="2"/>
        <v>69960738</v>
      </c>
      <c r="L68" s="234"/>
      <c r="M68" s="232"/>
    </row>
    <row r="69" spans="1:16" ht="30" customHeight="1">
      <c r="A69" s="232"/>
      <c r="B69" s="233"/>
      <c r="C69" s="245"/>
      <c r="D69" s="334" t="s">
        <v>173</v>
      </c>
      <c r="E69" s="262"/>
      <c r="F69" s="262"/>
      <c r="G69" s="261" t="s">
        <v>187</v>
      </c>
      <c r="H69" s="260" t="s">
        <v>102</v>
      </c>
      <c r="I69" s="248">
        <v>7</v>
      </c>
      <c r="J69" s="249">
        <v>2425036</v>
      </c>
      <c r="K69" s="250">
        <f t="shared" si="2"/>
        <v>16975252</v>
      </c>
      <c r="L69" s="234"/>
      <c r="M69" s="232"/>
    </row>
    <row r="70" spans="1:16" ht="30" customHeight="1">
      <c r="A70" s="232"/>
      <c r="B70" s="233"/>
      <c r="C70" s="245"/>
      <c r="D70" s="334" t="s">
        <v>174</v>
      </c>
      <c r="E70" s="262"/>
      <c r="F70" s="262"/>
      <c r="G70" s="261" t="s">
        <v>188</v>
      </c>
      <c r="H70" s="260" t="s">
        <v>102</v>
      </c>
      <c r="I70" s="248">
        <v>262</v>
      </c>
      <c r="J70" s="249">
        <v>507904</v>
      </c>
      <c r="K70" s="250">
        <f t="shared" si="2"/>
        <v>133070848</v>
      </c>
      <c r="L70" s="234"/>
      <c r="M70" s="232"/>
    </row>
    <row r="71" spans="1:16" ht="30" customHeight="1">
      <c r="A71" s="232"/>
      <c r="B71" s="233"/>
      <c r="C71" s="245"/>
      <c r="D71" s="334"/>
      <c r="E71" s="262"/>
      <c r="F71" s="262"/>
      <c r="G71" s="345" t="s">
        <v>103</v>
      </c>
      <c r="H71" s="260"/>
      <c r="I71" s="248"/>
      <c r="J71" s="249"/>
      <c r="K71" s="250"/>
      <c r="L71" s="234"/>
      <c r="M71" s="232"/>
    </row>
    <row r="72" spans="1:16" ht="30" customHeight="1">
      <c r="A72" s="232"/>
      <c r="B72" s="233"/>
      <c r="C72" s="245"/>
      <c r="D72" s="333" t="s">
        <v>175</v>
      </c>
      <c r="E72" s="260"/>
      <c r="F72" s="260"/>
      <c r="G72" s="261" t="s">
        <v>189</v>
      </c>
      <c r="H72" s="260" t="s">
        <v>102</v>
      </c>
      <c r="I72" s="248">
        <v>198</v>
      </c>
      <c r="J72" s="249">
        <v>172142</v>
      </c>
      <c r="K72" s="250">
        <f t="shared" si="2"/>
        <v>34084116</v>
      </c>
      <c r="L72" s="234"/>
      <c r="M72" s="232"/>
    </row>
    <row r="73" spans="1:16" ht="30" customHeight="1">
      <c r="A73" s="232"/>
      <c r="B73" s="233"/>
      <c r="C73" s="245"/>
      <c r="D73" s="333" t="s">
        <v>176</v>
      </c>
      <c r="E73" s="260"/>
      <c r="F73" s="260"/>
      <c r="G73" s="261" t="s">
        <v>190</v>
      </c>
      <c r="H73" s="260" t="s">
        <v>102</v>
      </c>
      <c r="I73" s="248">
        <v>73</v>
      </c>
      <c r="J73" s="249">
        <v>195816</v>
      </c>
      <c r="K73" s="250">
        <f t="shared" si="2"/>
        <v>14294568</v>
      </c>
      <c r="L73" s="234"/>
      <c r="M73" s="232"/>
    </row>
    <row r="74" spans="1:16" ht="30" customHeight="1">
      <c r="A74" s="232"/>
      <c r="B74" s="233"/>
      <c r="C74" s="245"/>
      <c r="D74" s="333" t="s">
        <v>177</v>
      </c>
      <c r="E74" s="260"/>
      <c r="F74" s="260"/>
      <c r="G74" s="261" t="s">
        <v>191</v>
      </c>
      <c r="H74" s="260" t="s">
        <v>102</v>
      </c>
      <c r="I74" s="248">
        <v>21</v>
      </c>
      <c r="J74" s="249">
        <v>211549</v>
      </c>
      <c r="K74" s="250">
        <f t="shared" si="2"/>
        <v>4442529</v>
      </c>
      <c r="L74" s="234"/>
      <c r="M74" s="232"/>
    </row>
    <row r="75" spans="1:16" ht="30" customHeight="1">
      <c r="A75" s="232"/>
      <c r="B75" s="233"/>
      <c r="C75" s="245"/>
      <c r="D75" s="333"/>
      <c r="E75" s="260"/>
      <c r="F75" s="260"/>
      <c r="G75" s="345" t="s">
        <v>104</v>
      </c>
      <c r="H75" s="260"/>
      <c r="I75" s="248"/>
      <c r="J75" s="249"/>
      <c r="K75" s="250"/>
      <c r="L75" s="234"/>
      <c r="M75" s="232"/>
    </row>
    <row r="76" spans="1:16" s="232" customFormat="1" ht="30" customHeight="1">
      <c r="B76" s="233"/>
      <c r="C76" s="245"/>
      <c r="D76" s="335" t="s">
        <v>178</v>
      </c>
      <c r="E76" s="257"/>
      <c r="F76" s="257"/>
      <c r="G76" s="263" t="s">
        <v>192</v>
      </c>
      <c r="H76" s="257" t="s">
        <v>134</v>
      </c>
      <c r="I76" s="248">
        <v>9870.6209999999992</v>
      </c>
      <c r="J76" s="249">
        <v>48367</v>
      </c>
      <c r="K76" s="250">
        <f t="shared" si="2"/>
        <v>477412326</v>
      </c>
      <c r="L76" s="234"/>
      <c r="N76" s="235"/>
      <c r="O76" s="235"/>
      <c r="P76" s="235"/>
    </row>
    <row r="77" spans="1:16" s="232" customFormat="1" ht="30" customHeight="1">
      <c r="B77" s="233"/>
      <c r="C77" s="245"/>
      <c r="D77" s="335"/>
      <c r="E77" s="257"/>
      <c r="F77" s="257"/>
      <c r="G77" s="346" t="s">
        <v>100</v>
      </c>
      <c r="H77" s="257"/>
      <c r="I77" s="248"/>
      <c r="J77" s="249"/>
      <c r="K77" s="250"/>
      <c r="L77" s="234"/>
      <c r="N77" s="235"/>
      <c r="O77" s="235"/>
      <c r="P77" s="235"/>
    </row>
    <row r="78" spans="1:16" ht="30" customHeight="1">
      <c r="A78" s="232"/>
      <c r="B78" s="233"/>
      <c r="C78" s="245"/>
      <c r="D78" s="333" t="s">
        <v>179</v>
      </c>
      <c r="E78" s="260"/>
      <c r="F78" s="260"/>
      <c r="G78" s="261" t="s">
        <v>193</v>
      </c>
      <c r="H78" s="260" t="s">
        <v>102</v>
      </c>
      <c r="I78" s="248">
        <v>249</v>
      </c>
      <c r="J78" s="264">
        <v>505673</v>
      </c>
      <c r="K78" s="250">
        <f t="shared" si="2"/>
        <v>125912577</v>
      </c>
      <c r="L78" s="234"/>
      <c r="M78" s="232"/>
    </row>
    <row r="79" spans="1:16" ht="30" customHeight="1">
      <c r="A79" s="232"/>
      <c r="B79" s="233"/>
      <c r="C79" s="245"/>
      <c r="D79" s="333"/>
      <c r="E79" s="260"/>
      <c r="F79" s="260"/>
      <c r="G79" s="345" t="s">
        <v>105</v>
      </c>
      <c r="H79" s="260"/>
      <c r="I79" s="248"/>
      <c r="J79" s="264"/>
      <c r="K79" s="250"/>
      <c r="L79" s="234"/>
      <c r="M79" s="232"/>
    </row>
    <row r="80" spans="1:16" s="232" customFormat="1" ht="30" customHeight="1">
      <c r="B80" s="233"/>
      <c r="C80" s="265"/>
      <c r="D80" s="335" t="s">
        <v>180</v>
      </c>
      <c r="E80" s="257"/>
      <c r="F80" s="257"/>
      <c r="G80" s="263" t="s">
        <v>194</v>
      </c>
      <c r="H80" s="257" t="s">
        <v>102</v>
      </c>
      <c r="I80" s="248">
        <v>49</v>
      </c>
      <c r="J80" s="264">
        <v>596311</v>
      </c>
      <c r="K80" s="250">
        <f t="shared" si="2"/>
        <v>29219239</v>
      </c>
      <c r="L80" s="234"/>
      <c r="N80" s="235"/>
      <c r="O80" s="235"/>
      <c r="P80" s="235"/>
    </row>
    <row r="81" spans="1:17" s="232" customFormat="1" ht="30" customHeight="1">
      <c r="B81" s="233"/>
      <c r="C81" s="265"/>
      <c r="D81" s="335" t="s">
        <v>181</v>
      </c>
      <c r="E81" s="257"/>
      <c r="F81" s="257"/>
      <c r="G81" s="263" t="s">
        <v>195</v>
      </c>
      <c r="H81" s="257" t="s">
        <v>102</v>
      </c>
      <c r="I81" s="248">
        <v>188</v>
      </c>
      <c r="J81" s="264">
        <v>110196</v>
      </c>
      <c r="K81" s="250">
        <f t="shared" si="2"/>
        <v>20716848</v>
      </c>
      <c r="L81" s="234"/>
      <c r="N81" s="235"/>
      <c r="O81" s="235"/>
      <c r="P81" s="235"/>
    </row>
    <row r="82" spans="1:17" s="232" customFormat="1" ht="30" customHeight="1">
      <c r="B82" s="233"/>
      <c r="C82" s="265"/>
      <c r="D82" s="335"/>
      <c r="E82" s="257"/>
      <c r="F82" s="257"/>
      <c r="G82" s="346" t="s">
        <v>101</v>
      </c>
      <c r="H82" s="257"/>
      <c r="I82" s="248"/>
      <c r="J82" s="264"/>
      <c r="K82" s="250"/>
      <c r="L82" s="234"/>
      <c r="N82" s="235"/>
      <c r="O82" s="235"/>
      <c r="P82" s="235"/>
    </row>
    <row r="83" spans="1:17" ht="30" customHeight="1">
      <c r="A83" s="232"/>
      <c r="B83" s="233"/>
      <c r="C83" s="245"/>
      <c r="D83" s="333" t="s">
        <v>182</v>
      </c>
      <c r="E83" s="246"/>
      <c r="F83" s="260"/>
      <c r="G83" s="261" t="s">
        <v>196</v>
      </c>
      <c r="H83" s="260" t="s">
        <v>102</v>
      </c>
      <c r="I83" s="248">
        <v>73</v>
      </c>
      <c r="J83" s="249">
        <v>412055</v>
      </c>
      <c r="K83" s="250">
        <f t="shared" si="2"/>
        <v>30080015</v>
      </c>
      <c r="L83" s="234"/>
      <c r="M83" s="232"/>
    </row>
    <row r="84" spans="1:17" ht="30" customHeight="1" thickBot="1">
      <c r="A84" s="232"/>
      <c r="B84" s="233"/>
      <c r="C84" s="266" t="s">
        <v>12</v>
      </c>
      <c r="D84" s="267"/>
      <c r="E84" s="267"/>
      <c r="F84" s="267"/>
      <c r="G84" s="268"/>
      <c r="H84" s="267"/>
      <c r="I84" s="248"/>
      <c r="J84" s="269"/>
      <c r="K84" s="340">
        <f>SUM(K63:K83)</f>
        <v>1238868380</v>
      </c>
      <c r="L84" s="234"/>
      <c r="M84" s="232"/>
    </row>
    <row r="85" spans="1:17" ht="30" customHeight="1" thickBot="1">
      <c r="A85" s="232"/>
      <c r="B85" s="233"/>
      <c r="C85" s="242"/>
      <c r="D85" s="243"/>
      <c r="E85" s="243"/>
      <c r="F85" s="243"/>
      <c r="G85" s="243" t="s">
        <v>111</v>
      </c>
      <c r="H85" s="243"/>
      <c r="I85" s="243"/>
      <c r="J85" s="243"/>
      <c r="K85" s="244"/>
      <c r="L85" s="234"/>
      <c r="M85" s="232"/>
    </row>
    <row r="86" spans="1:17" ht="30" customHeight="1">
      <c r="A86" s="232"/>
      <c r="B86" s="233"/>
      <c r="C86" s="245"/>
      <c r="D86" s="333" t="s">
        <v>197</v>
      </c>
      <c r="E86" s="260"/>
      <c r="F86" s="260"/>
      <c r="G86" s="261" t="s">
        <v>201</v>
      </c>
      <c r="H86" s="260" t="s">
        <v>102</v>
      </c>
      <c r="I86" s="248">
        <v>14</v>
      </c>
      <c r="J86" s="249">
        <v>7044777</v>
      </c>
      <c r="K86" s="250">
        <f>ROUND(I86*J86,0)</f>
        <v>98626878</v>
      </c>
      <c r="L86" s="234"/>
      <c r="M86" s="232"/>
    </row>
    <row r="87" spans="1:17" ht="30" customHeight="1">
      <c r="A87" s="232"/>
      <c r="B87" s="233"/>
      <c r="C87" s="245"/>
      <c r="D87" s="333" t="s">
        <v>198</v>
      </c>
      <c r="E87" s="260"/>
      <c r="F87" s="260"/>
      <c r="G87" s="261" t="s">
        <v>202</v>
      </c>
      <c r="H87" s="260" t="s">
        <v>102</v>
      </c>
      <c r="I87" s="248">
        <v>13</v>
      </c>
      <c r="J87" s="249">
        <v>11075825</v>
      </c>
      <c r="K87" s="250">
        <f t="shared" ref="K87:K89" si="3">ROUND(I87*J87,0)</f>
        <v>143985725</v>
      </c>
      <c r="L87" s="234"/>
      <c r="M87" s="232"/>
    </row>
    <row r="88" spans="1:17" ht="30" customHeight="1">
      <c r="A88" s="232"/>
      <c r="B88" s="233"/>
      <c r="C88" s="245"/>
      <c r="D88" s="333" t="s">
        <v>199</v>
      </c>
      <c r="E88" s="260"/>
      <c r="F88" s="260"/>
      <c r="G88" s="261" t="s">
        <v>203</v>
      </c>
      <c r="H88" s="260" t="s">
        <v>102</v>
      </c>
      <c r="I88" s="248">
        <v>9</v>
      </c>
      <c r="J88" s="249">
        <v>12604174</v>
      </c>
      <c r="K88" s="250">
        <f t="shared" si="3"/>
        <v>113437566</v>
      </c>
      <c r="L88" s="234"/>
      <c r="M88" s="232"/>
    </row>
    <row r="89" spans="1:17" ht="30" customHeight="1">
      <c r="A89" s="232"/>
      <c r="B89" s="233"/>
      <c r="C89" s="245"/>
      <c r="D89" s="333" t="s">
        <v>200</v>
      </c>
      <c r="E89" s="260"/>
      <c r="F89" s="260"/>
      <c r="G89" s="261" t="s">
        <v>204</v>
      </c>
      <c r="H89" s="260" t="s">
        <v>102</v>
      </c>
      <c r="I89" s="248">
        <v>1</v>
      </c>
      <c r="J89" s="249">
        <v>14633609</v>
      </c>
      <c r="K89" s="250">
        <f t="shared" si="3"/>
        <v>14633609</v>
      </c>
      <c r="L89" s="234"/>
      <c r="M89" s="232"/>
    </row>
    <row r="90" spans="1:17" ht="30" customHeight="1" thickBot="1">
      <c r="A90" s="232"/>
      <c r="B90" s="233"/>
      <c r="C90" s="251" t="s">
        <v>12</v>
      </c>
      <c r="D90" s="270"/>
      <c r="E90" s="270"/>
      <c r="F90" s="270"/>
      <c r="G90" s="271"/>
      <c r="H90" s="272"/>
      <c r="I90" s="248"/>
      <c r="J90" s="254"/>
      <c r="K90" s="255">
        <f>SUM(K86:K89)</f>
        <v>370683778</v>
      </c>
      <c r="L90" s="234"/>
      <c r="M90" s="232"/>
    </row>
    <row r="91" spans="1:17" ht="30" customHeight="1" thickBot="1">
      <c r="A91" s="232"/>
      <c r="B91" s="233"/>
      <c r="C91" s="242"/>
      <c r="D91" s="243"/>
      <c r="E91" s="243"/>
      <c r="F91" s="243"/>
      <c r="G91" s="243" t="s">
        <v>112</v>
      </c>
      <c r="H91" s="243"/>
      <c r="I91" s="243"/>
      <c r="J91" s="243"/>
      <c r="K91" s="244"/>
      <c r="L91" s="234"/>
      <c r="M91" s="232"/>
    </row>
    <row r="92" spans="1:17" ht="30" customHeight="1">
      <c r="A92" s="232"/>
      <c r="B92" s="233"/>
      <c r="C92" s="245"/>
      <c r="D92" s="333" t="s">
        <v>205</v>
      </c>
      <c r="E92" s="260"/>
      <c r="F92" s="260"/>
      <c r="G92" s="261" t="s">
        <v>207</v>
      </c>
      <c r="H92" s="260" t="s">
        <v>102</v>
      </c>
      <c r="I92" s="248">
        <v>90</v>
      </c>
      <c r="J92" s="249">
        <v>1011812</v>
      </c>
      <c r="K92" s="250">
        <f>I92*J92</f>
        <v>91063080</v>
      </c>
      <c r="L92" s="234"/>
      <c r="M92" s="232"/>
    </row>
    <row r="93" spans="1:17" ht="30" customHeight="1">
      <c r="A93" s="232"/>
      <c r="B93" s="233"/>
      <c r="C93" s="245"/>
      <c r="D93" s="333" t="s">
        <v>206</v>
      </c>
      <c r="E93" s="260"/>
      <c r="F93" s="260"/>
      <c r="G93" s="261" t="s">
        <v>106</v>
      </c>
      <c r="H93" s="260" t="s">
        <v>102</v>
      </c>
      <c r="I93" s="248">
        <v>90</v>
      </c>
      <c r="J93" s="249">
        <v>1750796</v>
      </c>
      <c r="K93" s="250">
        <f>I93*J93</f>
        <v>157571640</v>
      </c>
      <c r="L93" s="234"/>
      <c r="M93" s="232"/>
    </row>
    <row r="94" spans="1:17" ht="30" customHeight="1" thickBot="1">
      <c r="A94" s="232"/>
      <c r="B94" s="233"/>
      <c r="C94" s="251" t="s">
        <v>12</v>
      </c>
      <c r="D94" s="270"/>
      <c r="E94" s="270"/>
      <c r="F94" s="270"/>
      <c r="G94" s="273"/>
      <c r="H94" s="272"/>
      <c r="I94" s="248"/>
      <c r="J94" s="254"/>
      <c r="K94" s="255">
        <f>SUM(K92:K93)</f>
        <v>248634720</v>
      </c>
      <c r="L94" s="234"/>
      <c r="M94" s="232"/>
      <c r="Q94" s="337"/>
    </row>
    <row r="95" spans="1:17" s="278" customFormat="1" ht="30" customHeight="1" thickBot="1">
      <c r="A95" s="274"/>
      <c r="B95" s="275"/>
      <c r="C95" s="365" t="s">
        <v>13</v>
      </c>
      <c r="D95" s="366"/>
      <c r="E95" s="366"/>
      <c r="F95" s="366"/>
      <c r="G95" s="366"/>
      <c r="H95" s="366"/>
      <c r="I95" s="366"/>
      <c r="J95" s="367"/>
      <c r="K95" s="276">
        <f>K29+K60+K84+K90+K94</f>
        <v>3082196075</v>
      </c>
      <c r="L95" s="277"/>
      <c r="M95" s="274"/>
      <c r="O95" s="336"/>
      <c r="P95" s="235"/>
    </row>
    <row r="96" spans="1:17" s="278" customFormat="1" ht="15.75" thickBot="1">
      <c r="A96" s="274"/>
      <c r="B96" s="275"/>
      <c r="C96" s="279"/>
      <c r="D96" s="279"/>
      <c r="E96" s="279"/>
      <c r="F96" s="279"/>
      <c r="G96" s="279"/>
      <c r="H96" s="279"/>
      <c r="I96" s="279"/>
      <c r="J96" s="279"/>
      <c r="K96" s="280"/>
      <c r="L96" s="277"/>
      <c r="M96" s="274"/>
    </row>
    <row r="97" spans="1:16" s="278" customFormat="1" ht="30" customHeight="1">
      <c r="A97" s="274"/>
      <c r="B97" s="275"/>
      <c r="C97" s="281"/>
      <c r="D97" s="282"/>
      <c r="E97" s="281"/>
      <c r="F97" s="281"/>
      <c r="G97" s="372"/>
      <c r="H97" s="373"/>
      <c r="I97" s="374"/>
      <c r="J97" s="283"/>
      <c r="K97" s="284"/>
      <c r="L97" s="277"/>
      <c r="M97" s="274"/>
    </row>
    <row r="98" spans="1:16" s="278" customFormat="1" ht="30" customHeight="1">
      <c r="A98" s="274"/>
      <c r="B98" s="275"/>
      <c r="C98" s="281"/>
      <c r="D98" s="287"/>
      <c r="E98" s="287"/>
      <c r="F98" s="287"/>
      <c r="G98" s="291" t="s">
        <v>14</v>
      </c>
      <c r="H98" s="288"/>
      <c r="I98" s="289"/>
      <c r="J98" s="290"/>
      <c r="K98" s="292">
        <f>K95</f>
        <v>3082196075</v>
      </c>
      <c r="L98" s="277"/>
      <c r="M98" s="274"/>
      <c r="P98" s="336"/>
    </row>
    <row r="99" spans="1:16" s="278" customFormat="1" ht="30" customHeight="1">
      <c r="A99" s="274"/>
      <c r="B99" s="275"/>
      <c r="C99" s="281"/>
      <c r="D99" s="282"/>
      <c r="E99" s="281"/>
      <c r="F99" s="281"/>
      <c r="G99" s="291" t="s">
        <v>208</v>
      </c>
      <c r="H99" s="285"/>
      <c r="I99" s="285"/>
      <c r="J99" s="285"/>
      <c r="K99" s="286">
        <v>23627207</v>
      </c>
      <c r="L99" s="277"/>
      <c r="M99" s="274"/>
    </row>
    <row r="100" spans="1:16" s="278" customFormat="1" ht="30" customHeight="1" thickBot="1">
      <c r="A100" s="274"/>
      <c r="B100" s="275"/>
      <c r="C100" s="281"/>
      <c r="D100" s="282"/>
      <c r="E100" s="281"/>
      <c r="F100" s="295"/>
      <c r="G100" s="293"/>
      <c r="H100" s="288"/>
      <c r="I100" s="289"/>
      <c r="J100" s="294"/>
      <c r="K100" s="292"/>
      <c r="L100" s="277"/>
      <c r="M100" s="274"/>
    </row>
    <row r="101" spans="1:16" s="278" customFormat="1" ht="30" customHeight="1" thickBot="1">
      <c r="A101" s="274"/>
      <c r="B101" s="275"/>
      <c r="C101" s="281"/>
      <c r="D101" s="282"/>
      <c r="E101" s="281"/>
      <c r="F101" s="281"/>
      <c r="G101" s="296" t="s">
        <v>15</v>
      </c>
      <c r="H101" s="297"/>
      <c r="I101" s="298"/>
      <c r="J101" s="299"/>
      <c r="K101" s="276">
        <f>K99+K98</f>
        <v>3105823282</v>
      </c>
      <c r="L101" s="277"/>
      <c r="M101" s="274"/>
    </row>
    <row r="102" spans="1:16" s="278" customFormat="1" ht="15.75" thickBot="1">
      <c r="A102" s="274"/>
      <c r="B102" s="275"/>
      <c r="C102" s="281"/>
      <c r="D102" s="282"/>
      <c r="E102" s="282"/>
      <c r="F102" s="282"/>
      <c r="G102" s="281"/>
      <c r="H102" s="281"/>
      <c r="I102" s="300"/>
      <c r="J102" s="301"/>
      <c r="K102" s="302"/>
      <c r="L102" s="277"/>
      <c r="M102" s="274"/>
    </row>
    <row r="103" spans="1:16" s="278" customFormat="1" ht="15">
      <c r="A103" s="274"/>
      <c r="B103" s="275"/>
      <c r="C103" s="303"/>
      <c r="D103" s="370"/>
      <c r="E103" s="370"/>
      <c r="F103" s="370"/>
      <c r="G103" s="370"/>
      <c r="H103" s="370"/>
      <c r="I103" s="370"/>
      <c r="J103" s="370"/>
      <c r="K103" s="371"/>
      <c r="L103" s="304"/>
      <c r="M103" s="274"/>
    </row>
    <row r="104" spans="1:16" s="278" customFormat="1" ht="46.5" customHeight="1">
      <c r="A104" s="274"/>
      <c r="B104" s="275"/>
      <c r="C104" s="360" t="s">
        <v>16</v>
      </c>
      <c r="D104" s="361"/>
      <c r="E104" s="361"/>
      <c r="F104" s="361"/>
      <c r="G104" s="361"/>
      <c r="H104" s="368" t="s">
        <v>17</v>
      </c>
      <c r="I104" s="368"/>
      <c r="J104" s="368"/>
      <c r="K104" s="305" t="s">
        <v>18</v>
      </c>
      <c r="L104" s="306"/>
      <c r="M104" s="274"/>
    </row>
    <row r="105" spans="1:16" s="278" customFormat="1" ht="56.25" customHeight="1">
      <c r="A105" s="274"/>
      <c r="B105" s="275"/>
      <c r="C105" s="360" t="s">
        <v>19</v>
      </c>
      <c r="D105" s="361"/>
      <c r="E105" s="361"/>
      <c r="F105" s="361"/>
      <c r="G105" s="361"/>
      <c r="H105" s="369" t="s">
        <v>20</v>
      </c>
      <c r="I105" s="369"/>
      <c r="J105" s="307" t="s">
        <v>21</v>
      </c>
      <c r="K105" s="341">
        <v>0.23451</v>
      </c>
      <c r="L105" s="306"/>
      <c r="M105" s="274"/>
    </row>
    <row r="106" spans="1:16" s="278" customFormat="1" ht="30" customHeight="1">
      <c r="A106" s="274"/>
      <c r="B106" s="275"/>
      <c r="C106" s="360" t="s">
        <v>22</v>
      </c>
      <c r="D106" s="361"/>
      <c r="E106" s="361"/>
      <c r="F106" s="361"/>
      <c r="G106" s="361"/>
      <c r="H106" s="385" t="s">
        <v>23</v>
      </c>
      <c r="I106" s="386"/>
      <c r="J106" s="307" t="s">
        <v>24</v>
      </c>
      <c r="K106" s="308">
        <v>0.02</v>
      </c>
      <c r="L106" s="306"/>
      <c r="M106" s="274"/>
    </row>
    <row r="107" spans="1:16" s="310" customFormat="1" ht="58.5" customHeight="1">
      <c r="A107" s="274"/>
      <c r="B107" s="275"/>
      <c r="C107" s="309"/>
      <c r="E107" s="311"/>
      <c r="F107" s="311"/>
      <c r="G107" s="312"/>
      <c r="H107" s="387" t="s">
        <v>25</v>
      </c>
      <c r="I107" s="369"/>
      <c r="J107" s="307" t="s">
        <v>26</v>
      </c>
      <c r="K107" s="308">
        <v>0.05</v>
      </c>
      <c r="L107" s="277"/>
      <c r="M107" s="274"/>
    </row>
    <row r="108" spans="1:16" ht="57" customHeight="1">
      <c r="A108" s="232"/>
      <c r="B108" s="233"/>
      <c r="C108" s="313"/>
      <c r="D108" s="314"/>
      <c r="E108" s="314"/>
      <c r="F108" s="314"/>
      <c r="G108" s="315"/>
      <c r="H108" s="369" t="s">
        <v>27</v>
      </c>
      <c r="I108" s="369"/>
      <c r="J108" s="307" t="s">
        <v>28</v>
      </c>
      <c r="K108" s="341">
        <f>SUM(K105:K107)</f>
        <v>0.30451</v>
      </c>
      <c r="L108" s="234"/>
      <c r="M108" s="232"/>
    </row>
    <row r="109" spans="1:16" ht="15.75" thickBot="1">
      <c r="A109" s="232"/>
      <c r="B109" s="233"/>
      <c r="C109" s="316"/>
      <c r="D109" s="317"/>
      <c r="E109" s="317"/>
      <c r="F109" s="317"/>
      <c r="G109" s="318"/>
      <c r="H109" s="383"/>
      <c r="I109" s="383"/>
      <c r="J109" s="383"/>
      <c r="K109" s="384"/>
      <c r="L109" s="234"/>
      <c r="M109" s="232"/>
    </row>
    <row r="110" spans="1:16" ht="15.75" thickBot="1">
      <c r="A110" s="232"/>
      <c r="B110" s="319"/>
      <c r="C110" s="320"/>
      <c r="D110" s="320"/>
      <c r="E110" s="321"/>
      <c r="F110" s="320"/>
      <c r="G110" s="322"/>
      <c r="H110" s="320"/>
      <c r="I110" s="320"/>
      <c r="J110" s="320"/>
      <c r="K110" s="320"/>
      <c r="L110" s="323"/>
      <c r="M110" s="232"/>
    </row>
    <row r="111" spans="1:16" ht="15.75" thickTop="1">
      <c r="A111" s="232"/>
      <c r="B111" s="232"/>
      <c r="C111" s="232"/>
      <c r="D111" s="232"/>
      <c r="E111" s="324"/>
      <c r="F111" s="232"/>
      <c r="G111" s="232"/>
      <c r="H111" s="232"/>
      <c r="I111" s="232"/>
      <c r="J111" s="232"/>
      <c r="K111" s="232"/>
      <c r="L111" s="232"/>
      <c r="M111" s="232"/>
    </row>
  </sheetData>
  <mergeCells count="24">
    <mergeCell ref="D7:D8"/>
    <mergeCell ref="G7:G8"/>
    <mergeCell ref="H7:H8"/>
    <mergeCell ref="H109:K109"/>
    <mergeCell ref="C106:G106"/>
    <mergeCell ref="H106:I106"/>
    <mergeCell ref="H107:I107"/>
    <mergeCell ref="H108:I108"/>
    <mergeCell ref="E7:F7"/>
    <mergeCell ref="C3:K4"/>
    <mergeCell ref="C5:K5"/>
    <mergeCell ref="C1:F1"/>
    <mergeCell ref="C105:G105"/>
    <mergeCell ref="C6:K6"/>
    <mergeCell ref="C95:J95"/>
    <mergeCell ref="C104:G104"/>
    <mergeCell ref="H104:J104"/>
    <mergeCell ref="H105:I105"/>
    <mergeCell ref="D103:K103"/>
    <mergeCell ref="G97:I97"/>
    <mergeCell ref="I7:I8"/>
    <mergeCell ref="J7:J8"/>
    <mergeCell ref="K7:K8"/>
    <mergeCell ref="C7:C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60" zoomScaleNormal="100" zoomScalePageLayoutView="91" workbookViewId="0">
      <selection activeCell="D4" sqref="D4"/>
    </sheetView>
  </sheetViews>
  <sheetFormatPr baseColWidth="10" defaultColWidth="11.42578125" defaultRowHeight="16.5"/>
  <cols>
    <col min="1" max="2" width="3.42578125" style="1" customWidth="1"/>
    <col min="3" max="3" width="7.42578125" style="1" customWidth="1"/>
    <col min="4" max="4" width="15.42578125" style="1" customWidth="1"/>
    <col min="5" max="5" width="16.140625" style="2" customWidth="1"/>
    <col min="6" max="6" width="17.42578125" style="1" customWidth="1"/>
    <col min="7" max="7" width="73.42578125" style="1" customWidth="1"/>
    <col min="8" max="8" width="8.42578125" style="1" customWidth="1"/>
    <col min="9" max="9" width="18.42578125" style="1" customWidth="1"/>
    <col min="10" max="10" width="23.42578125" style="1" customWidth="1"/>
    <col min="11" max="11" width="30" style="1" customWidth="1"/>
    <col min="12" max="12" width="3.42578125" style="1" customWidth="1"/>
    <col min="13" max="13" width="2.42578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58"/>
      <c r="D3" s="359"/>
      <c r="E3" s="359"/>
      <c r="F3" s="359"/>
      <c r="G3" s="5"/>
      <c r="H3" s="5"/>
      <c r="I3" s="5"/>
      <c r="J3" s="5"/>
      <c r="K3" s="5"/>
      <c r="L3" s="10"/>
      <c r="M3" s="5"/>
    </row>
    <row r="4" spans="1:13">
      <c r="A4" s="5"/>
      <c r="B4" s="9"/>
      <c r="C4" s="201"/>
      <c r="D4" s="202"/>
      <c r="E4" s="201"/>
      <c r="F4" s="202"/>
      <c r="G4" s="5"/>
      <c r="H4" s="5"/>
      <c r="I4" s="5"/>
      <c r="J4" s="5"/>
      <c r="K4" s="5"/>
      <c r="L4" s="10"/>
      <c r="M4" s="5"/>
    </row>
    <row r="5" spans="1:13">
      <c r="A5" s="5"/>
      <c r="B5" s="9"/>
      <c r="C5" s="402" t="s">
        <v>29</v>
      </c>
      <c r="D5" s="402"/>
      <c r="E5" s="402"/>
      <c r="F5" s="402"/>
      <c r="G5" s="402"/>
      <c r="H5" s="402"/>
      <c r="I5" s="402"/>
      <c r="J5" s="402"/>
      <c r="K5" s="402"/>
      <c r="L5" s="10"/>
      <c r="M5" s="5"/>
    </row>
    <row r="6" spans="1:13" ht="17.25" thickBot="1">
      <c r="A6" s="5"/>
      <c r="B6" s="9"/>
      <c r="C6" s="403" t="s">
        <v>30</v>
      </c>
      <c r="D6" s="403"/>
      <c r="E6" s="403"/>
      <c r="F6" s="403"/>
      <c r="G6" s="403"/>
      <c r="H6" s="403"/>
      <c r="I6" s="403"/>
      <c r="J6" s="403"/>
      <c r="K6" s="403"/>
      <c r="L6" s="10"/>
      <c r="M6" s="5"/>
    </row>
    <row r="7" spans="1:13" s="20" customFormat="1" ht="16.5" customHeight="1">
      <c r="A7" s="19"/>
      <c r="B7" s="215"/>
      <c r="C7" s="404" t="s">
        <v>31</v>
      </c>
      <c r="D7" s="405"/>
      <c r="E7" s="405"/>
      <c r="F7" s="405"/>
      <c r="G7" s="405"/>
      <c r="H7" s="405"/>
      <c r="I7" s="405"/>
      <c r="J7" s="405"/>
      <c r="K7" s="406"/>
      <c r="L7" s="21"/>
      <c r="M7" s="19"/>
    </row>
    <row r="8" spans="1:13" ht="74.25" customHeight="1">
      <c r="A8" s="5"/>
      <c r="B8" s="216"/>
      <c r="C8" s="407"/>
      <c r="D8" s="408"/>
      <c r="E8" s="408"/>
      <c r="F8" s="408"/>
      <c r="G8" s="408"/>
      <c r="H8" s="408"/>
      <c r="I8" s="408"/>
      <c r="J8" s="408"/>
      <c r="K8" s="409"/>
      <c r="L8" s="10"/>
      <c r="M8" s="5"/>
    </row>
    <row r="9" spans="1:13" ht="34.5" customHeight="1">
      <c r="A9" s="5"/>
      <c r="B9" s="216"/>
      <c r="C9" s="410" t="s">
        <v>32</v>
      </c>
      <c r="D9" s="411"/>
      <c r="E9" s="411"/>
      <c r="F9" s="411"/>
      <c r="G9" s="411"/>
      <c r="H9" s="411"/>
      <c r="I9" s="411"/>
      <c r="J9" s="411"/>
      <c r="K9" s="412"/>
      <c r="L9" s="10"/>
      <c r="M9" s="5"/>
    </row>
    <row r="10" spans="1:13" ht="30" customHeight="1" thickBot="1">
      <c r="A10" s="5"/>
      <c r="B10" s="216"/>
      <c r="C10" s="413"/>
      <c r="D10" s="413"/>
      <c r="E10" s="413"/>
      <c r="F10" s="413"/>
      <c r="G10" s="413"/>
      <c r="H10" s="413"/>
      <c r="I10" s="413"/>
      <c r="J10" s="413"/>
      <c r="K10" s="414"/>
      <c r="L10" s="10"/>
      <c r="M10" s="5"/>
    </row>
    <row r="11" spans="1:13" ht="30" customHeight="1">
      <c r="A11" s="5"/>
      <c r="B11" s="9"/>
      <c r="C11" s="415" t="s">
        <v>2</v>
      </c>
      <c r="D11" s="417" t="s">
        <v>3</v>
      </c>
      <c r="E11" s="419" t="s">
        <v>4</v>
      </c>
      <c r="F11" s="419"/>
      <c r="G11" s="415" t="s">
        <v>5</v>
      </c>
      <c r="H11" s="417" t="s">
        <v>6</v>
      </c>
      <c r="I11" s="417" t="s">
        <v>7</v>
      </c>
      <c r="J11" s="420" t="s">
        <v>8</v>
      </c>
      <c r="K11" s="422" t="s">
        <v>9</v>
      </c>
      <c r="L11" s="10"/>
      <c r="M11" s="5"/>
    </row>
    <row r="12" spans="1:13" ht="30" customHeight="1" thickBot="1">
      <c r="A12" s="5"/>
      <c r="B12" s="9"/>
      <c r="C12" s="416"/>
      <c r="D12" s="418"/>
      <c r="E12" s="129" t="s">
        <v>10</v>
      </c>
      <c r="F12" s="129" t="s">
        <v>11</v>
      </c>
      <c r="G12" s="416"/>
      <c r="H12" s="418"/>
      <c r="I12" s="418"/>
      <c r="J12" s="421"/>
      <c r="K12" s="423"/>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12</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12</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12</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12</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12</v>
      </c>
      <c r="D39" s="163"/>
      <c r="E39" s="163"/>
      <c r="F39" s="163"/>
      <c r="G39" s="166"/>
      <c r="H39" s="165"/>
      <c r="I39" s="136"/>
      <c r="J39" s="142"/>
      <c r="K39" s="143"/>
      <c r="L39" s="10"/>
      <c r="M39" s="5"/>
    </row>
    <row r="40" spans="1:13" s="3" customFormat="1" ht="30" customHeight="1" thickBot="1">
      <c r="A40" s="11"/>
      <c r="B40" s="12"/>
      <c r="C40" s="424" t="s">
        <v>13</v>
      </c>
      <c r="D40" s="425"/>
      <c r="E40" s="425"/>
      <c r="F40" s="425"/>
      <c r="G40" s="425"/>
      <c r="H40" s="425"/>
      <c r="I40" s="425"/>
      <c r="J40" s="426"/>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96"/>
      <c r="H42" s="397"/>
      <c r="I42" s="398"/>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14</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15</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400"/>
      <c r="E51" s="400"/>
      <c r="F51" s="400"/>
      <c r="G51" s="400"/>
      <c r="H51" s="400"/>
      <c r="I51" s="400"/>
      <c r="J51" s="400"/>
      <c r="K51" s="401"/>
      <c r="L51" s="14"/>
      <c r="M51" s="11"/>
    </row>
    <row r="52" spans="1:13" s="3" customFormat="1" ht="46.5" customHeight="1">
      <c r="A52" s="11"/>
      <c r="B52" s="12"/>
      <c r="C52" s="390" t="s">
        <v>33</v>
      </c>
      <c r="D52" s="391"/>
      <c r="E52" s="391"/>
      <c r="F52" s="391"/>
      <c r="G52" s="391"/>
      <c r="H52" s="399" t="s">
        <v>5</v>
      </c>
      <c r="I52" s="399"/>
      <c r="J52" s="399"/>
      <c r="K52" s="195" t="s">
        <v>18</v>
      </c>
      <c r="L52" s="15"/>
      <c r="M52" s="11"/>
    </row>
    <row r="53" spans="1:13" s="3" customFormat="1" ht="32.25" customHeight="1">
      <c r="A53" s="11"/>
      <c r="B53" s="12"/>
      <c r="C53" s="390" t="s">
        <v>34</v>
      </c>
      <c r="D53" s="391"/>
      <c r="E53" s="391"/>
      <c r="F53" s="391"/>
      <c r="G53" s="391"/>
      <c r="H53" s="395" t="s">
        <v>20</v>
      </c>
      <c r="I53" s="395"/>
      <c r="J53" s="196" t="s">
        <v>21</v>
      </c>
      <c r="K53" s="197" t="s">
        <v>35</v>
      </c>
      <c r="L53" s="211"/>
      <c r="M53" s="11"/>
    </row>
    <row r="54" spans="1:13" s="3" customFormat="1" ht="30" customHeight="1">
      <c r="A54" s="11"/>
      <c r="B54" s="12"/>
      <c r="C54" s="390" t="s">
        <v>36</v>
      </c>
      <c r="D54" s="391"/>
      <c r="E54" s="391"/>
      <c r="F54" s="391"/>
      <c r="G54" s="391"/>
      <c r="H54" s="392" t="s">
        <v>23</v>
      </c>
      <c r="I54" s="393"/>
      <c r="J54" s="196" t="s">
        <v>24</v>
      </c>
      <c r="K54" s="197" t="s">
        <v>35</v>
      </c>
      <c r="L54" s="15"/>
      <c r="M54" s="11"/>
    </row>
    <row r="55" spans="1:13" s="4" customFormat="1" ht="58.5" customHeight="1">
      <c r="A55" s="11"/>
      <c r="B55" s="12"/>
      <c r="C55" s="205"/>
      <c r="D55" s="206"/>
      <c r="E55" s="206"/>
      <c r="F55" s="206"/>
      <c r="G55" s="207"/>
      <c r="H55" s="394" t="s">
        <v>25</v>
      </c>
      <c r="I55" s="395"/>
      <c r="J55" s="196" t="s">
        <v>26</v>
      </c>
      <c r="K55" s="197" t="s">
        <v>35</v>
      </c>
      <c r="L55" s="13"/>
      <c r="M55" s="11"/>
    </row>
    <row r="56" spans="1:13" ht="57.75" customHeight="1">
      <c r="A56" s="5"/>
      <c r="B56" s="9"/>
      <c r="C56" s="208"/>
      <c r="D56" s="209"/>
      <c r="E56" s="209"/>
      <c r="F56" s="209"/>
      <c r="G56" s="210"/>
      <c r="H56" s="395" t="s">
        <v>27</v>
      </c>
      <c r="I56" s="395"/>
      <c r="J56" s="196" t="s">
        <v>28</v>
      </c>
      <c r="K56" s="197" t="s">
        <v>35</v>
      </c>
      <c r="L56" s="10"/>
      <c r="M56" s="5"/>
    </row>
    <row r="57" spans="1:13" ht="17.25" thickBot="1">
      <c r="A57" s="5"/>
      <c r="B57" s="9"/>
      <c r="C57" s="208"/>
      <c r="D57" s="213"/>
      <c r="E57" s="213"/>
      <c r="F57" s="209"/>
      <c r="G57" s="214"/>
      <c r="H57" s="388"/>
      <c r="I57" s="388"/>
      <c r="J57" s="388"/>
      <c r="K57" s="389"/>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37</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abSelected="1" view="pageBreakPreview" zoomScale="80" zoomScaleNormal="80" zoomScaleSheetLayoutView="80" workbookViewId="0">
      <selection activeCell="J5" sqref="J5"/>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524"/>
      <c r="D3" s="525"/>
      <c r="E3" s="525"/>
      <c r="F3" s="525"/>
      <c r="P3" s="26"/>
    </row>
    <row r="4" spans="2:16">
      <c r="B4" s="25"/>
      <c r="C4" s="203"/>
      <c r="D4" s="231"/>
      <c r="E4" s="203"/>
      <c r="F4" s="204"/>
      <c r="P4" s="26"/>
    </row>
    <row r="5" spans="2:16">
      <c r="B5" s="25"/>
      <c r="C5" s="127"/>
      <c r="D5" s="128"/>
      <c r="E5" s="127"/>
      <c r="F5" s="128"/>
      <c r="P5" s="26"/>
    </row>
    <row r="6" spans="2:16" ht="48" customHeight="1">
      <c r="B6" s="25"/>
      <c r="C6" s="526" t="s">
        <v>38</v>
      </c>
      <c r="D6" s="526"/>
      <c r="E6" s="526"/>
      <c r="F6" s="526"/>
      <c r="G6" s="526"/>
      <c r="H6" s="526"/>
      <c r="I6" s="526"/>
      <c r="J6" s="526"/>
      <c r="K6" s="526"/>
      <c r="L6" s="526"/>
      <c r="M6" s="526"/>
      <c r="N6" s="526"/>
      <c r="O6" s="526"/>
      <c r="P6" s="27"/>
    </row>
    <row r="7" spans="2:16" ht="15" thickBot="1">
      <c r="B7" s="25"/>
      <c r="C7" s="52"/>
      <c r="D7" s="52"/>
      <c r="E7" s="52"/>
      <c r="F7" s="52"/>
      <c r="G7" s="52"/>
      <c r="H7" s="52"/>
      <c r="I7" s="52"/>
      <c r="J7" s="52"/>
      <c r="K7" s="52"/>
      <c r="L7" s="52"/>
      <c r="M7" s="52"/>
      <c r="N7" s="52"/>
      <c r="O7" s="52"/>
      <c r="P7" s="26"/>
    </row>
    <row r="8" spans="2:16" ht="15">
      <c r="B8" s="25"/>
      <c r="C8" s="483"/>
      <c r="D8" s="485"/>
      <c r="E8" s="486"/>
      <c r="F8" s="486"/>
      <c r="G8" s="486"/>
      <c r="H8" s="486"/>
      <c r="I8" s="486"/>
      <c r="J8" s="486"/>
      <c r="K8" s="487"/>
      <c r="L8" s="498"/>
      <c r="M8" s="499"/>
      <c r="N8" s="499"/>
      <c r="O8" s="500"/>
      <c r="P8" s="28"/>
    </row>
    <row r="9" spans="2:16" ht="15">
      <c r="B9" s="25"/>
      <c r="C9" s="484"/>
      <c r="D9" s="488" t="s">
        <v>39</v>
      </c>
      <c r="E9" s="489"/>
      <c r="F9" s="489"/>
      <c r="G9" s="489"/>
      <c r="H9" s="489"/>
      <c r="I9" s="489"/>
      <c r="J9" s="489"/>
      <c r="K9" s="490"/>
      <c r="L9" s="501"/>
      <c r="M9" s="502"/>
      <c r="N9" s="502"/>
      <c r="O9" s="503"/>
      <c r="P9" s="28"/>
    </row>
    <row r="10" spans="2:16" ht="15">
      <c r="B10" s="25"/>
      <c r="C10" s="484"/>
      <c r="D10" s="488"/>
      <c r="E10" s="489"/>
      <c r="F10" s="489"/>
      <c r="G10" s="489"/>
      <c r="H10" s="489"/>
      <c r="I10" s="489"/>
      <c r="J10" s="489"/>
      <c r="K10" s="490"/>
      <c r="L10" s="491" t="s">
        <v>40</v>
      </c>
      <c r="M10" s="504"/>
      <c r="N10" s="505"/>
      <c r="O10" s="506"/>
      <c r="P10" s="28"/>
    </row>
    <row r="11" spans="2:16" ht="15">
      <c r="B11" s="25"/>
      <c r="C11" s="484"/>
      <c r="D11" s="488" t="s">
        <v>41</v>
      </c>
      <c r="E11" s="489"/>
      <c r="F11" s="489"/>
      <c r="G11" s="489"/>
      <c r="H11" s="489"/>
      <c r="I11" s="489"/>
      <c r="J11" s="489"/>
      <c r="K11" s="490"/>
      <c r="L11" s="492"/>
      <c r="M11" s="507"/>
      <c r="N11" s="508"/>
      <c r="O11" s="509"/>
      <c r="P11" s="29"/>
    </row>
    <row r="12" spans="2:16" ht="12.75" customHeight="1">
      <c r="B12" s="25"/>
      <c r="C12" s="484"/>
      <c r="D12" s="527"/>
      <c r="E12" s="528"/>
      <c r="F12" s="528"/>
      <c r="G12" s="528"/>
      <c r="H12" s="528"/>
      <c r="I12" s="528"/>
      <c r="J12" s="528"/>
      <c r="K12" s="529"/>
      <c r="L12" s="491" t="s">
        <v>42</v>
      </c>
      <c r="M12" s="491">
        <v>1</v>
      </c>
      <c r="N12" s="491" t="s">
        <v>43</v>
      </c>
      <c r="O12" s="496">
        <v>1</v>
      </c>
      <c r="P12" s="28"/>
    </row>
    <row r="13" spans="2:16" ht="13.5">
      <c r="B13" s="25"/>
      <c r="C13" s="484"/>
      <c r="D13" s="527"/>
      <c r="E13" s="528"/>
      <c r="F13" s="528"/>
      <c r="G13" s="528"/>
      <c r="H13" s="528"/>
      <c r="I13" s="528"/>
      <c r="J13" s="528"/>
      <c r="K13" s="529"/>
      <c r="L13" s="510"/>
      <c r="M13" s="510"/>
      <c r="N13" s="510"/>
      <c r="O13" s="497"/>
      <c r="P13" s="28"/>
    </row>
    <row r="14" spans="2:16" ht="15">
      <c r="B14" s="25"/>
      <c r="C14" s="484"/>
      <c r="D14" s="488" t="s">
        <v>44</v>
      </c>
      <c r="E14" s="489"/>
      <c r="F14" s="489"/>
      <c r="G14" s="489"/>
      <c r="H14" s="489"/>
      <c r="I14" s="489"/>
      <c r="J14" s="489"/>
      <c r="K14" s="490"/>
      <c r="L14" s="510"/>
      <c r="M14" s="510"/>
      <c r="N14" s="510"/>
      <c r="O14" s="497"/>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45</v>
      </c>
      <c r="M16" s="59" t="s">
        <v>46</v>
      </c>
      <c r="N16" s="59" t="s">
        <v>47</v>
      </c>
      <c r="O16" s="60" t="s">
        <v>48</v>
      </c>
      <c r="P16" s="29"/>
    </row>
    <row r="17" spans="2:16" ht="15">
      <c r="B17" s="25"/>
      <c r="C17" s="61"/>
      <c r="D17" s="217"/>
      <c r="E17" s="217"/>
      <c r="F17" s="217"/>
      <c r="G17" s="217"/>
      <c r="H17" s="217"/>
      <c r="I17" s="217"/>
      <c r="J17" s="217"/>
      <c r="K17" s="217"/>
      <c r="L17" s="62"/>
      <c r="M17" s="63"/>
      <c r="N17" s="63"/>
      <c r="O17" s="64"/>
      <c r="P17" s="31"/>
    </row>
    <row r="18" spans="2:16" ht="18" customHeight="1">
      <c r="B18" s="25"/>
      <c r="C18" s="431" t="s">
        <v>49</v>
      </c>
      <c r="D18" s="432"/>
      <c r="E18" s="432"/>
      <c r="F18" s="432"/>
      <c r="G18" s="217"/>
      <c r="H18" s="217"/>
      <c r="I18" s="217" t="s">
        <v>50</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13" t="s">
        <v>51</v>
      </c>
      <c r="D22" s="514"/>
      <c r="E22" s="514"/>
      <c r="F22" s="514"/>
      <c r="G22" s="514"/>
      <c r="H22" s="514"/>
      <c r="I22" s="514"/>
      <c r="J22" s="514"/>
      <c r="K22" s="514"/>
      <c r="L22" s="514"/>
      <c r="M22" s="514"/>
      <c r="N22" s="514"/>
      <c r="O22" s="515"/>
      <c r="P22" s="33"/>
    </row>
    <row r="23" spans="2:16" ht="15" thickBot="1">
      <c r="B23" s="25"/>
      <c r="C23" s="75"/>
      <c r="D23" s="52"/>
      <c r="E23" s="52"/>
      <c r="F23" s="52"/>
      <c r="G23" s="52"/>
      <c r="H23" s="52"/>
      <c r="I23" s="52"/>
      <c r="J23" s="52"/>
      <c r="K23" s="52"/>
      <c r="L23" s="52"/>
      <c r="M23" s="52"/>
      <c r="N23" s="52"/>
      <c r="O23" s="76"/>
      <c r="P23" s="26"/>
    </row>
    <row r="24" spans="2:16" ht="15">
      <c r="B24" s="25"/>
      <c r="C24" s="77" t="s">
        <v>52</v>
      </c>
      <c r="D24" s="493" t="s">
        <v>5</v>
      </c>
      <c r="E24" s="494"/>
      <c r="F24" s="494"/>
      <c r="G24" s="494"/>
      <c r="H24" s="494"/>
      <c r="I24" s="494"/>
      <c r="J24" s="494"/>
      <c r="K24" s="494"/>
      <c r="L24" s="495"/>
      <c r="M24" s="511" t="s">
        <v>53</v>
      </c>
      <c r="N24" s="512"/>
      <c r="O24" s="77" t="s">
        <v>7</v>
      </c>
      <c r="P24" s="34"/>
    </row>
    <row r="25" spans="2:16" ht="15" thickBot="1">
      <c r="B25" s="25"/>
      <c r="C25" s="78"/>
      <c r="D25" s="467"/>
      <c r="E25" s="468"/>
      <c r="F25" s="468"/>
      <c r="G25" s="468"/>
      <c r="H25" s="468"/>
      <c r="I25" s="468"/>
      <c r="J25" s="468"/>
      <c r="K25" s="468"/>
      <c r="L25" s="469"/>
      <c r="M25" s="467"/>
      <c r="N25" s="469"/>
      <c r="O25" s="79"/>
      <c r="P25" s="35"/>
    </row>
    <row r="26" spans="2:16">
      <c r="B26" s="25"/>
      <c r="C26" s="470" t="s">
        <v>54</v>
      </c>
      <c r="D26" s="471"/>
      <c r="E26" s="471"/>
      <c r="F26" s="471"/>
      <c r="G26" s="471"/>
      <c r="H26" s="471"/>
      <c r="I26" s="471"/>
      <c r="J26" s="471"/>
      <c r="K26" s="471"/>
      <c r="L26" s="471"/>
      <c r="M26" s="471"/>
      <c r="N26" s="471"/>
      <c r="O26" s="472"/>
      <c r="P26" s="36"/>
    </row>
    <row r="27" spans="2:16">
      <c r="B27" s="25"/>
      <c r="C27" s="473"/>
      <c r="D27" s="474"/>
      <c r="E27" s="474"/>
      <c r="F27" s="474"/>
      <c r="G27" s="474"/>
      <c r="H27" s="474"/>
      <c r="I27" s="474"/>
      <c r="J27" s="474"/>
      <c r="K27" s="474"/>
      <c r="L27" s="474"/>
      <c r="M27" s="474"/>
      <c r="N27" s="474"/>
      <c r="O27" s="475"/>
      <c r="P27" s="36"/>
    </row>
    <row r="28" spans="2:16" ht="13.5" thickBot="1">
      <c r="B28" s="25"/>
      <c r="C28" s="476"/>
      <c r="D28" s="477"/>
      <c r="E28" s="477"/>
      <c r="F28" s="477"/>
      <c r="G28" s="477"/>
      <c r="H28" s="477"/>
      <c r="I28" s="477"/>
      <c r="J28" s="477"/>
      <c r="K28" s="477"/>
      <c r="L28" s="477"/>
      <c r="M28" s="477"/>
      <c r="N28" s="477"/>
      <c r="O28" s="478"/>
      <c r="P28" s="36"/>
    </row>
    <row r="29" spans="2:16" ht="15">
      <c r="B29" s="25"/>
      <c r="C29" s="455" t="s">
        <v>5</v>
      </c>
      <c r="D29" s="522"/>
      <c r="E29" s="522"/>
      <c r="F29" s="522"/>
      <c r="G29" s="523"/>
      <c r="H29" s="461" t="s">
        <v>55</v>
      </c>
      <c r="I29" s="522"/>
      <c r="J29" s="465" t="s">
        <v>56</v>
      </c>
      <c r="K29" s="466"/>
      <c r="L29" s="80" t="s">
        <v>57</v>
      </c>
      <c r="M29" s="461" t="s">
        <v>58</v>
      </c>
      <c r="N29" s="462"/>
      <c r="O29" s="81" t="s">
        <v>59</v>
      </c>
      <c r="P29" s="37"/>
    </row>
    <row r="30" spans="2:16" ht="14.25">
      <c r="B30" s="25"/>
      <c r="C30" s="439"/>
      <c r="D30" s="440"/>
      <c r="E30" s="440"/>
      <c r="F30" s="440"/>
      <c r="G30" s="516"/>
      <c r="H30" s="517"/>
      <c r="I30" s="516"/>
      <c r="J30" s="517"/>
      <c r="K30" s="516"/>
      <c r="L30" s="82"/>
      <c r="M30" s="518"/>
      <c r="N30" s="519"/>
      <c r="O30" s="83"/>
      <c r="P30" s="38"/>
    </row>
    <row r="31" spans="2:16" ht="14.25">
      <c r="B31" s="25"/>
      <c r="C31" s="84"/>
      <c r="D31" s="85"/>
      <c r="E31" s="85"/>
      <c r="F31" s="85"/>
      <c r="G31" s="86"/>
      <c r="H31" s="87"/>
      <c r="I31" s="86"/>
      <c r="J31" s="87"/>
      <c r="K31" s="86"/>
      <c r="L31" s="82"/>
      <c r="M31" s="518"/>
      <c r="N31" s="519"/>
      <c r="O31" s="83"/>
      <c r="P31" s="38"/>
    </row>
    <row r="32" spans="2:16" ht="15" thickBot="1">
      <c r="B32" s="25"/>
      <c r="C32" s="451"/>
      <c r="D32" s="452"/>
      <c r="E32" s="452"/>
      <c r="F32" s="452"/>
      <c r="G32" s="479"/>
      <c r="H32" s="480"/>
      <c r="I32" s="479"/>
      <c r="J32" s="480"/>
      <c r="K32" s="479"/>
      <c r="L32" s="88"/>
      <c r="M32" s="481"/>
      <c r="N32" s="482"/>
      <c r="O32" s="83"/>
      <c r="P32" s="38"/>
    </row>
    <row r="33" spans="2:16" ht="15.75" thickBot="1">
      <c r="B33" s="25"/>
      <c r="C33" s="445" t="s">
        <v>60</v>
      </c>
      <c r="D33" s="446"/>
      <c r="E33" s="446"/>
      <c r="F33" s="446"/>
      <c r="G33" s="446"/>
      <c r="H33" s="446"/>
      <c r="I33" s="446"/>
      <c r="J33" s="446"/>
      <c r="K33" s="446"/>
      <c r="L33" s="446"/>
      <c r="M33" s="446"/>
      <c r="N33" s="447"/>
      <c r="O33" s="89"/>
      <c r="P33" s="39"/>
    </row>
    <row r="34" spans="2:16" ht="13.5" customHeight="1">
      <c r="B34" s="25"/>
      <c r="C34" s="470" t="s">
        <v>61</v>
      </c>
      <c r="D34" s="471"/>
      <c r="E34" s="471"/>
      <c r="F34" s="471"/>
      <c r="G34" s="471"/>
      <c r="H34" s="471"/>
      <c r="I34" s="471"/>
      <c r="J34" s="471"/>
      <c r="K34" s="471"/>
      <c r="L34" s="471"/>
      <c r="M34" s="471"/>
      <c r="N34" s="471"/>
      <c r="O34" s="472"/>
      <c r="P34" s="36"/>
    </row>
    <row r="35" spans="2:16">
      <c r="B35" s="25"/>
      <c r="C35" s="473"/>
      <c r="D35" s="474"/>
      <c r="E35" s="474"/>
      <c r="F35" s="474"/>
      <c r="G35" s="474"/>
      <c r="H35" s="474"/>
      <c r="I35" s="474"/>
      <c r="J35" s="474"/>
      <c r="K35" s="474"/>
      <c r="L35" s="474"/>
      <c r="M35" s="474"/>
      <c r="N35" s="474"/>
      <c r="O35" s="475"/>
      <c r="P35" s="36"/>
    </row>
    <row r="36" spans="2:16" ht="13.5" thickBot="1">
      <c r="B36" s="25"/>
      <c r="C36" s="476"/>
      <c r="D36" s="477"/>
      <c r="E36" s="477"/>
      <c r="F36" s="477"/>
      <c r="G36" s="477"/>
      <c r="H36" s="477"/>
      <c r="I36" s="477"/>
      <c r="J36" s="477"/>
      <c r="K36" s="477"/>
      <c r="L36" s="477"/>
      <c r="M36" s="477"/>
      <c r="N36" s="477"/>
      <c r="O36" s="478"/>
      <c r="P36" s="36"/>
    </row>
    <row r="37" spans="2:16" ht="15">
      <c r="B37" s="25"/>
      <c r="C37" s="455" t="s">
        <v>5</v>
      </c>
      <c r="D37" s="456"/>
      <c r="E37" s="456"/>
      <c r="F37" s="456"/>
      <c r="G37" s="456"/>
      <c r="H37" s="456"/>
      <c r="I37" s="456"/>
      <c r="J37" s="462"/>
      <c r="K37" s="218" t="s">
        <v>53</v>
      </c>
      <c r="L37" s="80" t="s">
        <v>7</v>
      </c>
      <c r="M37" s="461" t="s">
        <v>62</v>
      </c>
      <c r="N37" s="462"/>
      <c r="O37" s="81" t="s">
        <v>59</v>
      </c>
      <c r="P37" s="37"/>
    </row>
    <row r="38" spans="2:16" ht="14.25">
      <c r="B38" s="25"/>
      <c r="C38" s="439"/>
      <c r="D38" s="440"/>
      <c r="E38" s="440"/>
      <c r="F38" s="440"/>
      <c r="G38" s="440"/>
      <c r="H38" s="440"/>
      <c r="I38" s="440"/>
      <c r="J38" s="516"/>
      <c r="K38" s="222"/>
      <c r="L38" s="90"/>
      <c r="M38" s="520"/>
      <c r="N38" s="521"/>
      <c r="O38" s="83"/>
      <c r="P38" s="38"/>
    </row>
    <row r="39" spans="2:16" ht="15" thickBot="1">
      <c r="B39" s="25"/>
      <c r="C39" s="451"/>
      <c r="D39" s="452"/>
      <c r="E39" s="452"/>
      <c r="F39" s="452"/>
      <c r="G39" s="452"/>
      <c r="H39" s="452"/>
      <c r="I39" s="452"/>
      <c r="J39" s="479"/>
      <c r="K39" s="85"/>
      <c r="L39" s="91"/>
      <c r="M39" s="453"/>
      <c r="N39" s="454"/>
      <c r="O39" s="92"/>
      <c r="P39" s="38"/>
    </row>
    <row r="40" spans="2:16" ht="15.75" thickBot="1">
      <c r="B40" s="25"/>
      <c r="C40" s="445" t="s">
        <v>60</v>
      </c>
      <c r="D40" s="446"/>
      <c r="E40" s="446"/>
      <c r="F40" s="446"/>
      <c r="G40" s="446"/>
      <c r="H40" s="446"/>
      <c r="I40" s="446"/>
      <c r="J40" s="446"/>
      <c r="K40" s="446"/>
      <c r="L40" s="446"/>
      <c r="M40" s="446"/>
      <c r="N40" s="447"/>
      <c r="O40" s="93">
        <v>0</v>
      </c>
      <c r="P40" s="38"/>
    </row>
    <row r="41" spans="2:16">
      <c r="B41" s="25"/>
      <c r="C41" s="470" t="s">
        <v>63</v>
      </c>
      <c r="D41" s="471"/>
      <c r="E41" s="471"/>
      <c r="F41" s="471"/>
      <c r="G41" s="471"/>
      <c r="H41" s="471"/>
      <c r="I41" s="471"/>
      <c r="J41" s="471"/>
      <c r="K41" s="471"/>
      <c r="L41" s="471"/>
      <c r="M41" s="471"/>
      <c r="N41" s="471"/>
      <c r="O41" s="472"/>
      <c r="P41" s="36"/>
    </row>
    <row r="42" spans="2:16">
      <c r="B42" s="25"/>
      <c r="C42" s="473"/>
      <c r="D42" s="474"/>
      <c r="E42" s="474"/>
      <c r="F42" s="474"/>
      <c r="G42" s="474"/>
      <c r="H42" s="474"/>
      <c r="I42" s="474"/>
      <c r="J42" s="474"/>
      <c r="K42" s="474"/>
      <c r="L42" s="474"/>
      <c r="M42" s="474"/>
      <c r="N42" s="474"/>
      <c r="O42" s="475"/>
      <c r="P42" s="36"/>
    </row>
    <row r="43" spans="2:16" ht="13.5" thickBot="1">
      <c r="B43" s="25"/>
      <c r="C43" s="476"/>
      <c r="D43" s="477"/>
      <c r="E43" s="477"/>
      <c r="F43" s="477"/>
      <c r="G43" s="477"/>
      <c r="H43" s="477"/>
      <c r="I43" s="477"/>
      <c r="J43" s="477"/>
      <c r="K43" s="477"/>
      <c r="L43" s="477"/>
      <c r="M43" s="477"/>
      <c r="N43" s="477"/>
      <c r="O43" s="478"/>
      <c r="P43" s="36"/>
    </row>
    <row r="44" spans="2:16" ht="17.25">
      <c r="B44" s="25"/>
      <c r="C44" s="455" t="s">
        <v>64</v>
      </c>
      <c r="D44" s="456"/>
      <c r="E44" s="456"/>
      <c r="F44" s="456"/>
      <c r="G44" s="456"/>
      <c r="H44" s="456"/>
      <c r="I44" s="456"/>
      <c r="J44" s="80" t="s">
        <v>65</v>
      </c>
      <c r="K44" s="220" t="s">
        <v>66</v>
      </c>
      <c r="L44" s="94" t="s">
        <v>67</v>
      </c>
      <c r="M44" s="461" t="s">
        <v>68</v>
      </c>
      <c r="N44" s="462"/>
      <c r="O44" s="81" t="s">
        <v>59</v>
      </c>
      <c r="P44" s="37"/>
    </row>
    <row r="45" spans="2:16" ht="14.25">
      <c r="B45" s="25"/>
      <c r="C45" s="439"/>
      <c r="D45" s="440"/>
      <c r="E45" s="440"/>
      <c r="F45" s="440"/>
      <c r="G45" s="440"/>
      <c r="H45" s="440"/>
      <c r="I45" s="440"/>
      <c r="J45" s="95"/>
      <c r="K45" s="96"/>
      <c r="L45" s="95"/>
      <c r="M45" s="459"/>
      <c r="N45" s="460"/>
      <c r="O45" s="83"/>
      <c r="P45" s="38"/>
    </row>
    <row r="46" spans="2:16" ht="15" thickBot="1">
      <c r="B46" s="25"/>
      <c r="C46" s="451"/>
      <c r="D46" s="452"/>
      <c r="E46" s="452"/>
      <c r="F46" s="452"/>
      <c r="G46" s="452"/>
      <c r="H46" s="452"/>
      <c r="I46" s="452"/>
      <c r="J46" s="97"/>
      <c r="K46" s="98"/>
      <c r="L46" s="97"/>
      <c r="M46" s="453"/>
      <c r="N46" s="454"/>
      <c r="O46" s="99"/>
      <c r="P46" s="38"/>
    </row>
    <row r="47" spans="2:16" ht="15.75" thickBot="1">
      <c r="B47" s="25"/>
      <c r="C47" s="445" t="s">
        <v>60</v>
      </c>
      <c r="D47" s="446"/>
      <c r="E47" s="446"/>
      <c r="F47" s="446"/>
      <c r="G47" s="446"/>
      <c r="H47" s="446"/>
      <c r="I47" s="446"/>
      <c r="J47" s="446"/>
      <c r="K47" s="446"/>
      <c r="L47" s="446"/>
      <c r="M47" s="446"/>
      <c r="N47" s="447"/>
      <c r="O47" s="89"/>
      <c r="P47" s="39"/>
    </row>
    <row r="48" spans="2:16">
      <c r="B48" s="25"/>
      <c r="C48" s="470" t="s">
        <v>69</v>
      </c>
      <c r="D48" s="471"/>
      <c r="E48" s="471"/>
      <c r="F48" s="471"/>
      <c r="G48" s="471"/>
      <c r="H48" s="471"/>
      <c r="I48" s="471"/>
      <c r="J48" s="471"/>
      <c r="K48" s="471"/>
      <c r="L48" s="471"/>
      <c r="M48" s="471"/>
      <c r="N48" s="471"/>
      <c r="O48" s="472"/>
      <c r="P48" s="36"/>
    </row>
    <row r="49" spans="2:16">
      <c r="B49" s="25"/>
      <c r="C49" s="473"/>
      <c r="D49" s="474"/>
      <c r="E49" s="474"/>
      <c r="F49" s="474"/>
      <c r="G49" s="474"/>
      <c r="H49" s="474"/>
      <c r="I49" s="474"/>
      <c r="J49" s="474"/>
      <c r="K49" s="474"/>
      <c r="L49" s="474"/>
      <c r="M49" s="474"/>
      <c r="N49" s="474"/>
      <c r="O49" s="475"/>
      <c r="P49" s="36"/>
    </row>
    <row r="50" spans="2:16" ht="13.5" thickBot="1">
      <c r="B50" s="25"/>
      <c r="C50" s="476"/>
      <c r="D50" s="477"/>
      <c r="E50" s="477"/>
      <c r="F50" s="477"/>
      <c r="G50" s="477"/>
      <c r="H50" s="477"/>
      <c r="I50" s="477"/>
      <c r="J50" s="477"/>
      <c r="K50" s="477"/>
      <c r="L50" s="477"/>
      <c r="M50" s="477"/>
      <c r="N50" s="477"/>
      <c r="O50" s="478"/>
      <c r="P50" s="36"/>
    </row>
    <row r="51" spans="2:16" ht="30">
      <c r="B51" s="25"/>
      <c r="C51" s="455" t="s">
        <v>70</v>
      </c>
      <c r="D51" s="456"/>
      <c r="E51" s="456"/>
      <c r="F51" s="456"/>
      <c r="G51" s="456"/>
      <c r="H51" s="456"/>
      <c r="I51" s="456"/>
      <c r="J51" s="80" t="s">
        <v>71</v>
      </c>
      <c r="K51" s="100" t="s">
        <v>72</v>
      </c>
      <c r="L51" s="101" t="s">
        <v>73</v>
      </c>
      <c r="M51" s="457" t="s">
        <v>58</v>
      </c>
      <c r="N51" s="458"/>
      <c r="O51" s="102" t="s">
        <v>59</v>
      </c>
      <c r="P51" s="40"/>
    </row>
    <row r="52" spans="2:16" ht="14.25">
      <c r="B52" s="25"/>
      <c r="C52" s="103"/>
      <c r="D52" s="104"/>
      <c r="E52" s="104"/>
      <c r="F52" s="104"/>
      <c r="G52" s="104"/>
      <c r="H52" s="104"/>
      <c r="I52" s="104"/>
      <c r="J52" s="105"/>
      <c r="K52" s="106"/>
      <c r="L52" s="107"/>
      <c r="M52" s="463"/>
      <c r="N52" s="464"/>
      <c r="O52" s="108"/>
      <c r="P52" s="41"/>
    </row>
    <row r="53" spans="2:16" ht="14.25">
      <c r="B53" s="25"/>
      <c r="C53" s="103"/>
      <c r="D53" s="104"/>
      <c r="E53" s="104"/>
      <c r="F53" s="104"/>
      <c r="G53" s="104"/>
      <c r="H53" s="104"/>
      <c r="I53" s="104"/>
      <c r="J53" s="105"/>
      <c r="K53" s="106"/>
      <c r="L53" s="107"/>
      <c r="M53" s="463"/>
      <c r="N53" s="464"/>
      <c r="O53" s="108"/>
      <c r="P53" s="41"/>
    </row>
    <row r="54" spans="2:16" ht="14.25">
      <c r="B54" s="25"/>
      <c r="C54" s="103"/>
      <c r="D54" s="104"/>
      <c r="E54" s="104"/>
      <c r="F54" s="104"/>
      <c r="G54" s="104"/>
      <c r="H54" s="104"/>
      <c r="I54" s="104"/>
      <c r="J54" s="105"/>
      <c r="K54" s="106"/>
      <c r="L54" s="107"/>
      <c r="M54" s="459"/>
      <c r="N54" s="460"/>
      <c r="O54" s="108"/>
      <c r="P54" s="41"/>
    </row>
    <row r="55" spans="2:16" ht="15" thickBot="1">
      <c r="B55" s="25"/>
      <c r="C55" s="451"/>
      <c r="D55" s="452"/>
      <c r="E55" s="452"/>
      <c r="F55" s="452"/>
      <c r="G55" s="452"/>
      <c r="H55" s="452"/>
      <c r="I55" s="452"/>
      <c r="J55" s="97"/>
      <c r="K55" s="98"/>
      <c r="L55" s="97"/>
      <c r="M55" s="453"/>
      <c r="N55" s="454"/>
      <c r="O55" s="99"/>
      <c r="P55" s="38"/>
    </row>
    <row r="56" spans="2:16" ht="15.75" thickBot="1">
      <c r="B56" s="25"/>
      <c r="C56" s="445" t="s">
        <v>60</v>
      </c>
      <c r="D56" s="446"/>
      <c r="E56" s="446"/>
      <c r="F56" s="446"/>
      <c r="G56" s="446"/>
      <c r="H56" s="446"/>
      <c r="I56" s="446"/>
      <c r="J56" s="446"/>
      <c r="K56" s="446"/>
      <c r="L56" s="446"/>
      <c r="M56" s="446"/>
      <c r="N56" s="447"/>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48" t="s">
        <v>74</v>
      </c>
      <c r="D58" s="449"/>
      <c r="E58" s="449"/>
      <c r="F58" s="449"/>
      <c r="G58" s="449"/>
      <c r="H58" s="449"/>
      <c r="I58" s="449"/>
      <c r="J58" s="449"/>
      <c r="K58" s="449"/>
      <c r="L58" s="449"/>
      <c r="M58" s="449"/>
      <c r="N58" s="450"/>
      <c r="O58" s="109"/>
      <c r="P58" s="42"/>
    </row>
    <row r="59" spans="2:16">
      <c r="B59" s="25"/>
      <c r="C59" s="470" t="s">
        <v>75</v>
      </c>
      <c r="D59" s="471"/>
      <c r="E59" s="471"/>
      <c r="F59" s="471"/>
      <c r="G59" s="471"/>
      <c r="H59" s="471"/>
      <c r="I59" s="471"/>
      <c r="J59" s="471"/>
      <c r="K59" s="471"/>
      <c r="L59" s="471"/>
      <c r="M59" s="471"/>
      <c r="N59" s="471"/>
      <c r="O59" s="472"/>
      <c r="P59" s="36"/>
    </row>
    <row r="60" spans="2:16">
      <c r="B60" s="25"/>
      <c r="C60" s="473"/>
      <c r="D60" s="474"/>
      <c r="E60" s="474"/>
      <c r="F60" s="474"/>
      <c r="G60" s="474"/>
      <c r="H60" s="474"/>
      <c r="I60" s="474"/>
      <c r="J60" s="474"/>
      <c r="K60" s="474"/>
      <c r="L60" s="474"/>
      <c r="M60" s="474"/>
      <c r="N60" s="474"/>
      <c r="O60" s="475"/>
      <c r="P60" s="36"/>
    </row>
    <row r="61" spans="2:16" ht="13.5" thickBot="1">
      <c r="B61" s="25"/>
      <c r="C61" s="476"/>
      <c r="D61" s="477"/>
      <c r="E61" s="477"/>
      <c r="F61" s="477"/>
      <c r="G61" s="477"/>
      <c r="H61" s="477"/>
      <c r="I61" s="477"/>
      <c r="J61" s="477"/>
      <c r="K61" s="477"/>
      <c r="L61" s="477"/>
      <c r="M61" s="477"/>
      <c r="N61" s="477"/>
      <c r="O61" s="478"/>
      <c r="P61" s="36"/>
    </row>
    <row r="62" spans="2:16" ht="15">
      <c r="B62" s="25"/>
      <c r="C62" s="455" t="s">
        <v>76</v>
      </c>
      <c r="D62" s="456"/>
      <c r="E62" s="456"/>
      <c r="F62" s="456"/>
      <c r="G62" s="456"/>
      <c r="H62" s="456"/>
      <c r="I62" s="456"/>
      <c r="J62" s="220"/>
      <c r="K62" s="221"/>
      <c r="L62" s="101" t="s">
        <v>77</v>
      </c>
      <c r="M62" s="457" t="s">
        <v>78</v>
      </c>
      <c r="N62" s="458"/>
      <c r="O62" s="102"/>
      <c r="P62" s="40"/>
    </row>
    <row r="63" spans="2:16" ht="14.25">
      <c r="B63" s="25"/>
      <c r="C63" s="439" t="s">
        <v>79</v>
      </c>
      <c r="D63" s="440"/>
      <c r="E63" s="440"/>
      <c r="F63" s="440"/>
      <c r="G63" s="440"/>
      <c r="H63" s="440"/>
      <c r="I63" s="440"/>
      <c r="J63" s="110"/>
      <c r="K63" s="111"/>
      <c r="L63" s="112"/>
      <c r="M63" s="441"/>
      <c r="N63" s="442"/>
      <c r="O63" s="113"/>
      <c r="P63" s="43"/>
    </row>
    <row r="64" spans="2:16" ht="14.25">
      <c r="B64" s="25"/>
      <c r="C64" s="84" t="s">
        <v>80</v>
      </c>
      <c r="D64" s="85"/>
      <c r="E64" s="85"/>
      <c r="F64" s="85"/>
      <c r="G64" s="85"/>
      <c r="H64" s="85"/>
      <c r="I64" s="85"/>
      <c r="J64" s="110"/>
      <c r="K64" s="111"/>
      <c r="L64" s="112"/>
      <c r="M64" s="441"/>
      <c r="N64" s="442"/>
      <c r="O64" s="113"/>
      <c r="P64" s="43"/>
    </row>
    <row r="65" spans="2:16" ht="15" thickBot="1">
      <c r="B65" s="25"/>
      <c r="C65" s="69" t="s">
        <v>81</v>
      </c>
      <c r="D65" s="70"/>
      <c r="E65" s="70"/>
      <c r="F65" s="70"/>
      <c r="G65" s="70"/>
      <c r="H65" s="70"/>
      <c r="I65" s="70"/>
      <c r="J65" s="114"/>
      <c r="K65" s="115"/>
      <c r="L65" s="112"/>
      <c r="M65" s="443"/>
      <c r="N65" s="444"/>
      <c r="O65" s="113"/>
      <c r="P65" s="43"/>
    </row>
    <row r="66" spans="2:16" ht="15.75" thickBot="1">
      <c r="B66" s="25"/>
      <c r="C66" s="445" t="s">
        <v>60</v>
      </c>
      <c r="D66" s="446"/>
      <c r="E66" s="446"/>
      <c r="F66" s="446"/>
      <c r="G66" s="446"/>
      <c r="H66" s="446"/>
      <c r="I66" s="446"/>
      <c r="J66" s="446"/>
      <c r="K66" s="446"/>
      <c r="L66" s="446"/>
      <c r="M66" s="446"/>
      <c r="N66" s="447"/>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48" t="s">
        <v>82</v>
      </c>
      <c r="D68" s="449"/>
      <c r="E68" s="449"/>
      <c r="F68" s="449"/>
      <c r="G68" s="449"/>
      <c r="H68" s="449"/>
      <c r="I68" s="449"/>
      <c r="J68" s="449"/>
      <c r="K68" s="449"/>
      <c r="L68" s="449"/>
      <c r="M68" s="449"/>
      <c r="N68" s="450"/>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83</v>
      </c>
      <c r="I70" s="118"/>
      <c r="J70" s="118"/>
      <c r="K70" s="118"/>
      <c r="L70" s="52"/>
      <c r="M70" s="52"/>
      <c r="N70" s="52"/>
      <c r="O70" s="76"/>
      <c r="P70" s="26"/>
    </row>
    <row r="71" spans="2:16" ht="15">
      <c r="B71" s="25"/>
      <c r="C71" s="75"/>
      <c r="D71" s="52"/>
      <c r="E71" s="52"/>
      <c r="F71" s="52"/>
      <c r="G71" s="52"/>
      <c r="H71" s="118" t="s">
        <v>84</v>
      </c>
      <c r="I71" s="52"/>
      <c r="J71" s="52"/>
      <c r="K71" s="52"/>
      <c r="L71" s="52"/>
      <c r="M71" s="52"/>
      <c r="N71" s="52"/>
      <c r="O71" s="76"/>
      <c r="P71" s="45"/>
    </row>
    <row r="72" spans="2:16" ht="15">
      <c r="B72" s="25"/>
      <c r="C72" s="75"/>
      <c r="D72" s="52"/>
      <c r="E72" s="52"/>
      <c r="F72" s="52"/>
      <c r="G72" s="52"/>
      <c r="H72" s="118" t="s">
        <v>85</v>
      </c>
      <c r="I72" s="52"/>
      <c r="J72" s="52"/>
      <c r="K72" s="52"/>
      <c r="L72" s="52"/>
      <c r="M72" s="52"/>
      <c r="N72" s="52"/>
      <c r="O72" s="76"/>
      <c r="P72" s="45"/>
    </row>
    <row r="73" spans="2:16" ht="14.25">
      <c r="B73" s="25"/>
      <c r="C73" s="61"/>
      <c r="D73" s="119"/>
      <c r="E73" s="119"/>
      <c r="F73" s="119"/>
      <c r="G73" s="119"/>
      <c r="H73" s="118" t="s">
        <v>86</v>
      </c>
      <c r="I73" s="119"/>
      <c r="J73" s="119"/>
      <c r="K73" s="119"/>
      <c r="L73" s="119"/>
      <c r="M73" s="119"/>
      <c r="N73" s="119"/>
      <c r="O73" s="120"/>
      <c r="P73" s="46"/>
    </row>
    <row r="74" spans="2:16" ht="14.25">
      <c r="B74" s="25"/>
      <c r="C74" s="75"/>
      <c r="D74" s="52"/>
      <c r="E74" s="52"/>
      <c r="F74" s="52"/>
      <c r="G74" s="52"/>
      <c r="H74" s="52" t="s">
        <v>87</v>
      </c>
      <c r="I74" s="52"/>
      <c r="J74" s="52"/>
      <c r="K74" s="52"/>
      <c r="L74" s="52"/>
      <c r="M74" s="52"/>
      <c r="N74" s="52"/>
      <c r="O74" s="76"/>
      <c r="P74" s="26"/>
    </row>
    <row r="75" spans="2:16" ht="15">
      <c r="B75" s="25"/>
      <c r="C75" s="121" t="s">
        <v>88</v>
      </c>
      <c r="D75" s="122"/>
      <c r="E75" s="122"/>
      <c r="F75" s="122"/>
      <c r="G75" s="122"/>
      <c r="H75" s="122"/>
      <c r="I75" s="122"/>
      <c r="J75" s="122"/>
      <c r="K75" s="122"/>
      <c r="L75" s="122"/>
      <c r="M75" s="122"/>
      <c r="N75" s="122"/>
      <c r="O75" s="123"/>
      <c r="P75" s="26"/>
    </row>
    <row r="76" spans="2:16" ht="14.25">
      <c r="B76" s="25"/>
      <c r="C76" s="436"/>
      <c r="D76" s="437"/>
      <c r="E76" s="437"/>
      <c r="F76" s="437"/>
      <c r="G76" s="437"/>
      <c r="H76" s="437"/>
      <c r="I76" s="437"/>
      <c r="J76" s="437"/>
      <c r="K76" s="437"/>
      <c r="L76" s="437"/>
      <c r="M76" s="437"/>
      <c r="N76" s="437"/>
      <c r="O76" s="438"/>
      <c r="P76" s="46"/>
    </row>
    <row r="77" spans="2:16" ht="14.25">
      <c r="B77" s="25"/>
      <c r="C77" s="436"/>
      <c r="D77" s="437"/>
      <c r="E77" s="437"/>
      <c r="F77" s="437"/>
      <c r="G77" s="437"/>
      <c r="H77" s="437"/>
      <c r="I77" s="437"/>
      <c r="J77" s="437"/>
      <c r="K77" s="437"/>
      <c r="L77" s="437"/>
      <c r="M77" s="437"/>
      <c r="N77" s="437"/>
      <c r="O77" s="438"/>
      <c r="P77" s="46"/>
    </row>
    <row r="78" spans="2:16" ht="14.25">
      <c r="B78" s="25"/>
      <c r="C78" s="61"/>
      <c r="D78" s="119"/>
      <c r="E78" s="119"/>
      <c r="F78" s="119"/>
      <c r="G78" s="119"/>
      <c r="H78" s="119"/>
      <c r="I78" s="119"/>
      <c r="J78" s="119"/>
      <c r="K78" s="119"/>
      <c r="L78" s="119"/>
      <c r="M78" s="119"/>
      <c r="N78" s="119"/>
      <c r="O78" s="120"/>
      <c r="P78" s="46"/>
    </row>
    <row r="79" spans="2:16" ht="15">
      <c r="B79" s="25"/>
      <c r="C79" s="124" t="s">
        <v>89</v>
      </c>
      <c r="D79" s="119"/>
      <c r="E79" s="119"/>
      <c r="F79" s="119"/>
      <c r="G79" s="119"/>
      <c r="H79" s="119"/>
      <c r="I79" s="119"/>
      <c r="J79" s="119"/>
      <c r="K79" s="119"/>
      <c r="L79" s="119"/>
      <c r="M79" s="119"/>
      <c r="N79" s="119"/>
      <c r="O79" s="120"/>
      <c r="P79" s="46"/>
    </row>
    <row r="80" spans="2:16" ht="12.75" customHeight="1">
      <c r="B80" s="25"/>
      <c r="C80" s="433" t="s">
        <v>90</v>
      </c>
      <c r="D80" s="434"/>
      <c r="E80" s="434"/>
      <c r="F80" s="434"/>
      <c r="G80" s="434"/>
      <c r="H80" s="434"/>
      <c r="I80" s="434"/>
      <c r="J80" s="434"/>
      <c r="K80" s="434"/>
      <c r="L80" s="434"/>
      <c r="M80" s="434"/>
      <c r="N80" s="434"/>
      <c r="O80" s="435"/>
      <c r="P80" s="47"/>
    </row>
    <row r="81" spans="2:16" ht="28.5" customHeight="1">
      <c r="B81" s="25"/>
      <c r="C81" s="433"/>
      <c r="D81" s="434"/>
      <c r="E81" s="434"/>
      <c r="F81" s="434"/>
      <c r="G81" s="434"/>
      <c r="H81" s="434"/>
      <c r="I81" s="434"/>
      <c r="J81" s="434"/>
      <c r="K81" s="434"/>
      <c r="L81" s="434"/>
      <c r="M81" s="434"/>
      <c r="N81" s="434"/>
      <c r="O81" s="435"/>
      <c r="P81" s="47"/>
    </row>
    <row r="82" spans="2:16" ht="13.35" customHeight="1">
      <c r="B82" s="25"/>
      <c r="C82" s="433" t="s">
        <v>91</v>
      </c>
      <c r="D82" s="434"/>
      <c r="E82" s="434"/>
      <c r="F82" s="434"/>
      <c r="G82" s="434"/>
      <c r="H82" s="434"/>
      <c r="I82" s="434"/>
      <c r="J82" s="434"/>
      <c r="K82" s="434"/>
      <c r="L82" s="434"/>
      <c r="M82" s="434"/>
      <c r="N82" s="434"/>
      <c r="O82" s="435"/>
      <c r="P82" s="47"/>
    </row>
    <row r="83" spans="2:16" ht="45" customHeight="1">
      <c r="B83" s="25"/>
      <c r="C83" s="433"/>
      <c r="D83" s="434"/>
      <c r="E83" s="434"/>
      <c r="F83" s="434"/>
      <c r="G83" s="434"/>
      <c r="H83" s="434"/>
      <c r="I83" s="434"/>
      <c r="J83" s="434"/>
      <c r="K83" s="434"/>
      <c r="L83" s="434"/>
      <c r="M83" s="434"/>
      <c r="N83" s="434"/>
      <c r="O83" s="435"/>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83</v>
      </c>
      <c r="I85" s="52"/>
      <c r="J85" s="52"/>
      <c r="K85" s="52"/>
      <c r="L85" s="52"/>
      <c r="M85" s="52"/>
      <c r="N85" s="52"/>
      <c r="O85" s="76"/>
      <c r="P85" s="26"/>
    </row>
    <row r="86" spans="2:16" ht="14.25">
      <c r="B86" s="25"/>
      <c r="C86" s="75"/>
      <c r="D86" s="52"/>
      <c r="E86" s="52"/>
      <c r="F86" s="52"/>
      <c r="G86" s="52"/>
      <c r="H86" s="52" t="s">
        <v>84</v>
      </c>
      <c r="I86" s="85"/>
      <c r="J86" s="85"/>
      <c r="K86" s="85"/>
      <c r="L86" s="52"/>
      <c r="M86" s="52"/>
      <c r="N86" s="52"/>
      <c r="O86" s="76"/>
      <c r="P86" s="26"/>
    </row>
    <row r="87" spans="2:16" ht="14.25">
      <c r="B87" s="25"/>
      <c r="C87" s="75"/>
      <c r="D87" s="52"/>
      <c r="E87" s="52"/>
      <c r="F87" s="52"/>
      <c r="G87" s="52"/>
      <c r="H87" s="52" t="s">
        <v>92</v>
      </c>
      <c r="I87" s="125"/>
      <c r="J87" s="125"/>
      <c r="K87" s="125"/>
      <c r="L87" s="52"/>
      <c r="M87" s="52"/>
      <c r="N87" s="52"/>
      <c r="O87" s="76"/>
      <c r="P87" s="26"/>
    </row>
    <row r="88" spans="2:16" ht="14.25">
      <c r="B88" s="25"/>
      <c r="C88" s="126"/>
      <c r="D88" s="119"/>
      <c r="E88" s="119"/>
      <c r="F88" s="119"/>
      <c r="G88" s="119"/>
      <c r="H88" s="52" t="s">
        <v>93</v>
      </c>
      <c r="I88" s="52"/>
      <c r="J88" s="52"/>
      <c r="K88" s="52"/>
      <c r="L88" s="119"/>
      <c r="M88" s="119"/>
      <c r="N88" s="119"/>
      <c r="O88" s="120"/>
      <c r="P88" s="46"/>
    </row>
    <row r="89" spans="2:16" ht="18.75" customHeight="1" thickBot="1">
      <c r="B89" s="25"/>
      <c r="C89" s="429"/>
      <c r="D89" s="430"/>
      <c r="E89" s="430"/>
      <c r="F89" s="98"/>
      <c r="G89" s="98"/>
      <c r="H89" s="98"/>
      <c r="I89" s="98"/>
      <c r="J89" s="98"/>
      <c r="K89" s="427"/>
      <c r="L89" s="427"/>
      <c r="M89" s="427"/>
      <c r="N89" s="427"/>
      <c r="O89" s="428"/>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schemas.microsoft.com/office/2006/documentManagement/types"/>
    <ds:schemaRef ds:uri="http://purl.org/dc/dcmitype/"/>
    <ds:schemaRef ds:uri="http://purl.org/dc/terms/"/>
    <ds:schemaRef ds:uri="a6cb9e4b-f1d1-4245-83ec-6cad768d538a"/>
    <ds:schemaRef ds:uri="http://www.w3.org/XML/1998/namespace"/>
    <ds:schemaRef ds:uri="http://schemas.microsoft.com/office/infopath/2007/PartnerControls"/>
    <ds:schemaRef ds:uri="http://schemas.openxmlformats.org/package/2006/metadata/core-propertie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Mauricio Meriño Ojeda</cp:lastModifiedBy>
  <cp:revision/>
  <dcterms:created xsi:type="dcterms:W3CDTF">2006-06-27T16:47:25Z</dcterms:created>
  <dcterms:modified xsi:type="dcterms:W3CDTF">2026-08-19T19:22:57Z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