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0"/>
  <workbookPr/>
  <mc:AlternateContent xmlns:mc="http://schemas.openxmlformats.org/markup-compatibility/2006">
    <mc:Choice Requires="x15">
      <x15ac:absPath xmlns:x15ac="http://schemas.microsoft.com/office/spreadsheetml/2010/11/ac" url="/Users/dicaos/Desktop/Nueva Minima/"/>
    </mc:Choice>
  </mc:AlternateContent>
  <xr:revisionPtr revIDLastSave="0" documentId="8_{8A1F678A-1AFB-774F-AC53-D9FA2456F175}" xr6:coauthVersionLast="47" xr6:coauthVersionMax="47" xr10:uidLastSave="{00000000-0000-0000-0000-000000000000}"/>
  <bookViews>
    <workbookView xWindow="0" yWindow="0" windowWidth="28160" windowHeight="17620" xr2:uid="{87679DC8-069E-4AAE-92F2-3BB557C27820}"/>
  </bookViews>
  <sheets>
    <sheet name="FORMATO ESTUDIO DE MERCADO" sheetId="1" r:id="rId1"/>
  </sheets>
  <externalReferences>
    <externalReference r:id="rId2"/>
    <externalReference r:id="rId3"/>
  </externalReferences>
  <definedNames>
    <definedName name="_xlnm._FilterDatabase" localSheetId="0" hidden="1">'FORMATO ESTUDIO DE MERCADO'!$A$12:$W$78</definedName>
    <definedName name="BASE">#REF!</definedName>
    <definedName name="Casas_de_juventud">#REF!</definedName>
    <definedName name="Centros_Forjar">#REF!</definedName>
    <definedName name="CONCPETOLINEA">#REF!</definedName>
    <definedName name="dgsgdffg">#REF!</definedName>
    <definedName name="DIMENSION">#REF!</definedName>
    <definedName name="Escuelas_culturales">#REF!</definedName>
    <definedName name="Escuelas_deportivas">#REF!</definedName>
    <definedName name="ESTADO">[1]LISTAS!$B$5:$B$10</definedName>
    <definedName name="ESTADODOS">[1]LISTAS!$B$6:$B$10</definedName>
    <definedName name="ETAPA">#REF!</definedName>
    <definedName name="FGKJHLKHKJÑ">#REF!</definedName>
    <definedName name="GGGGGGGGGGGGG">#REF!</definedName>
    <definedName name="IED">#REF!</definedName>
    <definedName name="INDICADOR">[2]listas!$S$216:$S$275</definedName>
    <definedName name="LINEA">#REF!</definedName>
    <definedName name="Mipymes">#REF!</definedName>
    <definedName name="NIVEL">#REF!</definedName>
    <definedName name="SECTOR">#REF!</definedName>
    <definedName name="Sedes_culturales">#REF!</definedName>
    <definedName name="TEMA">#REF!</definedName>
    <definedName name="TEMAGEO">#REF!</definedName>
    <definedName name="TIPODECODIGO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14" i="1" l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13" i="1"/>
  <c r="N14" i="1"/>
  <c r="V14" i="1" s="1"/>
  <c r="N15" i="1"/>
  <c r="N16" i="1"/>
  <c r="N17" i="1"/>
  <c r="N18" i="1"/>
  <c r="N19" i="1"/>
  <c r="N20" i="1"/>
  <c r="N21" i="1"/>
  <c r="N22" i="1"/>
  <c r="V22" i="1" s="1"/>
  <c r="N23" i="1"/>
  <c r="N24" i="1"/>
  <c r="N25" i="1"/>
  <c r="N26" i="1"/>
  <c r="N27" i="1"/>
  <c r="N28" i="1"/>
  <c r="N29" i="1"/>
  <c r="N30" i="1"/>
  <c r="V30" i="1" s="1"/>
  <c r="N31" i="1"/>
  <c r="N32" i="1"/>
  <c r="N33" i="1"/>
  <c r="N34" i="1"/>
  <c r="N35" i="1"/>
  <c r="N36" i="1"/>
  <c r="N37" i="1"/>
  <c r="N38" i="1"/>
  <c r="U38" i="1" s="1"/>
  <c r="N39" i="1"/>
  <c r="N40" i="1"/>
  <c r="N41" i="1"/>
  <c r="N42" i="1"/>
  <c r="N43" i="1"/>
  <c r="N44" i="1"/>
  <c r="N45" i="1"/>
  <c r="N46" i="1"/>
  <c r="V46" i="1" s="1"/>
  <c r="N47" i="1"/>
  <c r="N48" i="1"/>
  <c r="N49" i="1"/>
  <c r="N50" i="1"/>
  <c r="N51" i="1"/>
  <c r="N52" i="1"/>
  <c r="N53" i="1"/>
  <c r="N54" i="1"/>
  <c r="V54" i="1" s="1"/>
  <c r="N55" i="1"/>
  <c r="N56" i="1"/>
  <c r="N57" i="1"/>
  <c r="N58" i="1"/>
  <c r="N59" i="1"/>
  <c r="N60" i="1"/>
  <c r="N61" i="1"/>
  <c r="N62" i="1"/>
  <c r="V62" i="1" s="1"/>
  <c r="N63" i="1"/>
  <c r="N64" i="1"/>
  <c r="N65" i="1"/>
  <c r="N66" i="1"/>
  <c r="N67" i="1"/>
  <c r="N68" i="1"/>
  <c r="N69" i="1"/>
  <c r="N70" i="1"/>
  <c r="V70" i="1" s="1"/>
  <c r="N71" i="1"/>
  <c r="N72" i="1"/>
  <c r="N73" i="1"/>
  <c r="N74" i="1"/>
  <c r="N75" i="1"/>
  <c r="N76" i="1"/>
  <c r="N77" i="1"/>
  <c r="N78" i="1"/>
  <c r="V78" i="1" s="1"/>
  <c r="N13" i="1"/>
  <c r="U58" i="1" l="1"/>
  <c r="V72" i="1"/>
  <c r="U77" i="1"/>
  <c r="U61" i="1"/>
  <c r="U53" i="1"/>
  <c r="U45" i="1"/>
  <c r="U29" i="1"/>
  <c r="U21" i="1"/>
  <c r="U69" i="1"/>
  <c r="U37" i="1"/>
  <c r="U75" i="1"/>
  <c r="U67" i="1"/>
  <c r="U59" i="1"/>
  <c r="U51" i="1"/>
  <c r="U43" i="1"/>
  <c r="U35" i="1"/>
  <c r="U27" i="1"/>
  <c r="U19" i="1"/>
  <c r="V13" i="1"/>
  <c r="V73" i="1"/>
  <c r="V65" i="1"/>
  <c r="V57" i="1"/>
  <c r="V49" i="1"/>
  <c r="V41" i="1"/>
  <c r="V33" i="1"/>
  <c r="V25" i="1"/>
  <c r="V17" i="1"/>
  <c r="V19" i="1"/>
  <c r="W19" i="1" s="1"/>
  <c r="V27" i="1"/>
  <c r="V35" i="1"/>
  <c r="V71" i="1"/>
  <c r="V63" i="1"/>
  <c r="V55" i="1"/>
  <c r="V47" i="1"/>
  <c r="V39" i="1"/>
  <c r="V31" i="1"/>
  <c r="V23" i="1"/>
  <c r="V15" i="1"/>
  <c r="V43" i="1"/>
  <c r="W43" i="1" s="1"/>
  <c r="U76" i="1"/>
  <c r="U68" i="1"/>
  <c r="U60" i="1"/>
  <c r="U52" i="1"/>
  <c r="U44" i="1"/>
  <c r="U36" i="1"/>
  <c r="U28" i="1"/>
  <c r="U20" i="1"/>
  <c r="U54" i="1"/>
  <c r="W54" i="1" s="1"/>
  <c r="V56" i="1"/>
  <c r="V48" i="1"/>
  <c r="V40" i="1"/>
  <c r="V32" i="1"/>
  <c r="V24" i="1"/>
  <c r="V16" i="1"/>
  <c r="V51" i="1"/>
  <c r="V64" i="1"/>
  <c r="V59" i="1"/>
  <c r="W59" i="1" s="1"/>
  <c r="V74" i="1"/>
  <c r="V50" i="1"/>
  <c r="V42" i="1"/>
  <c r="V34" i="1"/>
  <c r="V26" i="1"/>
  <c r="V18" i="1"/>
  <c r="V67" i="1"/>
  <c r="W67" i="1" s="1"/>
  <c r="V66" i="1"/>
  <c r="U46" i="1"/>
  <c r="W46" i="1" s="1"/>
  <c r="V75" i="1"/>
  <c r="V76" i="1"/>
  <c r="U70" i="1"/>
  <c r="W70" i="1" s="1"/>
  <c r="V20" i="1"/>
  <c r="V36" i="1"/>
  <c r="W36" i="1" s="1"/>
  <c r="V44" i="1"/>
  <c r="V52" i="1"/>
  <c r="V68" i="1"/>
  <c r="U14" i="1"/>
  <c r="W14" i="1" s="1"/>
  <c r="V21" i="1"/>
  <c r="V29" i="1"/>
  <c r="V37" i="1"/>
  <c r="V45" i="1"/>
  <c r="W45" i="1" s="1"/>
  <c r="V53" i="1"/>
  <c r="V61" i="1"/>
  <c r="V69" i="1"/>
  <c r="V77" i="1"/>
  <c r="W77" i="1" s="1"/>
  <c r="U62" i="1"/>
  <c r="W62" i="1" s="1"/>
  <c r="V28" i="1"/>
  <c r="V60" i="1"/>
  <c r="U64" i="1"/>
  <c r="U56" i="1"/>
  <c r="U48" i="1"/>
  <c r="W48" i="1" s="1"/>
  <c r="U40" i="1"/>
  <c r="U32" i="1"/>
  <c r="U24" i="1"/>
  <c r="U16" i="1"/>
  <c r="U74" i="1"/>
  <c r="U66" i="1"/>
  <c r="U50" i="1"/>
  <c r="U42" i="1"/>
  <c r="U34" i="1"/>
  <c r="W34" i="1" s="1"/>
  <c r="U26" i="1"/>
  <c r="U18" i="1"/>
  <c r="U22" i="1"/>
  <c r="W22" i="1" s="1"/>
  <c r="U72" i="1"/>
  <c r="W72" i="1" s="1"/>
  <c r="U13" i="1"/>
  <c r="W13" i="1" s="1"/>
  <c r="U71" i="1"/>
  <c r="U63" i="1"/>
  <c r="U55" i="1"/>
  <c r="U47" i="1"/>
  <c r="U39" i="1"/>
  <c r="U31" i="1"/>
  <c r="U23" i="1"/>
  <c r="W23" i="1" s="1"/>
  <c r="U15" i="1"/>
  <c r="W15" i="1" s="1"/>
  <c r="U73" i="1"/>
  <c r="W73" i="1" s="1"/>
  <c r="U65" i="1"/>
  <c r="W65" i="1" s="1"/>
  <c r="U57" i="1"/>
  <c r="U49" i="1"/>
  <c r="U41" i="1"/>
  <c r="U33" i="1"/>
  <c r="U25" i="1"/>
  <c r="U17" i="1"/>
  <c r="W17" i="1" s="1"/>
  <c r="U30" i="1"/>
  <c r="W30" i="1" s="1"/>
  <c r="V38" i="1"/>
  <c r="W38" i="1" s="1"/>
  <c r="V58" i="1"/>
  <c r="W58" i="1" s="1"/>
  <c r="U78" i="1"/>
  <c r="W78" i="1" s="1"/>
  <c r="W50" i="1" l="1"/>
  <c r="W37" i="1"/>
  <c r="W44" i="1"/>
  <c r="W24" i="1"/>
  <c r="W53" i="1"/>
  <c r="W32" i="1"/>
  <c r="W75" i="1"/>
  <c r="W51" i="1"/>
  <c r="W71" i="1"/>
  <c r="W27" i="1"/>
  <c r="W56" i="1"/>
  <c r="W20" i="1"/>
  <c r="W26" i="1"/>
  <c r="W69" i="1"/>
  <c r="W63" i="1"/>
  <c r="W42" i="1"/>
  <c r="W61" i="1"/>
  <c r="W52" i="1"/>
  <c r="W66" i="1"/>
  <c r="W64" i="1"/>
  <c r="W35" i="1"/>
  <c r="W31" i="1"/>
  <c r="W16" i="1"/>
  <c r="W28" i="1"/>
  <c r="W29" i="1"/>
  <c r="W21" i="1"/>
  <c r="W76" i="1"/>
  <c r="W41" i="1"/>
  <c r="W57" i="1"/>
  <c r="W40" i="1"/>
  <c r="W74" i="1"/>
  <c r="W25" i="1"/>
  <c r="W33" i="1"/>
  <c r="W18" i="1"/>
  <c r="W49" i="1"/>
  <c r="W47" i="1"/>
  <c r="W55" i="1"/>
  <c r="W68" i="1"/>
  <c r="W60" i="1"/>
  <c r="W39" i="1"/>
</calcChain>
</file>

<file path=xl/sharedStrings.xml><?xml version="1.0" encoding="utf-8"?>
<sst xmlns="http://schemas.openxmlformats.org/spreadsheetml/2006/main" count="596" uniqueCount="200">
  <si>
    <t>CONSOLIDADO ESTUDIO DE MERCADO FDLM</t>
  </si>
  <si>
    <t>PROVEEDOR 1</t>
  </si>
  <si>
    <t>COMPETITIVIDAD SAS</t>
  </si>
  <si>
    <t>TELEFONO CONTACTO</t>
  </si>
  <si>
    <t>NIT</t>
  </si>
  <si>
    <t>900653830-3</t>
  </si>
  <si>
    <t>CORREO CONTACTO</t>
  </si>
  <si>
    <t>competitividadsas@gmail.com</t>
  </si>
  <si>
    <t>DIRECCIÓN</t>
  </si>
  <si>
    <t>Carrera 7 No 82-66 oficina 701</t>
  </si>
  <si>
    <t>PAGINA WEB</t>
  </si>
  <si>
    <t>NA</t>
  </si>
  <si>
    <t>PROVEEDOR 2</t>
  </si>
  <si>
    <t>INFRA LOGISTICS GROUP</t>
  </si>
  <si>
    <t>300 2607181</t>
  </si>
  <si>
    <t>infra.logisticgroup@gmail.com</t>
  </si>
  <si>
    <t>CALLE 24 C 71 60</t>
  </si>
  <si>
    <t>PROVEEDOR 3</t>
  </si>
  <si>
    <t>AVANZA LOGISTICA Y SERVICIOS</t>
  </si>
  <si>
    <t>321 4747020</t>
  </si>
  <si>
    <t>reservaslemus@gmail.com</t>
  </si>
  <si>
    <t>Cra. 33 #25 A - 55</t>
  </si>
  <si>
    <t>VARIABLES DE LOS ITEMS A COTIZAR</t>
  </si>
  <si>
    <t>COTIZACIÓN PROVEEDOR 1</t>
  </si>
  <si>
    <t>COTIZACIÓN PROVEEDOR 2</t>
  </si>
  <si>
    <t>COTIZACIÓN PROVEEDOR 3</t>
  </si>
  <si>
    <t>ANÁLISIS DE MERCADO</t>
  </si>
  <si>
    <t>Ítem</t>
  </si>
  <si>
    <t>Proyecto</t>
  </si>
  <si>
    <t>Meta</t>
  </si>
  <si>
    <t>Componente</t>
  </si>
  <si>
    <t>Iniciativa de PP</t>
  </si>
  <si>
    <t>Personal y/o Insumos (bienes Y/O servicios)</t>
  </si>
  <si>
    <t>Descripción técnica</t>
  </si>
  <si>
    <t>Cantidad</t>
  </si>
  <si>
    <t>Unidad de medida</t>
  </si>
  <si>
    <t>Tiempo</t>
  </si>
  <si>
    <t>Valor unitario con IVA</t>
  </si>
  <si>
    <t>PROMEDIO UNITARIO( CON IVA)</t>
  </si>
  <si>
    <t>DESVIACION ESTANDAR</t>
  </si>
  <si>
    <t>COEFICIENTE DE VARIACION</t>
  </si>
  <si>
    <t>Proyecto 2774 Prevención y atención de violencia intrafamiliar y violencia sexual para poblaciones en situaciones de riesgo y vulnerabilidad de derechos</t>
  </si>
  <si>
    <t>Vincular 500 personas en procesos para la prevención de violencias en el contexto familiar y/o violencia sexual</t>
  </si>
  <si>
    <t>Componente 1. Sensibilizaciones y Escuelas de Arte</t>
  </si>
  <si>
    <t>Mártires le apuesta a la no violencia</t>
  </si>
  <si>
    <t>COPIAS E IMPRESIONES</t>
  </si>
  <si>
    <t>COPIAS E IMPRESIONES FORMATOS A DEMANDA BLANCO Y NEGRO Y A COLOR DE ACUERDO A LA</t>
  </si>
  <si>
    <t>8 meses</t>
  </si>
  <si>
    <t>UNIDAD</t>
  </si>
  <si>
    <t>MARCADORES BORRABLES</t>
  </si>
  <si>
    <t>CAJA DE MARCADORES X 12 COLORES SURTIDOS</t>
  </si>
  <si>
    <t>CAJA X 12</t>
  </si>
  <si>
    <t>MARCADORES PERMANENTES</t>
  </si>
  <si>
    <t>CAJA X 12 MARCADORES PERMANENTES COLORES SURTIDOSPUNTA FINA</t>
  </si>
  <si>
    <t>CAJA X12</t>
  </si>
  <si>
    <t>TIJERAS</t>
  </si>
  <si>
    <t>TIJERAS PUNTA ROMA COLORES SURTIDOS</t>
  </si>
  <si>
    <t>RESMA DE PAPEL</t>
  </si>
  <si>
    <t>RESMA TAMAÑO CARTA BOND DE 500 HOJAS DE 75G BLANCO POR UNIDAD</t>
  </si>
  <si>
    <t xml:space="preserve">ESFEROS NEGROS  </t>
  </si>
  <si>
    <t>ESFERO NEGRO CAJA X 12 UNIDADES TINTA GEL</t>
  </si>
  <si>
    <t>LAPIZ</t>
  </si>
  <si>
    <t>CAJA LÁPIZ NEGRO NO 2 HB (*) X 12</t>
  </si>
  <si>
    <t>BORRADOR</t>
  </si>
  <si>
    <t>CAJA BORRADOR NATA PZ 20 X 12 UNID</t>
  </si>
  <si>
    <t>TAJALAPIZ</t>
  </si>
  <si>
    <t>TAJALAPIZ PLASTICO CON DEPOSITO DOBLE</t>
  </si>
  <si>
    <t>COLORES</t>
  </si>
  <si>
    <t>CAJA DE COLORES X 12 UNID</t>
  </si>
  <si>
    <t>BLOCK IRIS</t>
  </si>
  <si>
    <t>BLOCK IRIS TAMANO CARTA POR 35 HOJAS</t>
  </si>
  <si>
    <t>BLOCK X 35</t>
  </si>
  <si>
    <t>PAPEL KRAFT</t>
  </si>
  <si>
    <t>ROLLO PAPEL KRAFT 24 PULGADAS 60 GRAMOS</t>
  </si>
  <si>
    <t>CINTATRANSPARENTE</t>
  </si>
  <si>
    <t>CINTA ADHESIVA TRANSPARENTE DE EMPAǪUE TESA 48MM X 40M</t>
  </si>
  <si>
    <t>BASTIDOR LIENZO</t>
  </si>
  <si>
    <t>PALETA MEZCLADOR DE PINTURA</t>
  </si>
  <si>
    <t>PALETA DE PINTURA MEZCLADOR PLASTICA</t>
  </si>
  <si>
    <t>PEGANTE LIQUIDO</t>
  </si>
  <si>
    <t>COLBON PEGANTE LIǪUIDO UNIVERSAL 225 G</t>
  </si>
  <si>
    <t>PEGANTE EN BARRA</t>
  </si>
  <si>
    <t>PEGANTE EN BARRA 40 G</t>
  </si>
  <si>
    <t>TABLAS LEGAJADORAS</t>
  </si>
  <si>
    <t>TABLA PLANILLERA APOYO DEPOSITO GANCHO PRESION A4</t>
  </si>
  <si>
    <t>CAJA X4</t>
  </si>
  <si>
    <t>KIT DE PINCELES</t>
  </si>
  <si>
    <t>SET DE PINCELES PARA PINTURA, CERDAS SINTÉTICAS, MANGO PLÁSTICO O MADERA, PAQUETE POR 6 UNIDADES</t>
  </si>
  <si>
    <t>KIT X 6</t>
  </si>
  <si>
    <t>CAJA DE TÉMPERAS</t>
  </si>
  <si>
    <t>CAJA DE PINTURAS TIPO TÉMPERA, 24 COLORES SURTIDOS, PRESENTACIÓN EN ENVASES INDIVIDUALES</t>
  </si>
  <si>
    <t xml:space="preserve">   </t>
  </si>
  <si>
    <t>CAJA X 24</t>
  </si>
  <si>
    <t>PLUMONES DE COLORES</t>
  </si>
  <si>
    <t>MARCADORES/PLUMONES DE COLORES, PAQUETE POR 24 UNIDADES, TINTA LAVABLE</t>
  </si>
  <si>
    <t>CRAYOLAS</t>
  </si>
  <si>
    <t>CRAYONES DE COLORES, NO TÓXICOS, PAQUETE POR 12 UNIDADES</t>
  </si>
  <si>
    <t>CINTA ENMASCARAR</t>
  </si>
  <si>
    <t>ROLLO DE CINTA DE ENMASCARAR, ANCHO 4 CM, ADHESIVO DE FÁCIL REMOCIÓN</t>
  </si>
  <si>
    <t xml:space="preserve">     </t>
  </si>
  <si>
    <t>GLOBOS</t>
  </si>
  <si>
    <t>(GLOBOS) DE COLORES SURTIDOS EN LÁTEX, TAMAÑO ESTÁNDAR (APROX. 9–12 PULGADAS), APTAS PARA INFLAR CON AIRE O HELIO, PARA USO RECREATIVO Y DECORATIVO, EMPAQUE POR PAQUETE DE 25 UNIDADES</t>
  </si>
  <si>
    <t>PAQUETE X 12</t>
  </si>
  <si>
    <t>CUCHARAS PLÁSTICAS</t>
  </si>
  <si>
    <t>CUCHARAS PLÁSTICAS DE COLORES, PAQUETE POR 100 UNIDADES</t>
  </si>
  <si>
    <t>PAQUETE X 100</t>
  </si>
  <si>
    <t>PALOS DE PINCHO</t>
  </si>
  <si>
    <t>PALOS DE MADERA PARA PINCHO, PAQUETE POR 100 UNIDADES</t>
  </si>
  <si>
    <t>JUEGO TWISTER</t>
  </si>
  <si>
    <t>JUEGO TIPO TWISTER EN TAPETE PLÁSTICO O MATERIAL TIPO PLOTTER, RESISTENTE, IMPRESIÓN A COLOR</t>
  </si>
  <si>
    <t>JUEGO DE GOLOSA</t>
  </si>
  <si>
    <t>TAPETE DE GOLOSA (RAYUELA) EN MATERIAL PLÁSTICO O TIPO PLOTTER, RESISTENTE</t>
  </si>
  <si>
    <t xml:space="preserve">    </t>
  </si>
  <si>
    <t>JUEGO YENGA</t>
  </si>
  <si>
    <t>JUEGO DE BLOQUES TIPO JENGA EN MADERA O PLÁSTICO, COLORES SURTIDOS</t>
  </si>
  <si>
    <t xml:space="preserve">JUEGO ESCALERA </t>
  </si>
  <si>
    <t>JUEGO DE ESCALERA EN FORMATO 30x30, IMPRESO EN TAPETE PLÁSTICO O PLOTTER</t>
  </si>
  <si>
    <t>PELOTA INFLABLE</t>
  </si>
  <si>
    <t>PELOTA INFLABLE DE TAMAÑO MEDIANO A GRANDE, MATERIAL PLÁSTICO RESISTENTE</t>
  </si>
  <si>
    <t>PELOTAS PING-PONG</t>
  </si>
  <si>
    <t>PELOTAS DE PING-PONG, COLORES SURTIDOS, MATERIAL PLÁSTICO</t>
  </si>
  <si>
    <t>AROS DESARMABLES</t>
  </si>
  <si>
    <t>AROS PLÁSTICOS TIPO HULA-HULA, DESARMABLES, DIÁMETRO ESTÁNDAR INFANTIL/ADULTO</t>
  </si>
  <si>
    <t xml:space="preserve"> </t>
  </si>
  <si>
    <t>KIT JUEGO ROMPECABEZAS</t>
  </si>
  <si>
    <t>ROMPECABEZAS EN CARTÓN RÍGIDO, DISEÑO PERSONALIZADO, MÍNIMO 20 PIEZAS, DIMENSIONES APROXIMADAS ENTRE 18 CM Y 30 CM, IMPRESIÓN A COLOR</t>
  </si>
  <si>
    <t>JUEGO ESCALERAS</t>
  </si>
  <si>
    <t>JUEGO TIPO ESCALERA EN CARTÓN RESISTENTE, DIMENSIONES APROXIMADAS 20 CM X 20 CM</t>
  </si>
  <si>
    <t>JUEGO DE PARQUES</t>
  </si>
  <si>
    <t>TABLERO DE PARQUES EN CARTÓN RESISTENTE CON FICHAS INCLUIDAS, TAMAÑO APROXIMADO 20 CM X 20 CM.</t>
  </si>
  <si>
    <t>PINTURAS EN AEROSOL</t>
  </si>
  <si>
    <t>PINTURAS EN AEROSOL DE SECADO RÁPIDO, BASE ACRÍLICA O SINTÉTICA, APTAS PARA SUPERFICIES COMO CONCRETO, MADERA Y METAL. ALTA COBERTURA, RESISTENCIA A LA INTEMPERIE Y BUENA ADHERENCIA. PRESENTACIÓN EN ENVASES PRESURIZADOS (300–400 ML) EN VARIEDAD DE COLORES.</t>
  </si>
  <si>
    <t>RODILLOS PARA PINTAR PARED</t>
  </si>
  <si>
    <t>KIT DE RODILLOS PARA PINTURA COMPUESTO POR MANGOS ERGONÓMICOS Y REPUESTOS EN FELPA O MICROFIBRA, EN DIFERENTES TAMAÑOS (PEQUEÑO, MEDIANO Y GRANDE). APTOS PARA SUPERFICIES LISAS Y SEMI-RUGOSAS. PERMITEN UNA APLICACIÓN UNIFORME Y EFICIENTE DE PINTURAS VINÍLICAS, ACRÍLICAS O ESMALTES. INCLUYEN ESTRUCTURA METÁLICA RESISTENTE.</t>
  </si>
  <si>
    <t>KIT X 3</t>
  </si>
  <si>
    <t>BROCHAS DIFERENTES TAMAÑOS</t>
  </si>
  <si>
    <t>KIT DE BROCHAS CON CERDAS SINTÉTICAS O NATURALES, APTAS PARA LA APLICACIÓN DE PINTURAS BASE AGUA Y BASE SOLVENTE. INCLUYEN DIFERENTES TAMAÑOS (APROXIMADAMENTE 1”, 2” Y 3”) PARA TRABAJOS DE DETALLE, RECORTE Y ACABADO. CUENTAN CON MANGOS ERGONÓMICOS EN MADERA O MATERIAL PLÁSTICO.</t>
  </si>
  <si>
    <t>BANDEJAS PARA PINTURA</t>
  </si>
  <si>
    <t>BANDEJAS FABRICADAS EN MATERIAL PLÁSTICO RESISTENTE, DISEÑADAS PARA LA CARGA Y DISTRIBUCIÓN UNIFORME DE PINTURA EN RODILLOS. CUENTAN CON SUPERFICIE TEXTURIZADA PARA EL ESCURRIMIENTO DEL EXCESO DE PINTURA. SON REUTILIZABLES Y DE FÁCIL LIMPIEZA, COMPATIBLES CON RODILLOS DE TAMAÑO ESTÁNDAR.</t>
  </si>
  <si>
    <t xml:space="preserve">GUANTES </t>
  </si>
  <si>
    <t xml:space="preserve">CAJA GUANTES DESECHABLES FABRICADOS EN NITRILO, LIBRES DE LÁTEX, CON ALTA RESISTENCIA A LA PERFORACIÓN Y A SUSTANCIAS QUÍMICAS LIGERAS. APTOS PARA PROTECCIÓN DE MANOS DURANTE ACTIVIDADES DE PINTURA Y LIMPIEZA. PRESENTACIÓN EN DIFERENTES TALLAS, CON AJUSTE ANATÓMICO Y BUENA SENSIBILIDAD TÁCTIL X100 </t>
  </si>
  <si>
    <t>TAPABOCAS</t>
  </si>
  <si>
    <t xml:space="preserve">CAJA TAPABOCAS REUTILIZABLES ELABORADOS EN TELA CON CAPACIDAD DE FILTRACIÓN BÁSICA DE PARTÍCULAS. DISEÑO ERGONÓMICO CON AJUSTE A ROSTRO MEDIANTE ELÁSTICOS O TIRAS, LAVABLES Y REUTILIZABLES. APTOS PARA PROTECCIÓN GENERAL EN ACTIVIDADES QUE GENEREN POLVO O PARTÍCULAS X 50 </t>
  </si>
  <si>
    <t>PAÑOS DE LIMPIEZA FABRICADOS EN ALGODÓN O MATERIAL ABSORBENTE, APTOS PARA LA REMOCIÓN DE RESIDUOS DE PINTURA, POLVO Y SUCIEDAD. REUTILIZABLES, DE ALTA ABSORCIÓN Y RESISTENCIA, ADECUADOS PARA USO EN SUPERFICIES DIVERSAS. X3</t>
  </si>
  <si>
    <t>TELAS PARA ELABORACIÓN DE VESTUARIO Y ESCENOGRAFÍA (ALGODÓN, POLIÉSTER, LYCRA, TUL, ENTRE OTRAS)</t>
  </si>
  <si>
    <t xml:space="preserve">MATERIAL TEXTIL EN DIFERENTES TIPOS COMO ALGODÓN, POLIÉSTER, LYCRA O TUL, UTILIZADO PARA CONFECCIÓN DE VESTUARIO, TELONES O ELEMENTOS ESCENOGRÁFICOS. DISPONIBLES EN VARIEDAD DE COLORES Y TEXTURAS, CON CARACTERÍSTICAS DE RESISTENCIA, FLEXIBILIDAD Y FACILIDAD DE MANEJO. </t>
  </si>
  <si>
    <t>CONJUNTO POR 20</t>
  </si>
  <si>
    <t>MAQUILLAJE ARTÍSTICO PARA CARACTERIZACIÓN ESCÉNICA (BASES, PINTURAS FACIALES, DELINEADORES, ENTRE OTROS)</t>
  </si>
  <si>
    <t>PRODUCTOS DE MAQUILLAJE DISEÑADOS PARA USO ESCÉNICO, INCLUYENDO BASES, PINTURAS FACIALES, DELINEADORES, SOMBRAS Y OTROS ELEMENTOS PARA CARACTERIZACIÓN DE PERSONAJES. DEBEN SER HIPOALERGÉNICOS, DE FÁCIL APLICACIÓN Y REMOCIÓN, CON BUENA PIGMENTACIÓN Y DURABILIDAD BAJO ILUMINACIÓN ESCÉNICA.</t>
  </si>
  <si>
    <t xml:space="preserve">KIT MAQUILLAJE </t>
  </si>
  <si>
    <t>Componente 3 . Eventos</t>
  </si>
  <si>
    <t>CARGADOR</t>
  </si>
  <si>
    <t>DISPOSITIVO ELÉCTRICO PARA LA RECARGA DE PILAS TIPO AA Y AAA. DEBE CONTAR CON INDICADORES DE ESTADO DE CARGA, PROTECCIÓN CONTRA SOBRECARGA Y COMPATIBILIDAD CON MÚLTIPLES UNIDADES SIMULTÁNEAMENTE. DISEÑO SEGURO Y DE FÁCIL USO.</t>
  </si>
  <si>
    <t>Componente 2. Procesos con Familias</t>
  </si>
  <si>
    <t>ESENCIAS EN ACEITE DE DIFERENTES AROMAS PARA AMBIENTACIÓN (LAVANDA, CÍTRICOS, EUCALIPTO, ENTRE OTROS)</t>
  </si>
  <si>
    <t>ACEITES AROMÁTICOS CONCENTRADOS EN PRESENTACIÓN LÍQUIDA, DISPONIBLES EN DIFERENTES FRAGANCIAS COMO LAVANDA, CÍTRICOS, EUCALIPTO U OTROS. APTOS PARA USO EN DIFUSORES. PRESENTACIÓN EN FRASCOS DE 10 ML A 30 ML, EN ENVASE DE VIDRIO O PLÁSTICO CON SISTEMA DOSIFICADOR (GOTERO).</t>
  </si>
  <si>
    <t>DIFUSOR DE AROMAS PARA ESENCIAS EN ACEITE</t>
  </si>
  <si>
    <t>DISPOSITIVO PARA DISPERSIÓN DE AROMAS MEDIANTE TECNOLOGÍA ULTRASÓNICA O CALOR. COMPATIBLE CON ACEITES ESENCIALES O AROMÁTICOS, CON CAPACIDAD DE DIFUSIÓN CONTINUA O INTERMITENTE. DISEÑO SEGURO, DE FÁCIL USO Y LIMPIEZA, APTO PARA ESPACIOS CERRADOS.</t>
  </si>
  <si>
    <t>PINTURA ACRÍLICA EN COLORES BÁSICOS, METÁLICOS Y NEÓN (PRESENTACIÓN INDIVIDUAL DE 60 A 120 ML)</t>
  </si>
  <si>
    <t>PINTURAS ACRÍLICAS BASE AGUA, DE SECADO RÁPIDO Y ALTA ADHERENCIA, APTAS PARA SUPERFICIES COMO CERÁMICA, MADERA O LIENZO. DISPONIBLES EN COLORES BÁSICOS (AZUL, AMARILLO, ROJO, BLANCO, NEGRO), ASÍ COMO TONOS METÁLICOS Y NEÓN. PRESENTACIÓN EN ENVASES DE 60 A 120 ML, CON BUENA PIGMENTACIÓN Y RESISTENCIA AL DESGASTE.</t>
  </si>
  <si>
    <t>SET DE PINCELES PARA PINTURA ACRÍLICA (DIFERENTES TAMAÑOS Y FORMAS)</t>
  </si>
  <si>
    <t>CONJUNTO DE PINCELES CON CERDAS SINTÉTICAS RESISTENTES, APTAS PARA PINTURA ACRÍLICA. INCLUYE VARIEDAD DE TAMAÑOS (FINO, MEDIO Y GRUESO) Y FORMAS (PLANO, REDONDO Y ANGULAR), ADECUADOS PARA DETALLES, RELLENO Y ACABADOS. MANGOS ERGONÓMICOS EN MADERA O MATERIAL PLÁSTICO.</t>
  </si>
  <si>
    <t>ESMALTE CON ACABADO CERÁMICO PARA SELLADO Y PROTECCIÓN</t>
  </si>
  <si>
    <t>PRODUCTO SELLADOR TIPO ESMALTE, DISEÑADO PARA PROPORCIONAR ACABADO BRILLANTE O SATINADO SOBRE SUPERFICIES PINTADAS EN CERÁMICA. APORTA PROTECCIÓN CONTRA HUMEDAD, DESGASTE Y MANIPULACIÓN. DE FÁCIL APLICACIÓN, COMPATIBLE CON PINTURA ACRÍLICA Y CON TIEMPO DE SECADO CONTROLADO.</t>
  </si>
  <si>
    <t>AGUJAS DE TEJER METÁLICAS O PLÁSTICAS CALIBRE #4 PARA TEJIDO MANUAL</t>
  </si>
  <si>
    <t>AGUJAS DE TEJER EN CALIBRE #4 (APROX. 3.5–4 MM DE DIÁMETRO), FABRICADAS EN MATERIAL METÁLICO O PLÁSTICO RESISTENTE. SUPERFICIE LISA QUE FACILITA EL DESLIZAMIENTO DEL HILO. LONGITUD APROXIMADA DE 30 A 35 CM, APTAS PARA TÉCNICAS BÁSICAS DE TEJIDO CON LANA.</t>
  </si>
  <si>
    <t>OVILLOS DE LANA DE 100 G PARA TEJIDO (COLORES SURTIDOS)</t>
  </si>
  <si>
    <t>HILO DE LANA O ACRÍLICO EN PRESENTACIÓN DE OVILLOS DE 100 GRAMOS, DISPONIBLE EN VARIEDAD DE COLORES. TEXTURA SUAVE, RESISTENTE Y DE FÁCIL MANEJO, APTA PARA TEJIDO MANUAL CON AGUJAS O CROCHET. GROSOR MEDIO COMPATIBLE CON AGUJAS #4.</t>
  </si>
  <si>
    <t>KIT DE ASEO</t>
  </si>
  <si>
    <t>KIT DE ASEO COMPUESTO POR 1 ROLLO DE PAPEL HIGIÉNICO (MÍNIMO 1 CAPA), 1 TUBO DE CREMA DENTAL (APROX. 50–100 ML), 1 PAQUETE DE PAÑITOS HÚMEDOS (MÍNIMO 100 UNIDADES), 1 SACHET DE SHAMPOO (10–20 ML), 1 PAQUETE DE TOALLAS HIGIÉNICAS (MÍNIMO 8 UNIDADES) Y 1 BARRA DE JABÓN (APROX. 90–110 G). EMPAQUE TIPO ANCHETA O BOLSA SELLADA.</t>
  </si>
  <si>
    <t>Componete 3. Eventos</t>
  </si>
  <si>
    <t>BOTILITO DE ACERO INOXIDABLE 300 ML</t>
  </si>
  <si>
    <t>BOTELLA REUTILIZABLE FABRICADA EN ACERO INOXIDABLE GRADO ALIMENTICIO (18/8 O 304), CAPACIDAD DE 300 ML. TAPA HERMÉTICA ANTI-DERRAMES (ROSCA O SISTEMA DE SEGURIDAD), LIBRE DE BPA, RESISTENTE A LA CORROSIÓN. APTA PARA CONSERVAR LÍQUIDOS FRÍOS O CALIENTES. ACABADO LISO O ANTIDESLIZANTE, FÁCIL LIMPIEZA.</t>
  </si>
  <si>
    <t>CAMISETAS BLANCAS CON FRASES ESTAMPADAS</t>
  </si>
  <si>
    <t>CAMISETA DE COLOR BLANCO, CONFECCIONADA EN TELA DE ALGODÓN O MEZCLA ALGODÓN-POLIÉSTER, SUAVE AL TACTO Y TRANSPIRABLE. ESTAMPADO FRONTAL CON FRASE DEFINIDA, APLICADO MEDIANTE TÉCNICA DE SERIGRAFÍA O SUBLIMACIÓN, RESISTENTE A LAVADOS Y USO CONTINUO. DISPONIBLE EN TALLAS SURTIDAS. COSTURAS REFORZADAS Y ACABADO DE CALIDAD.</t>
  </si>
  <si>
    <t>POMPONES</t>
  </si>
  <si>
    <t>POMPONES PLÁSTICOS DECORATIVOS DE COLORES SURTIDOS, MATERIAL SINTÉTICO LIVIANO, DIÁMETRO APROXIMADO ENTRE 10 Y 20 CM, APTOS PARA AMBIENTACIÓN DE ESPACIOS Y ACTIVIDADES LÚDICAS</t>
  </si>
  <si>
    <t>MEDALLAS PREMIACIÓN</t>
  </si>
  <si>
    <t>MEDALLAS PLÁSTICAS O ACRÍLICAS CON CINTA, DISEÑO TIPO PREMIACIÓN</t>
  </si>
  <si>
    <t>PINTURA PARED NEGRO, BLANCO Y COLORES PRIMARIOS ¼ GALON</t>
  </si>
  <si>
    <t>PINTURA PARA PARED TIPO GRAFITI/MURALISMO EN COLORES NEGRO, BLANCO Y PRIMARIOS, PRESENTACIÓN ¼ DE GALÓN, BASE ACRÍLICA O VINILO DE ALTO CUBRIMIENTO, SECADO RÁPIDO, APTA PARA APLICACIÓN EN SUPERFICIES DE CONCRETO O MAMPOSTERÍA, ACABADO MATE</t>
  </si>
  <si>
    <t>BOTILO PLASTICO</t>
  </si>
  <si>
    <t>BOTELLA PLÁSTICA DE USO PERSONAL, CAPACIDAD DE 750 ML, MATERIAL RESISTENTE (PET O SIMILAR), CON TAPA ROSCA O DOSIFICADOR, REUTILIZABLE</t>
  </si>
  <si>
    <t>DADO EN ESPUMA</t>
  </si>
  <si>
    <t>DADO EN ESPUMA TAMAÑO 20X20</t>
  </si>
  <si>
    <t>REFRIGERIO Y ENTREGA</t>
  </si>
  <si>
    <t xml:space="preserve"> REFRIGERIO DEBE ESTAR COMPUESTO DE:
1. BEBIDA: JUGO EN TETRAPAK O AVENA EN TETRAPAK DE 200 ML.
2. ALIMENTO DE SAL: PASTEL DE POLLO, CARNE, PALITO DE QUESO U  OTRO SIMILAR A CONCERTAR SIEMPRE Y CUANDO CUMPLA CON 250 GR. POR UNIDAD.
3. FRUTA FRESCA DE COSECHA, DEBIDA-MENTE EMPACADA
4. FRUTA FRESCA DE COSECHA, DEBIDA-MENTE EMPACADA
*INCLUYE TRANSPORTE
*LOS REFRIGERIOS DEBERÁN ESTAR DEBIDAMENTE EMPACADOS EN  MATERIALES QUE ASEGUREN LA BUENA CONSERVACIÓN E HIGIENE DEL PRODUCTO, EL EMPAQUE GENERAL
DEL REFRIGERIO DEBE SER EN  BOLSA O BANDEJA BIODEGRADABLE SELLADA, LIMPIA, SIN RESIDUOS DE  NINGÚN TIPO Y LIBRE DE CONTAMINANTES Y
AGENTES PATÓGENOS, CON SERVILLETA CUANDO SE REQUIERAN.
*LOS PRODUCTOS FRESCOS Y PREPARADOS DEBE-RÁN CUMPLIR CON  LAS NORMAS SANITARIAS Y DE CALIDAD CONTEMPLADAS EN LA LEY 9 DE  1979, EL DECRETO 539 DE MARZO DE 2014, Y DEMÁS NOR-MAS  CONCORDANTES Y COMPLEMENTARIAS.
*EL ROTULADO EN LOS ENVASES Y EMPAQUE DE LOS ALIMENTOS QUE SE OFREZCAN EN SU EMPAQUE ORIGINAL DE COMERCIALIZACIÓN DEBERÁN CUM-PLIR CON LO DISPUESTO EN LAS SIGUIENTES NOR-MAS: RESOLUCIÓN 5109 DE 2005 DEL MINISTERIO DE LA PROTECCIÓN SOCIAL,  POR MEDIO DE LA CUAL SE ESTABLECEN LOS REQUISITOS PARA EL  ROTULADO O ETIQUETADO QUE DEBEN CUMPLIR LOS ALIMENTOS.
*LA EMPRESA DEBE TENER AUTORIZACIÓN Y/O REGISTRO SANITARIO  EXPEDIDO POR EL INVIMA PARA LA PREPARACIÓN Y DISTRIBUCIÓN DE  LOS
REFRIGERIOS.</t>
  </si>
  <si>
    <t>PRESTAMO PLANTA DE ENERGÍA CON TRANSPORTE Y OPERADOR (UNA HORA)</t>
  </si>
  <si>
    <t>HORA</t>
  </si>
  <si>
    <t>FOLLETO</t>
  </si>
  <si>
    <t>FOLLETO TRES CARAS Y A COLOR</t>
  </si>
  <si>
    <t>BOLSA ECOLOGICA</t>
  </si>
  <si>
    <t>BOSA EN MATERIAL ECOLOGICA CON DISEÑO DE LA ALCALDÍA</t>
  </si>
  <si>
    <t>CERTIFICADO</t>
  </si>
  <si>
    <t>CERTIFICADO  DE ASITENCIA MEDIA CARTA EN OPALINA IMPRESIÓN A COLORES</t>
  </si>
  <si>
    <t>BASTIDOR LIENZO 40 X 60 CM</t>
  </si>
  <si>
    <t>Valoe unitario antes de iVA</t>
  </si>
  <si>
    <t>IVA</t>
  </si>
  <si>
    <t>Valor unitario antes de iVA</t>
  </si>
  <si>
    <t>Valor  unitario antes de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</si>
</sst>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-[$$-240A]\ * #,##0_-;\-[$$-240A]\ * #,##0_-;_-[$$-240A]\ * &quot;-&quot;_-;_-@_-"/>
    <numFmt numFmtId="167" formatCode="&quot;$&quot;#,##0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6"/>
      <color theme="0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8"/>
      <name val="Aptos Narrow"/>
      <family val="2"/>
      <scheme val="minor"/>
    </font>
    <font>
      <sz val="10"/>
      <color rgb="FF000000"/>
      <name val="Times New Roman"/>
      <family val="1"/>
    </font>
    <font>
      <sz val="16"/>
      <color theme="1"/>
      <name val="Aptos Narrow"/>
      <family val="2"/>
      <scheme val="minor"/>
    </font>
    <font>
      <u/>
      <sz val="16"/>
      <color theme="10"/>
      <name val="Aptos Narrow"/>
      <family val="2"/>
      <scheme val="minor"/>
    </font>
    <font>
      <sz val="16"/>
      <color rgb="FF00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/>
  </cellStyleXfs>
  <cellXfs count="66">
    <xf numFmtId="0" fontId="0" fillId="0" borderId="0" xfId="0"/>
    <xf numFmtId="0" fontId="8" fillId="0" borderId="0" xfId="0" applyFont="1"/>
    <xf numFmtId="166" fontId="8" fillId="0" borderId="0" xfId="0" applyNumberFormat="1" applyFont="1" applyAlignment="1">
      <alignment vertical="center"/>
    </xf>
    <xf numFmtId="166" fontId="8" fillId="0" borderId="0" xfId="0" applyNumberFormat="1" applyFont="1"/>
    <xf numFmtId="166" fontId="4" fillId="3" borderId="0" xfId="5" applyNumberFormat="1" applyFont="1" applyFill="1" applyBorder="1" applyAlignment="1">
      <alignment horizontal="center" vertical="center" wrapText="1"/>
    </xf>
    <xf numFmtId="166" fontId="8" fillId="0" borderId="0" xfId="0" applyNumberFormat="1" applyFont="1" applyAlignment="1">
      <alignment horizontal="center" vertical="center"/>
    </xf>
    <xf numFmtId="0" fontId="4" fillId="0" borderId="1" xfId="4" applyFont="1" applyBorder="1" applyAlignment="1">
      <alignment horizontal="left" vertical="center" wrapText="1"/>
    </xf>
    <xf numFmtId="0" fontId="4" fillId="0" borderId="19" xfId="4" applyFont="1" applyBorder="1" applyAlignment="1">
      <alignment horizontal="left" vertical="center" wrapText="1"/>
    </xf>
    <xf numFmtId="0" fontId="4" fillId="3" borderId="1" xfId="4" applyFont="1" applyFill="1" applyBorder="1" applyAlignment="1">
      <alignment horizontal="left" vertical="center"/>
    </xf>
    <xf numFmtId="0" fontId="4" fillId="3" borderId="1" xfId="4" applyFont="1" applyFill="1" applyBorder="1" applyAlignment="1">
      <alignment horizontal="left" vertical="center" wrapText="1"/>
    </xf>
    <xf numFmtId="0" fontId="4" fillId="3" borderId="1" xfId="4" applyFont="1" applyFill="1" applyBorder="1" applyAlignment="1">
      <alignment horizontal="center" vertical="center" wrapText="1"/>
    </xf>
    <xf numFmtId="0" fontId="4" fillId="3" borderId="1" xfId="4" applyFont="1" applyFill="1" applyBorder="1" applyAlignment="1">
      <alignment horizontal="center" vertical="center"/>
    </xf>
    <xf numFmtId="166" fontId="4" fillId="4" borderId="1" xfId="4" applyNumberFormat="1" applyFont="1" applyFill="1" applyBorder="1" applyAlignment="1">
      <alignment horizontal="center" vertical="center" wrapText="1"/>
    </xf>
    <xf numFmtId="166" fontId="4" fillId="4" borderId="1" xfId="1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0" fontId="8" fillId="0" borderId="0" xfId="0" applyFont="1" applyAlignment="1">
      <alignment wrapText="1"/>
    </xf>
    <xf numFmtId="167" fontId="8" fillId="0" borderId="1" xfId="0" applyNumberFormat="1" applyFont="1" applyBorder="1" applyAlignment="1">
      <alignment horizontal="right" vertical="center"/>
    </xf>
    <xf numFmtId="167" fontId="8" fillId="0" borderId="1" xfId="2" applyNumberFormat="1" applyFont="1" applyBorder="1" applyAlignment="1">
      <alignment horizontal="right" vertical="center"/>
    </xf>
    <xf numFmtId="9" fontId="8" fillId="0" borderId="1" xfId="3" applyFont="1" applyBorder="1" applyAlignment="1">
      <alignment horizontal="right" vertical="center"/>
    </xf>
    <xf numFmtId="9" fontId="8" fillId="0" borderId="0" xfId="3" applyFont="1" applyAlignment="1">
      <alignment horizontal="right" vertical="center"/>
    </xf>
    <xf numFmtId="9" fontId="8" fillId="0" borderId="0" xfId="3" applyFont="1" applyAlignment="1">
      <alignment horizontal="right"/>
    </xf>
    <xf numFmtId="9" fontId="4" fillId="3" borderId="0" xfId="3" applyFont="1" applyFill="1" applyBorder="1" applyAlignment="1">
      <alignment horizontal="right" vertical="center" wrapText="1"/>
    </xf>
    <xf numFmtId="166" fontId="4" fillId="5" borderId="1" xfId="4" applyNumberFormat="1" applyFont="1" applyFill="1" applyBorder="1" applyAlignment="1">
      <alignment horizontal="center" vertical="center" wrapText="1"/>
    </xf>
    <xf numFmtId="166" fontId="4" fillId="6" borderId="1" xfId="4" applyNumberFormat="1" applyFont="1" applyFill="1" applyBorder="1" applyAlignment="1">
      <alignment horizontal="center" vertical="center" wrapText="1"/>
    </xf>
    <xf numFmtId="166" fontId="4" fillId="7" borderId="1" xfId="4" applyNumberFormat="1" applyFont="1" applyFill="1" applyBorder="1" applyAlignment="1">
      <alignment horizontal="center" vertical="center" wrapText="1"/>
    </xf>
    <xf numFmtId="9" fontId="4" fillId="5" borderId="1" xfId="3" applyFont="1" applyFill="1" applyBorder="1" applyAlignment="1">
      <alignment horizontal="center" vertical="center" wrapText="1"/>
    </xf>
    <xf numFmtId="166" fontId="4" fillId="5" borderId="1" xfId="5" applyNumberFormat="1" applyFont="1" applyFill="1" applyBorder="1" applyAlignment="1">
      <alignment horizontal="center" vertical="center" wrapText="1"/>
    </xf>
    <xf numFmtId="9" fontId="4" fillId="6" borderId="1" xfId="3" applyFont="1" applyFill="1" applyBorder="1" applyAlignment="1">
      <alignment horizontal="center" vertical="center" wrapText="1"/>
    </xf>
    <xf numFmtId="166" fontId="4" fillId="6" borderId="1" xfId="5" applyNumberFormat="1" applyFont="1" applyFill="1" applyBorder="1" applyAlignment="1">
      <alignment horizontal="center" vertical="center" wrapText="1"/>
    </xf>
    <xf numFmtId="9" fontId="4" fillId="7" borderId="1" xfId="3" applyFont="1" applyFill="1" applyBorder="1" applyAlignment="1">
      <alignment horizontal="center" vertical="center" wrapText="1"/>
    </xf>
    <xf numFmtId="166" fontId="4" fillId="7" borderId="1" xfId="5" applyNumberFormat="1" applyFont="1" applyFill="1" applyBorder="1" applyAlignment="1">
      <alignment horizontal="center" vertical="center" wrapText="1"/>
    </xf>
    <xf numFmtId="167" fontId="10" fillId="0" borderId="1" xfId="0" applyNumberFormat="1" applyFont="1" applyBorder="1" applyAlignment="1">
      <alignment horizontal="right" vertical="center" shrinkToFit="1"/>
    </xf>
    <xf numFmtId="0" fontId="10" fillId="0" borderId="1" xfId="0" applyFont="1" applyBorder="1" applyAlignment="1">
      <alignment vertical="center" wrapText="1"/>
    </xf>
    <xf numFmtId="9" fontId="8" fillId="0" borderId="1" xfId="3" applyFont="1" applyBorder="1" applyAlignment="1">
      <alignment horizontal="right" vertical="center" wrapText="1"/>
    </xf>
    <xf numFmtId="166" fontId="10" fillId="0" borderId="23" xfId="0" applyNumberFormat="1" applyFont="1" applyBorder="1" applyAlignment="1">
      <alignment horizontal="center" vertical="center" shrinkToFit="1"/>
    </xf>
    <xf numFmtId="166" fontId="4" fillId="4" borderId="1" xfId="4" applyNumberFormat="1" applyFont="1" applyFill="1" applyBorder="1" applyAlignment="1">
      <alignment horizontal="center" vertical="center" wrapText="1"/>
    </xf>
    <xf numFmtId="0" fontId="4" fillId="0" borderId="15" xfId="4" applyFont="1" applyBorder="1" applyAlignment="1">
      <alignment horizontal="center" vertical="center"/>
    </xf>
    <xf numFmtId="0" fontId="4" fillId="0" borderId="13" xfId="4" applyFont="1" applyBorder="1" applyAlignment="1">
      <alignment horizontal="center" vertical="center"/>
    </xf>
    <xf numFmtId="0" fontId="4" fillId="0" borderId="14" xfId="4" applyFont="1" applyBorder="1" applyAlignment="1">
      <alignment horizontal="center" vertical="center"/>
    </xf>
    <xf numFmtId="0" fontId="4" fillId="0" borderId="1" xfId="4" applyFont="1" applyBorder="1" applyAlignment="1">
      <alignment horizontal="left" vertical="center"/>
    </xf>
    <xf numFmtId="0" fontId="4" fillId="0" borderId="2" xfId="4" applyFont="1" applyBorder="1" applyAlignment="1">
      <alignment horizontal="center" vertical="center"/>
    </xf>
    <xf numFmtId="0" fontId="4" fillId="0" borderId="3" xfId="4" applyFont="1" applyBorder="1" applyAlignment="1">
      <alignment horizontal="center" vertical="center"/>
    </xf>
    <xf numFmtId="0" fontId="4" fillId="0" borderId="4" xfId="4" applyFont="1" applyBorder="1" applyAlignment="1">
      <alignment horizontal="center" vertical="center"/>
    </xf>
    <xf numFmtId="0" fontId="4" fillId="0" borderId="5" xfId="4" applyFont="1" applyBorder="1" applyAlignment="1">
      <alignment horizontal="center" vertical="center" wrapText="1"/>
    </xf>
    <xf numFmtId="0" fontId="4" fillId="0" borderId="6" xfId="4" applyFont="1" applyBorder="1" applyAlignment="1">
      <alignment horizontal="center" vertical="center" wrapText="1"/>
    </xf>
    <xf numFmtId="0" fontId="4" fillId="0" borderId="7" xfId="4" applyFont="1" applyBorder="1" applyAlignment="1">
      <alignment horizontal="center" vertical="center" wrapText="1"/>
    </xf>
    <xf numFmtId="0" fontId="4" fillId="0" borderId="11" xfId="4" applyFont="1" applyBorder="1" applyAlignment="1">
      <alignment horizontal="center" vertical="center" wrapText="1"/>
    </xf>
    <xf numFmtId="0" fontId="4" fillId="0" borderId="0" xfId="4" applyFont="1" applyAlignment="1">
      <alignment horizontal="center" vertical="center" wrapText="1"/>
    </xf>
    <xf numFmtId="0" fontId="4" fillId="0" borderId="12" xfId="4" applyFont="1" applyBorder="1" applyAlignment="1">
      <alignment horizontal="center" vertical="center" wrapText="1"/>
    </xf>
    <xf numFmtId="0" fontId="4" fillId="0" borderId="8" xfId="4" applyFont="1" applyBorder="1" applyAlignment="1">
      <alignment horizontal="center" vertical="center"/>
    </xf>
    <xf numFmtId="0" fontId="4" fillId="0" borderId="9" xfId="4" applyFont="1" applyBorder="1" applyAlignment="1">
      <alignment horizontal="center" vertical="center"/>
    </xf>
    <xf numFmtId="0" fontId="9" fillId="0" borderId="10" xfId="6" applyFont="1" applyBorder="1" applyAlignment="1">
      <alignment horizontal="center" vertical="center"/>
    </xf>
    <xf numFmtId="0" fontId="4" fillId="0" borderId="19" xfId="4" applyFont="1" applyBorder="1" applyAlignment="1">
      <alignment horizontal="left" vertical="center"/>
    </xf>
    <xf numFmtId="0" fontId="4" fillId="0" borderId="20" xfId="4" applyFont="1" applyBorder="1" applyAlignment="1">
      <alignment horizontal="center" vertical="center"/>
    </xf>
    <xf numFmtId="0" fontId="4" fillId="0" borderId="21" xfId="4" applyFont="1" applyBorder="1" applyAlignment="1">
      <alignment horizontal="center" vertical="center"/>
    </xf>
    <xf numFmtId="0" fontId="4" fillId="0" borderId="22" xfId="4" applyFont="1" applyBorder="1" applyAlignment="1">
      <alignment horizontal="center" vertical="center"/>
    </xf>
    <xf numFmtId="0" fontId="4" fillId="3" borderId="1" xfId="4" applyFont="1" applyFill="1" applyBorder="1" applyAlignment="1">
      <alignment horizontal="center" vertical="center"/>
    </xf>
    <xf numFmtId="0" fontId="4" fillId="0" borderId="16" xfId="4" applyFont="1" applyBorder="1" applyAlignment="1">
      <alignment horizontal="center" vertical="center" wrapText="1"/>
    </xf>
    <xf numFmtId="0" fontId="4" fillId="0" borderId="17" xfId="4" applyFont="1" applyBorder="1" applyAlignment="1">
      <alignment horizontal="center" vertical="center" wrapText="1"/>
    </xf>
    <xf numFmtId="0" fontId="4" fillId="0" borderId="18" xfId="4" applyFont="1" applyBorder="1" applyAlignment="1">
      <alignment horizontal="center" vertical="center" wrapText="1"/>
    </xf>
    <xf numFmtId="166" fontId="4" fillId="5" borderId="1" xfId="4" applyNumberFormat="1" applyFont="1" applyFill="1" applyBorder="1" applyAlignment="1">
      <alignment horizontal="center" vertical="center" wrapText="1"/>
    </xf>
    <xf numFmtId="166" fontId="4" fillId="6" borderId="1" xfId="4" applyNumberFormat="1" applyFont="1" applyFill="1" applyBorder="1" applyAlignment="1">
      <alignment horizontal="center" vertical="center" wrapText="1"/>
    </xf>
    <xf numFmtId="166" fontId="4" fillId="7" borderId="1" xfId="4" applyNumberFormat="1" applyFont="1" applyFill="1" applyBorder="1" applyAlignment="1">
      <alignment horizontal="center" vertical="center" wrapText="1"/>
    </xf>
    <xf numFmtId="0" fontId="3" fillId="2" borderId="0" xfId="4" applyFont="1" applyFill="1" applyAlignment="1">
      <alignment horizontal="center" vertical="center"/>
    </xf>
  </cellXfs>
  <cellStyles count="8">
    <cellStyle name="Currency" xfId="1" builtinId="4"/>
    <cellStyle name="Currency [0]" xfId="2" builtinId="7"/>
    <cellStyle name="Hyperlink" xfId="6" builtinId="8"/>
    <cellStyle name="Moneda [0] 2" xfId="5" xr:uid="{A7D11E4F-6559-408D-BBB3-DEC109642CCF}"/>
    <cellStyle name="Normal" xfId="0" builtinId="0"/>
    <cellStyle name="Normal 2" xfId="7" xr:uid="{06BA7C23-33B8-4AED-8A27-59F7A1482FBA}"/>
    <cellStyle name="Normal 3" xfId="4" xr:uid="{72B7C42E-14C2-461C-BDE0-FC9AC88DFDFF}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e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jpe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jpeg"/><Relationship Id="rId11" Type="http://schemas.openxmlformats.org/officeDocument/2006/relationships/image" Target="../media/image11.jpe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53" Type="http://schemas.openxmlformats.org/officeDocument/2006/relationships/image" Target="../media/image53.png"/><Relationship Id="rId58" Type="http://schemas.openxmlformats.org/officeDocument/2006/relationships/image" Target="../media/image58.jpeg"/><Relationship Id="rId5" Type="http://schemas.openxmlformats.org/officeDocument/2006/relationships/image" Target="../media/image5.pn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jpeg"/><Relationship Id="rId27" Type="http://schemas.openxmlformats.org/officeDocument/2006/relationships/image" Target="../media/image27.png"/><Relationship Id="rId30" Type="http://schemas.openxmlformats.org/officeDocument/2006/relationships/image" Target="../media/image30.jpeg"/><Relationship Id="rId35" Type="http://schemas.openxmlformats.org/officeDocument/2006/relationships/image" Target="../media/image35.pn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56" Type="http://schemas.openxmlformats.org/officeDocument/2006/relationships/image" Target="../media/image56.jpeg"/><Relationship Id="rId8" Type="http://schemas.openxmlformats.org/officeDocument/2006/relationships/image" Target="../media/image8.png"/><Relationship Id="rId51" Type="http://schemas.openxmlformats.org/officeDocument/2006/relationships/image" Target="../media/image51.jpe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jpeg"/><Relationship Id="rId33" Type="http://schemas.openxmlformats.org/officeDocument/2006/relationships/image" Target="../media/image33.png"/><Relationship Id="rId38" Type="http://schemas.openxmlformats.org/officeDocument/2006/relationships/image" Target="../media/image38.jpeg"/><Relationship Id="rId46" Type="http://schemas.openxmlformats.org/officeDocument/2006/relationships/image" Target="../media/image46.jpeg"/><Relationship Id="rId59" Type="http://schemas.openxmlformats.org/officeDocument/2006/relationships/image" Target="../media/image59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54" Type="http://schemas.openxmlformats.org/officeDocument/2006/relationships/image" Target="../media/image54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jpeg"/><Relationship Id="rId23" Type="http://schemas.openxmlformats.org/officeDocument/2006/relationships/image" Target="../media/image23.png"/><Relationship Id="rId28" Type="http://schemas.openxmlformats.org/officeDocument/2006/relationships/image" Target="../media/image28.jpe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jpe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jpeg"/><Relationship Id="rId52" Type="http://schemas.openxmlformats.org/officeDocument/2006/relationships/image" Target="../media/image5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66675</xdr:colOff>
      <xdr:row>1</xdr:row>
      <xdr:rowOff>19050</xdr:rowOff>
    </xdr:from>
    <xdr:to>
      <xdr:col>11</xdr:col>
      <xdr:colOff>257057</xdr:colOff>
      <xdr:row>2</xdr:row>
      <xdr:rowOff>270305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ECA603D-E2D7-6A88-11E5-8EC61A4439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63425" y="295275"/>
          <a:ext cx="952381" cy="514286"/>
        </a:xfrm>
        <a:prstGeom prst="rect">
          <a:avLst/>
        </a:prstGeom>
      </xdr:spPr>
    </xdr:pic>
    <xdr:clientData/>
  </xdr:twoCellAnchor>
  <xdr:twoCellAnchor editAs="oneCell">
    <xdr:from>
      <xdr:col>9</xdr:col>
      <xdr:colOff>723900</xdr:colOff>
      <xdr:row>4</xdr:row>
      <xdr:rowOff>95250</xdr:rowOff>
    </xdr:from>
    <xdr:to>
      <xdr:col>11</xdr:col>
      <xdr:colOff>390378</xdr:colOff>
      <xdr:row>6</xdr:row>
      <xdr:rowOff>30730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84A16A6-C085-EB1C-FAB6-A7F1B890DB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058650" y="981075"/>
          <a:ext cx="1190476" cy="485714"/>
        </a:xfrm>
        <a:prstGeom prst="rect">
          <a:avLst/>
        </a:prstGeom>
      </xdr:spPr>
    </xdr:pic>
    <xdr:clientData/>
  </xdr:twoCellAnchor>
  <xdr:twoCellAnchor editAs="oneCell">
    <xdr:from>
      <xdr:col>10</xdr:col>
      <xdr:colOff>209551</xdr:colOff>
      <xdr:row>7</xdr:row>
      <xdr:rowOff>76201</xdr:rowOff>
    </xdr:from>
    <xdr:to>
      <xdr:col>11</xdr:col>
      <xdr:colOff>171452</xdr:colOff>
      <xdr:row>8</xdr:row>
      <xdr:rowOff>1876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1EB37FB-B412-14B0-9298-1508ACE502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06301" y="1571626"/>
          <a:ext cx="723900" cy="485342"/>
        </a:xfrm>
        <a:prstGeom prst="rect">
          <a:avLst/>
        </a:prstGeom>
      </xdr:spPr>
    </xdr:pic>
    <xdr:clientData/>
  </xdr:twoCellAnchor>
  <xdr:twoCellAnchor>
    <xdr:from>
      <xdr:col>8</xdr:col>
      <xdr:colOff>97968</xdr:colOff>
      <xdr:row>48</xdr:row>
      <xdr:rowOff>1034753</xdr:rowOff>
    </xdr:from>
    <xdr:to>
      <xdr:col>8</xdr:col>
      <xdr:colOff>1072693</xdr:colOff>
      <xdr:row>48</xdr:row>
      <xdr:rowOff>1653878</xdr:rowOff>
    </xdr:to>
    <xdr:pic>
      <xdr:nvPicPr>
        <xdr:cNvPr id="5" name="image65.png">
          <a:extLst>
            <a:ext uri="{FF2B5EF4-FFF2-40B4-BE49-F238E27FC236}">
              <a16:creationId xmlns:a16="http://schemas.microsoft.com/office/drawing/2014/main" id="{BA70B1AB-0478-4606-94D6-364CD4D8BD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9407" y="60304465"/>
          <a:ext cx="974725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237554</xdr:colOff>
      <xdr:row>49</xdr:row>
      <xdr:rowOff>2109237</xdr:rowOff>
    </xdr:from>
    <xdr:to>
      <xdr:col>8</xdr:col>
      <xdr:colOff>1096403</xdr:colOff>
      <xdr:row>49</xdr:row>
      <xdr:rowOff>2532367</xdr:rowOff>
    </xdr:to>
    <xdr:pic>
      <xdr:nvPicPr>
        <xdr:cNvPr id="6" name="image47.png">
          <a:extLst>
            <a:ext uri="{FF2B5EF4-FFF2-40B4-BE49-F238E27FC236}">
              <a16:creationId xmlns:a16="http://schemas.microsoft.com/office/drawing/2014/main" id="{901DF140-F24F-4E56-B001-347394F8DF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78993" y="65179813"/>
          <a:ext cx="858849" cy="423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129651</xdr:colOff>
      <xdr:row>50</xdr:row>
      <xdr:rowOff>1838601</xdr:rowOff>
    </xdr:from>
    <xdr:to>
      <xdr:col>8</xdr:col>
      <xdr:colOff>999601</xdr:colOff>
      <xdr:row>50</xdr:row>
      <xdr:rowOff>2406193</xdr:rowOff>
    </xdr:to>
    <xdr:pic>
      <xdr:nvPicPr>
        <xdr:cNvPr id="7" name="image19.png">
          <a:extLst>
            <a:ext uri="{FF2B5EF4-FFF2-40B4-BE49-F238E27FC236}">
              <a16:creationId xmlns:a16="http://schemas.microsoft.com/office/drawing/2014/main" id="{86194697-D17C-4D7C-B32F-99417F45C8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71090" y="69587162"/>
          <a:ext cx="869950" cy="5675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200209</xdr:colOff>
      <xdr:row>51</xdr:row>
      <xdr:rowOff>1740974</xdr:rowOff>
    </xdr:from>
    <xdr:to>
      <xdr:col>8</xdr:col>
      <xdr:colOff>920349</xdr:colOff>
      <xdr:row>51</xdr:row>
      <xdr:rowOff>2217224</xdr:rowOff>
    </xdr:to>
    <xdr:pic>
      <xdr:nvPicPr>
        <xdr:cNvPr id="8" name="image12.png">
          <a:extLst>
            <a:ext uri="{FF2B5EF4-FFF2-40B4-BE49-F238E27FC236}">
              <a16:creationId xmlns:a16="http://schemas.microsoft.com/office/drawing/2014/main" id="{92901976-6618-4C15-AF65-21C0E834EA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41648" y="73582773"/>
          <a:ext cx="72014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154524</xdr:colOff>
      <xdr:row>52</xdr:row>
      <xdr:rowOff>1774231</xdr:rowOff>
    </xdr:from>
    <xdr:to>
      <xdr:col>8</xdr:col>
      <xdr:colOff>868899</xdr:colOff>
      <xdr:row>52</xdr:row>
      <xdr:rowOff>2717206</xdr:rowOff>
    </xdr:to>
    <xdr:pic>
      <xdr:nvPicPr>
        <xdr:cNvPr id="9" name="image50.png">
          <a:extLst>
            <a:ext uri="{FF2B5EF4-FFF2-40B4-BE49-F238E27FC236}">
              <a16:creationId xmlns:a16="http://schemas.microsoft.com/office/drawing/2014/main" id="{A9C030B1-2A1B-4347-86FC-94EEF1CF56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95963" y="77709267"/>
          <a:ext cx="714375" cy="942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353773</xdr:colOff>
      <xdr:row>53</xdr:row>
      <xdr:rowOff>1612100</xdr:rowOff>
    </xdr:from>
    <xdr:to>
      <xdr:col>8</xdr:col>
      <xdr:colOff>880823</xdr:colOff>
      <xdr:row>53</xdr:row>
      <xdr:rowOff>2516975</xdr:rowOff>
    </xdr:to>
    <xdr:pic>
      <xdr:nvPicPr>
        <xdr:cNvPr id="10" name="image18.png">
          <a:extLst>
            <a:ext uri="{FF2B5EF4-FFF2-40B4-BE49-F238E27FC236}">
              <a16:creationId xmlns:a16="http://schemas.microsoft.com/office/drawing/2014/main" id="{576BEABB-A416-4B82-BE0E-C1C5749215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95212" y="82225122"/>
          <a:ext cx="527050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171633</xdr:colOff>
      <xdr:row>54</xdr:row>
      <xdr:rowOff>1388754</xdr:rowOff>
    </xdr:from>
    <xdr:to>
      <xdr:col>8</xdr:col>
      <xdr:colOff>908233</xdr:colOff>
      <xdr:row>54</xdr:row>
      <xdr:rowOff>2007879</xdr:rowOff>
    </xdr:to>
    <xdr:pic>
      <xdr:nvPicPr>
        <xdr:cNvPr id="11" name="image32.png">
          <a:extLst>
            <a:ext uri="{FF2B5EF4-FFF2-40B4-BE49-F238E27FC236}">
              <a16:creationId xmlns:a16="http://schemas.microsoft.com/office/drawing/2014/main" id="{4C5E1FDF-EBB3-4FA5-BD4D-277B6C8AB6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13072" y="86387387"/>
          <a:ext cx="736600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190112</xdr:colOff>
      <xdr:row>55</xdr:row>
      <xdr:rowOff>1827863</xdr:rowOff>
    </xdr:from>
    <xdr:to>
      <xdr:col>8</xdr:col>
      <xdr:colOff>986763</xdr:colOff>
      <xdr:row>55</xdr:row>
      <xdr:rowOff>2605987</xdr:rowOff>
    </xdr:to>
    <xdr:pic>
      <xdr:nvPicPr>
        <xdr:cNvPr id="12" name="image57.png">
          <a:extLst>
            <a:ext uri="{FF2B5EF4-FFF2-40B4-BE49-F238E27FC236}">
              <a16:creationId xmlns:a16="http://schemas.microsoft.com/office/drawing/2014/main" id="{FC94D60F-C3AF-4F81-B9B7-C2159E9106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31551" y="90042611"/>
          <a:ext cx="796651" cy="7781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246782</xdr:colOff>
      <xdr:row>57</xdr:row>
      <xdr:rowOff>1644605</xdr:rowOff>
    </xdr:from>
    <xdr:to>
      <xdr:col>8</xdr:col>
      <xdr:colOff>1059856</xdr:colOff>
      <xdr:row>57</xdr:row>
      <xdr:rowOff>1957090</xdr:rowOff>
    </xdr:to>
    <xdr:pic>
      <xdr:nvPicPr>
        <xdr:cNvPr id="13" name="image36.png">
          <a:extLst>
            <a:ext uri="{FF2B5EF4-FFF2-40B4-BE49-F238E27FC236}">
              <a16:creationId xmlns:a16="http://schemas.microsoft.com/office/drawing/2014/main" id="{B86B5A36-15DB-471A-8488-774FFEAB41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88221" y="98338202"/>
          <a:ext cx="813074" cy="3124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134516</xdr:colOff>
      <xdr:row>58</xdr:row>
      <xdr:rowOff>1583343</xdr:rowOff>
    </xdr:from>
    <xdr:to>
      <xdr:col>8</xdr:col>
      <xdr:colOff>931942</xdr:colOff>
      <xdr:row>58</xdr:row>
      <xdr:rowOff>2371040</xdr:rowOff>
    </xdr:to>
    <xdr:pic>
      <xdr:nvPicPr>
        <xdr:cNvPr id="14" name="image31.png">
          <a:extLst>
            <a:ext uri="{FF2B5EF4-FFF2-40B4-BE49-F238E27FC236}">
              <a16:creationId xmlns:a16="http://schemas.microsoft.com/office/drawing/2014/main" id="{7A5948F7-35B5-4953-945A-7BAB8CC019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75955" y="101785429"/>
          <a:ext cx="797426" cy="7876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137051</xdr:colOff>
      <xdr:row>59</xdr:row>
      <xdr:rowOff>1425324</xdr:rowOff>
    </xdr:from>
    <xdr:to>
      <xdr:col>8</xdr:col>
      <xdr:colOff>1059856</xdr:colOff>
      <xdr:row>59</xdr:row>
      <xdr:rowOff>1860281</xdr:rowOff>
    </xdr:to>
    <xdr:pic>
      <xdr:nvPicPr>
        <xdr:cNvPr id="15" name="image20.png">
          <a:extLst>
            <a:ext uri="{FF2B5EF4-FFF2-40B4-BE49-F238E27FC236}">
              <a16:creationId xmlns:a16="http://schemas.microsoft.com/office/drawing/2014/main" id="{3927DC04-29A4-41B0-85A0-AF78D7BB7F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78490" y="105720648"/>
          <a:ext cx="922805" cy="4349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233465</xdr:colOff>
      <xdr:row>60</xdr:row>
      <xdr:rowOff>2036477</xdr:rowOff>
    </xdr:from>
    <xdr:to>
      <xdr:col>8</xdr:col>
      <xdr:colOff>795440</xdr:colOff>
      <xdr:row>60</xdr:row>
      <xdr:rowOff>2541302</xdr:rowOff>
    </xdr:to>
    <xdr:pic>
      <xdr:nvPicPr>
        <xdr:cNvPr id="16" name="image51.png">
          <a:extLst>
            <a:ext uri="{FF2B5EF4-FFF2-40B4-BE49-F238E27FC236}">
              <a16:creationId xmlns:a16="http://schemas.microsoft.com/office/drawing/2014/main" id="{A627F111-2B30-4A9C-B205-04E14F6B44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74904" y="110132664"/>
          <a:ext cx="561975" cy="504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292376</xdr:colOff>
      <xdr:row>61</xdr:row>
      <xdr:rowOff>1772518</xdr:rowOff>
    </xdr:from>
    <xdr:to>
      <xdr:col>8</xdr:col>
      <xdr:colOff>1009254</xdr:colOff>
      <xdr:row>61</xdr:row>
      <xdr:rowOff>2238489</xdr:rowOff>
    </xdr:to>
    <xdr:pic>
      <xdr:nvPicPr>
        <xdr:cNvPr id="17" name="image55.png">
          <a:extLst>
            <a:ext uri="{FF2B5EF4-FFF2-40B4-BE49-F238E27FC236}">
              <a16:creationId xmlns:a16="http://schemas.microsoft.com/office/drawing/2014/main" id="{FF63F1E8-214F-4B2A-9AEB-89FE3DE898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33815" y="114546691"/>
          <a:ext cx="716878" cy="4659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283238</xdr:colOff>
      <xdr:row>62</xdr:row>
      <xdr:rowOff>1580647</xdr:rowOff>
    </xdr:from>
    <xdr:to>
      <xdr:col>8</xdr:col>
      <xdr:colOff>867986</xdr:colOff>
      <xdr:row>62</xdr:row>
      <xdr:rowOff>2233742</xdr:rowOff>
    </xdr:to>
    <xdr:pic>
      <xdr:nvPicPr>
        <xdr:cNvPr id="18" name="image60.png">
          <a:extLst>
            <a:ext uri="{FF2B5EF4-FFF2-40B4-BE49-F238E27FC236}">
              <a16:creationId xmlns:a16="http://schemas.microsoft.com/office/drawing/2014/main" id="{F4ADD3EF-6351-4409-8360-0CF773DBBF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4677" y="118448057"/>
          <a:ext cx="584748" cy="6530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292372</xdr:colOff>
      <xdr:row>63</xdr:row>
      <xdr:rowOff>1288067</xdr:rowOff>
    </xdr:from>
    <xdr:to>
      <xdr:col>8</xdr:col>
      <xdr:colOff>840575</xdr:colOff>
      <xdr:row>63</xdr:row>
      <xdr:rowOff>2231042</xdr:rowOff>
    </xdr:to>
    <xdr:pic>
      <xdr:nvPicPr>
        <xdr:cNvPr id="19" name="image48.png" descr="A close-up of a crochet hook&#10;&#10;AI-generated content may be incorrect.">
          <a:extLst>
            <a:ext uri="{FF2B5EF4-FFF2-40B4-BE49-F238E27FC236}">
              <a16:creationId xmlns:a16="http://schemas.microsoft.com/office/drawing/2014/main" id="{6A1F9AA4-64A6-4EC7-A667-1099939C9F2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867" r="29447"/>
        <a:stretch>
          <a:fillRect/>
        </a:stretch>
      </xdr:blipFill>
      <xdr:spPr bwMode="auto">
        <a:xfrm>
          <a:off x="17633811" y="122248714"/>
          <a:ext cx="548203" cy="942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219259</xdr:colOff>
      <xdr:row>64</xdr:row>
      <xdr:rowOff>1122420</xdr:rowOff>
    </xdr:from>
    <xdr:to>
      <xdr:col>8</xdr:col>
      <xdr:colOff>917759</xdr:colOff>
      <xdr:row>64</xdr:row>
      <xdr:rowOff>2017770</xdr:rowOff>
    </xdr:to>
    <xdr:pic>
      <xdr:nvPicPr>
        <xdr:cNvPr id="20" name="image61.png" descr="A group of colorful yarn balls&#10;&#10;AI-generated content may be incorrect.">
          <a:extLst>
            <a:ext uri="{FF2B5EF4-FFF2-40B4-BE49-F238E27FC236}">
              <a16:creationId xmlns:a16="http://schemas.microsoft.com/office/drawing/2014/main" id="{FCCDE47F-5718-466F-A629-B167452953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3935"/>
        <a:stretch>
          <a:fillRect/>
        </a:stretch>
      </xdr:blipFill>
      <xdr:spPr bwMode="auto">
        <a:xfrm>
          <a:off x="17560698" y="125591557"/>
          <a:ext cx="698500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187576</xdr:colOff>
      <xdr:row>65</xdr:row>
      <xdr:rowOff>1768018</xdr:rowOff>
    </xdr:from>
    <xdr:to>
      <xdr:col>8</xdr:col>
      <xdr:colOff>990851</xdr:colOff>
      <xdr:row>65</xdr:row>
      <xdr:rowOff>2501443</xdr:rowOff>
    </xdr:to>
    <xdr:pic>
      <xdr:nvPicPr>
        <xdr:cNvPr id="21" name="image38.jpg">
          <a:extLst>
            <a:ext uri="{FF2B5EF4-FFF2-40B4-BE49-F238E27FC236}">
              <a16:creationId xmlns:a16="http://schemas.microsoft.com/office/drawing/2014/main" id="{EE127AA2-DDD6-4A9A-8A70-8343237DCA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690"/>
        <a:stretch>
          <a:fillRect/>
        </a:stretch>
      </xdr:blipFill>
      <xdr:spPr bwMode="auto">
        <a:xfrm>
          <a:off x="17529015" y="129745644"/>
          <a:ext cx="803275" cy="733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179034</xdr:colOff>
      <xdr:row>66</xdr:row>
      <xdr:rowOff>1934602</xdr:rowOff>
    </xdr:from>
    <xdr:to>
      <xdr:col>8</xdr:col>
      <xdr:colOff>995920</xdr:colOff>
      <xdr:row>66</xdr:row>
      <xdr:rowOff>2640503</xdr:rowOff>
    </xdr:to>
    <xdr:pic>
      <xdr:nvPicPr>
        <xdr:cNvPr id="22" name="image15.png">
          <a:extLst>
            <a:ext uri="{FF2B5EF4-FFF2-40B4-BE49-F238E27FC236}">
              <a16:creationId xmlns:a16="http://schemas.microsoft.com/office/drawing/2014/main" id="{D8DDA94D-2646-4F8A-91F6-4C9DDBEF49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0473" y="134590214"/>
          <a:ext cx="816886" cy="7059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221282</xdr:colOff>
      <xdr:row>67</xdr:row>
      <xdr:rowOff>2183669</xdr:rowOff>
    </xdr:from>
    <xdr:to>
      <xdr:col>8</xdr:col>
      <xdr:colOff>941080</xdr:colOff>
      <xdr:row>67</xdr:row>
      <xdr:rowOff>2772209</xdr:rowOff>
    </xdr:to>
    <xdr:pic>
      <xdr:nvPicPr>
        <xdr:cNvPr id="23" name="image16.png" descr="A person in a white shirt&#10;&#10;AI-generated content may be incorrect.">
          <a:extLst>
            <a:ext uri="{FF2B5EF4-FFF2-40B4-BE49-F238E27FC236}">
              <a16:creationId xmlns:a16="http://schemas.microsoft.com/office/drawing/2014/main" id="{FF5ED431-72AD-43E8-A1AA-5EC9520B6CE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099" t="12946" r="22234"/>
        <a:stretch>
          <a:fillRect/>
        </a:stretch>
      </xdr:blipFill>
      <xdr:spPr bwMode="auto">
        <a:xfrm>
          <a:off x="17562721" y="139224892"/>
          <a:ext cx="719798" cy="588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144223</xdr:colOff>
      <xdr:row>68</xdr:row>
      <xdr:rowOff>1108006</xdr:rowOff>
    </xdr:from>
    <xdr:to>
      <xdr:col>8</xdr:col>
      <xdr:colOff>880823</xdr:colOff>
      <xdr:row>68</xdr:row>
      <xdr:rowOff>2041456</xdr:rowOff>
    </xdr:to>
    <xdr:pic>
      <xdr:nvPicPr>
        <xdr:cNvPr id="24" name="image64.png">
          <a:extLst>
            <a:ext uri="{FF2B5EF4-FFF2-40B4-BE49-F238E27FC236}">
              <a16:creationId xmlns:a16="http://schemas.microsoft.com/office/drawing/2014/main" id="{E6E26623-2E77-4563-95B5-C8D0C5BB2E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85662" y="143110452"/>
          <a:ext cx="736600" cy="933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219075</xdr:colOff>
      <xdr:row>45</xdr:row>
      <xdr:rowOff>2028825</xdr:rowOff>
    </xdr:from>
    <xdr:to>
      <xdr:col>8</xdr:col>
      <xdr:colOff>847725</xdr:colOff>
      <xdr:row>45</xdr:row>
      <xdr:rowOff>2762250</xdr:rowOff>
    </xdr:to>
    <xdr:pic>
      <xdr:nvPicPr>
        <xdr:cNvPr id="25" name="Imagen 2">
          <a:extLst>
            <a:ext uri="{FF2B5EF4-FFF2-40B4-BE49-F238E27FC236}">
              <a16:creationId xmlns:a16="http://schemas.microsoft.com/office/drawing/2014/main" id="{80EDFBE0-EC88-462C-BD32-4B42962EFB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91775" y="33480375"/>
          <a:ext cx="5524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209162</xdr:colOff>
      <xdr:row>46</xdr:row>
      <xdr:rowOff>747975</xdr:rowOff>
    </xdr:from>
    <xdr:to>
      <xdr:col>8</xdr:col>
      <xdr:colOff>942587</xdr:colOff>
      <xdr:row>46</xdr:row>
      <xdr:rowOff>897200</xdr:rowOff>
    </xdr:to>
    <xdr:pic>
      <xdr:nvPicPr>
        <xdr:cNvPr id="26" name="Imagen 3">
          <a:extLst>
            <a:ext uri="{FF2B5EF4-FFF2-40B4-BE49-F238E27FC236}">
              <a16:creationId xmlns:a16="http://schemas.microsoft.com/office/drawing/2014/main" id="{FF0BA753-B351-40E4-B75D-8EB95D992B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50601" y="57093946"/>
          <a:ext cx="733425" cy="149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269082</xdr:colOff>
      <xdr:row>47</xdr:row>
      <xdr:rowOff>323850</xdr:rowOff>
    </xdr:from>
    <xdr:to>
      <xdr:col>8</xdr:col>
      <xdr:colOff>995899</xdr:colOff>
      <xdr:row>47</xdr:row>
      <xdr:rowOff>1018437</xdr:rowOff>
    </xdr:to>
    <xdr:pic>
      <xdr:nvPicPr>
        <xdr:cNvPr id="27" name="Imagen 4">
          <a:extLst>
            <a:ext uri="{FF2B5EF4-FFF2-40B4-BE49-F238E27FC236}">
              <a16:creationId xmlns:a16="http://schemas.microsoft.com/office/drawing/2014/main" id="{E009EDED-708D-42EF-93E2-58CCA149C0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10521" y="58131692"/>
          <a:ext cx="726817" cy="6945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295275</xdr:colOff>
      <xdr:row>30</xdr:row>
      <xdr:rowOff>1609725</xdr:rowOff>
    </xdr:from>
    <xdr:to>
      <xdr:col>8</xdr:col>
      <xdr:colOff>866775</xdr:colOff>
      <xdr:row>30</xdr:row>
      <xdr:rowOff>2181225</xdr:rowOff>
    </xdr:to>
    <xdr:pic>
      <xdr:nvPicPr>
        <xdr:cNvPr id="28" name="Imagen 5">
          <a:extLst>
            <a:ext uri="{FF2B5EF4-FFF2-40B4-BE49-F238E27FC236}">
              <a16:creationId xmlns:a16="http://schemas.microsoft.com/office/drawing/2014/main" id="{15A8B03B-BA2A-4A27-B065-8F4B66B59A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673" t="6644" r="23492" b="12308"/>
        <a:stretch>
          <a:fillRect/>
        </a:stretch>
      </xdr:blipFill>
      <xdr:spPr bwMode="auto">
        <a:xfrm>
          <a:off x="10467975" y="16525875"/>
          <a:ext cx="4762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279331</xdr:colOff>
      <xdr:row>32</xdr:row>
      <xdr:rowOff>318802</xdr:rowOff>
    </xdr:from>
    <xdr:to>
      <xdr:col>8</xdr:col>
      <xdr:colOff>864042</xdr:colOff>
      <xdr:row>32</xdr:row>
      <xdr:rowOff>822303</xdr:rowOff>
    </xdr:to>
    <xdr:pic>
      <xdr:nvPicPr>
        <xdr:cNvPr id="29" name="Imagen 6">
          <a:extLst>
            <a:ext uri="{FF2B5EF4-FFF2-40B4-BE49-F238E27FC236}">
              <a16:creationId xmlns:a16="http://schemas.microsoft.com/office/drawing/2014/main" id="{0F69AFAD-1095-4419-94B6-DEAC02B604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0770" y="34151967"/>
          <a:ext cx="584711" cy="503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200025</xdr:colOff>
      <xdr:row>31</xdr:row>
      <xdr:rowOff>539408</xdr:rowOff>
    </xdr:from>
    <xdr:to>
      <xdr:col>8</xdr:col>
      <xdr:colOff>805760</xdr:colOff>
      <xdr:row>31</xdr:row>
      <xdr:rowOff>1014173</xdr:rowOff>
    </xdr:to>
    <xdr:pic>
      <xdr:nvPicPr>
        <xdr:cNvPr id="30" name="Imagen 7">
          <a:extLst>
            <a:ext uri="{FF2B5EF4-FFF2-40B4-BE49-F238E27FC236}">
              <a16:creationId xmlns:a16="http://schemas.microsoft.com/office/drawing/2014/main" id="{4770B499-2B2A-44BF-920C-2F579C45E1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41464" y="32910703"/>
          <a:ext cx="605735" cy="4747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255804</xdr:colOff>
      <xdr:row>33</xdr:row>
      <xdr:rowOff>247467</xdr:rowOff>
    </xdr:from>
    <xdr:to>
      <xdr:col>8</xdr:col>
      <xdr:colOff>858849</xdr:colOff>
      <xdr:row>33</xdr:row>
      <xdr:rowOff>828879</xdr:rowOff>
    </xdr:to>
    <xdr:pic>
      <xdr:nvPicPr>
        <xdr:cNvPr id="31" name="Imagen 8">
          <a:extLst>
            <a:ext uri="{FF2B5EF4-FFF2-40B4-BE49-F238E27FC236}">
              <a16:creationId xmlns:a16="http://schemas.microsoft.com/office/drawing/2014/main" id="{C3440F01-2115-43B0-BFDD-BC6E482889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6570"/>
        <a:stretch>
          <a:fillRect/>
        </a:stretch>
      </xdr:blipFill>
      <xdr:spPr bwMode="auto">
        <a:xfrm>
          <a:off x="17597243" y="35542503"/>
          <a:ext cx="603045" cy="5814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228988</xdr:colOff>
      <xdr:row>34</xdr:row>
      <xdr:rowOff>469809</xdr:rowOff>
    </xdr:from>
    <xdr:to>
      <xdr:col>8</xdr:col>
      <xdr:colOff>819538</xdr:colOff>
      <xdr:row>34</xdr:row>
      <xdr:rowOff>939709</xdr:rowOff>
    </xdr:to>
    <xdr:pic>
      <xdr:nvPicPr>
        <xdr:cNvPr id="32" name="Imagen 9">
          <a:extLst>
            <a:ext uri="{FF2B5EF4-FFF2-40B4-BE49-F238E27FC236}">
              <a16:creationId xmlns:a16="http://schemas.microsoft.com/office/drawing/2014/main" id="{7FFA420A-45FE-4C79-9DF2-8B2BF8FBFA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202" r="16896"/>
        <a:stretch>
          <a:fillRect/>
        </a:stretch>
      </xdr:blipFill>
      <xdr:spPr bwMode="auto">
        <a:xfrm>
          <a:off x="17570427" y="37226715"/>
          <a:ext cx="590550" cy="469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238126</xdr:colOff>
      <xdr:row>44</xdr:row>
      <xdr:rowOff>180976</xdr:rowOff>
    </xdr:from>
    <xdr:to>
      <xdr:col>8</xdr:col>
      <xdr:colOff>981881</xdr:colOff>
      <xdr:row>44</xdr:row>
      <xdr:rowOff>831440</xdr:rowOff>
    </xdr:to>
    <xdr:pic>
      <xdr:nvPicPr>
        <xdr:cNvPr id="33" name="Imagen 11">
          <a:extLst>
            <a:ext uri="{FF2B5EF4-FFF2-40B4-BE49-F238E27FC236}">
              <a16:creationId xmlns:a16="http://schemas.microsoft.com/office/drawing/2014/main" id="{A66ACD57-BABE-4253-9ED6-34F8F6DADB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79565" y="53018458"/>
          <a:ext cx="743755" cy="6504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92532</xdr:colOff>
      <xdr:row>43</xdr:row>
      <xdr:rowOff>430203</xdr:rowOff>
    </xdr:from>
    <xdr:to>
      <xdr:col>8</xdr:col>
      <xdr:colOff>968489</xdr:colOff>
      <xdr:row>43</xdr:row>
      <xdr:rowOff>1088139</xdr:rowOff>
    </xdr:to>
    <xdr:pic>
      <xdr:nvPicPr>
        <xdr:cNvPr id="34" name="Imagen 13">
          <a:extLst>
            <a:ext uri="{FF2B5EF4-FFF2-40B4-BE49-F238E27FC236}">
              <a16:creationId xmlns:a16="http://schemas.microsoft.com/office/drawing/2014/main" id="{29E07BEE-4A41-4CF5-AABF-37F137D7C83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4502"/>
        <a:stretch>
          <a:fillRect/>
        </a:stretch>
      </xdr:blipFill>
      <xdr:spPr bwMode="auto">
        <a:xfrm>
          <a:off x="17433971" y="51805815"/>
          <a:ext cx="875957" cy="6579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213045</xdr:colOff>
      <xdr:row>36</xdr:row>
      <xdr:rowOff>598339</xdr:rowOff>
    </xdr:from>
    <xdr:to>
      <xdr:col>8</xdr:col>
      <xdr:colOff>1063945</xdr:colOff>
      <xdr:row>36</xdr:row>
      <xdr:rowOff>779314</xdr:rowOff>
    </xdr:to>
    <xdr:pic>
      <xdr:nvPicPr>
        <xdr:cNvPr id="35" name="Imagen 15">
          <a:extLst>
            <a:ext uri="{FF2B5EF4-FFF2-40B4-BE49-F238E27FC236}">
              <a16:creationId xmlns:a16="http://schemas.microsoft.com/office/drawing/2014/main" id="{E0C90D36-BA9F-4E27-86AF-C2EB996699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6984"/>
        <a:stretch>
          <a:fillRect/>
        </a:stretch>
      </xdr:blipFill>
      <xdr:spPr bwMode="auto">
        <a:xfrm>
          <a:off x="17554484" y="41740857"/>
          <a:ext cx="8509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276225</xdr:colOff>
      <xdr:row>37</xdr:row>
      <xdr:rowOff>410169</xdr:rowOff>
    </xdr:from>
    <xdr:to>
      <xdr:col>8</xdr:col>
      <xdr:colOff>981075</xdr:colOff>
      <xdr:row>37</xdr:row>
      <xdr:rowOff>819744</xdr:rowOff>
    </xdr:to>
    <xdr:pic>
      <xdr:nvPicPr>
        <xdr:cNvPr id="36" name="Imagen 16">
          <a:extLst>
            <a:ext uri="{FF2B5EF4-FFF2-40B4-BE49-F238E27FC236}">
              <a16:creationId xmlns:a16="http://schemas.microsoft.com/office/drawing/2014/main" id="{2AE258F8-3D71-4106-B365-1CFC2DDF85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17664" y="43014557"/>
          <a:ext cx="704850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252794</xdr:colOff>
      <xdr:row>38</xdr:row>
      <xdr:rowOff>428625</xdr:rowOff>
    </xdr:from>
    <xdr:to>
      <xdr:col>8</xdr:col>
      <xdr:colOff>874956</xdr:colOff>
      <xdr:row>38</xdr:row>
      <xdr:rowOff>867986</xdr:rowOff>
    </xdr:to>
    <xdr:pic>
      <xdr:nvPicPr>
        <xdr:cNvPr id="37" name="Imagen 18">
          <a:extLst>
            <a:ext uri="{FF2B5EF4-FFF2-40B4-BE49-F238E27FC236}">
              <a16:creationId xmlns:a16="http://schemas.microsoft.com/office/drawing/2014/main" id="{D085D210-1E87-4BCD-9394-037E0F9378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94233" y="44494884"/>
          <a:ext cx="622162" cy="4393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249153</xdr:colOff>
      <xdr:row>39</xdr:row>
      <xdr:rowOff>459347</xdr:rowOff>
    </xdr:from>
    <xdr:to>
      <xdr:col>8</xdr:col>
      <xdr:colOff>937714</xdr:colOff>
      <xdr:row>39</xdr:row>
      <xdr:rowOff>849872</xdr:rowOff>
    </xdr:to>
    <xdr:pic>
      <xdr:nvPicPr>
        <xdr:cNvPr id="38" name="Imagen 17">
          <a:extLst>
            <a:ext uri="{FF2B5EF4-FFF2-40B4-BE49-F238E27FC236}">
              <a16:creationId xmlns:a16="http://schemas.microsoft.com/office/drawing/2014/main" id="{FC30AEAF-4724-42AA-BAC7-7DE6E42C5A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90592" y="45987476"/>
          <a:ext cx="688561" cy="390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167362</xdr:colOff>
      <xdr:row>40</xdr:row>
      <xdr:rowOff>425724</xdr:rowOff>
    </xdr:from>
    <xdr:to>
      <xdr:col>8</xdr:col>
      <xdr:colOff>1015087</xdr:colOff>
      <xdr:row>40</xdr:row>
      <xdr:rowOff>940074</xdr:rowOff>
    </xdr:to>
    <xdr:pic>
      <xdr:nvPicPr>
        <xdr:cNvPr id="39" name="Imagen 21">
          <a:extLst>
            <a:ext uri="{FF2B5EF4-FFF2-40B4-BE49-F238E27FC236}">
              <a16:creationId xmlns:a16="http://schemas.microsoft.com/office/drawing/2014/main" id="{47247E32-9C04-4E67-BDDD-2AEDBB40A2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08801" y="47415724"/>
          <a:ext cx="847725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359804</xdr:colOff>
      <xdr:row>41</xdr:row>
      <xdr:rowOff>378487</xdr:rowOff>
    </xdr:from>
    <xdr:to>
      <xdr:col>8</xdr:col>
      <xdr:colOff>963054</xdr:colOff>
      <xdr:row>41</xdr:row>
      <xdr:rowOff>949987</xdr:rowOff>
    </xdr:to>
    <xdr:pic>
      <xdr:nvPicPr>
        <xdr:cNvPr id="40" name="Imagen 20">
          <a:extLst>
            <a:ext uri="{FF2B5EF4-FFF2-40B4-BE49-F238E27FC236}">
              <a16:creationId xmlns:a16="http://schemas.microsoft.com/office/drawing/2014/main" id="{BD5B0681-0818-4467-A0BE-77B809B6E6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01243" y="48830358"/>
          <a:ext cx="603250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265968</xdr:colOff>
      <xdr:row>42</xdr:row>
      <xdr:rowOff>414646</xdr:rowOff>
    </xdr:from>
    <xdr:to>
      <xdr:col>8</xdr:col>
      <xdr:colOff>813829</xdr:colOff>
      <xdr:row>42</xdr:row>
      <xdr:rowOff>1081396</xdr:rowOff>
    </xdr:to>
    <xdr:pic>
      <xdr:nvPicPr>
        <xdr:cNvPr id="41" name="Imagen 22">
          <a:extLst>
            <a:ext uri="{FF2B5EF4-FFF2-40B4-BE49-F238E27FC236}">
              <a16:creationId xmlns:a16="http://schemas.microsoft.com/office/drawing/2014/main" id="{C8A49CC9-FAA0-4455-9793-78147171DE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7407" y="50328387"/>
          <a:ext cx="547861" cy="666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138010</xdr:colOff>
      <xdr:row>70</xdr:row>
      <xdr:rowOff>1778804</xdr:rowOff>
    </xdr:from>
    <xdr:to>
      <xdr:col>8</xdr:col>
      <xdr:colOff>1030186</xdr:colOff>
      <xdr:row>70</xdr:row>
      <xdr:rowOff>2394338</xdr:rowOff>
    </xdr:to>
    <xdr:pic>
      <xdr:nvPicPr>
        <xdr:cNvPr id="42" name="image58.png" descr="A paint cans and a brush&#10;&#10;AI-generated content may be incorrect.">
          <a:extLst>
            <a:ext uri="{FF2B5EF4-FFF2-40B4-BE49-F238E27FC236}">
              <a16:creationId xmlns:a16="http://schemas.microsoft.com/office/drawing/2014/main" id="{B35EB600-4ECC-49F1-BBE1-599D39D8BC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79449" y="148166862"/>
          <a:ext cx="892176" cy="6155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283238</xdr:colOff>
      <xdr:row>71</xdr:row>
      <xdr:rowOff>566992</xdr:rowOff>
    </xdr:from>
    <xdr:to>
      <xdr:col>8</xdr:col>
      <xdr:colOff>1027010</xdr:colOff>
      <xdr:row>71</xdr:row>
      <xdr:rowOff>1322422</xdr:rowOff>
    </xdr:to>
    <xdr:pic>
      <xdr:nvPicPr>
        <xdr:cNvPr id="43" name="Imagen 25">
          <a:extLst>
            <a:ext uri="{FF2B5EF4-FFF2-40B4-BE49-F238E27FC236}">
              <a16:creationId xmlns:a16="http://schemas.microsoft.com/office/drawing/2014/main" id="{701A6821-6702-4F05-B778-2278FD46D1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4677" y="151048287"/>
          <a:ext cx="743772" cy="755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281214</xdr:colOff>
      <xdr:row>13</xdr:row>
      <xdr:rowOff>576036</xdr:rowOff>
    </xdr:from>
    <xdr:to>
      <xdr:col>8</xdr:col>
      <xdr:colOff>795564</xdr:colOff>
      <xdr:row>13</xdr:row>
      <xdr:rowOff>795111</xdr:rowOff>
    </xdr:to>
    <xdr:pic>
      <xdr:nvPicPr>
        <xdr:cNvPr id="44" name="image34.jpg">
          <a:extLst>
            <a:ext uri="{FF2B5EF4-FFF2-40B4-BE49-F238E27FC236}">
              <a16:creationId xmlns:a16="http://schemas.microsoft.com/office/drawing/2014/main" id="{C44FFBA3-61D3-4B51-ADA7-97A7C6E38C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7643" y="6608536"/>
          <a:ext cx="514350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306170</xdr:colOff>
      <xdr:row>14</xdr:row>
      <xdr:rowOff>585319</xdr:rowOff>
    </xdr:from>
    <xdr:to>
      <xdr:col>8</xdr:col>
      <xdr:colOff>915770</xdr:colOff>
      <xdr:row>14</xdr:row>
      <xdr:rowOff>842494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A1048EB1-333A-40EB-B067-BDC4238E49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47609" y="8104815"/>
          <a:ext cx="609600" cy="257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67840</xdr:colOff>
      <xdr:row>15</xdr:row>
      <xdr:rowOff>502519</xdr:rowOff>
    </xdr:from>
    <xdr:to>
      <xdr:col>8</xdr:col>
      <xdr:colOff>986762</xdr:colOff>
      <xdr:row>15</xdr:row>
      <xdr:rowOff>845325</xdr:rowOff>
    </xdr:to>
    <xdr:pic>
      <xdr:nvPicPr>
        <xdr:cNvPr id="46" name="image22.jpg">
          <a:extLst>
            <a:ext uri="{FF2B5EF4-FFF2-40B4-BE49-F238E27FC236}">
              <a16:creationId xmlns:a16="http://schemas.microsoft.com/office/drawing/2014/main" id="{EC5960B2-148D-4972-9FA0-CDC7FB8685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09279" y="9483886"/>
          <a:ext cx="918922" cy="3428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106717</xdr:colOff>
      <xdr:row>16</xdr:row>
      <xdr:rowOff>447698</xdr:rowOff>
    </xdr:from>
    <xdr:to>
      <xdr:col>8</xdr:col>
      <xdr:colOff>1096403</xdr:colOff>
      <xdr:row>16</xdr:row>
      <xdr:rowOff>1047773</xdr:rowOff>
    </xdr:to>
    <xdr:pic>
      <xdr:nvPicPr>
        <xdr:cNvPr id="47" name="image10.jpg">
          <a:extLst>
            <a:ext uri="{FF2B5EF4-FFF2-40B4-BE49-F238E27FC236}">
              <a16:creationId xmlns:a16="http://schemas.microsoft.com/office/drawing/2014/main" id="{1F7A6E12-E96E-45F2-885E-086464AD62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48156" y="10890935"/>
          <a:ext cx="989686" cy="60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277985</xdr:colOff>
      <xdr:row>17</xdr:row>
      <xdr:rowOff>402014</xdr:rowOff>
    </xdr:from>
    <xdr:to>
      <xdr:col>8</xdr:col>
      <xdr:colOff>1114677</xdr:colOff>
      <xdr:row>17</xdr:row>
      <xdr:rowOff>889325</xdr:rowOff>
    </xdr:to>
    <xdr:pic>
      <xdr:nvPicPr>
        <xdr:cNvPr id="48" name="image7.jpg">
          <a:extLst>
            <a:ext uri="{FF2B5EF4-FFF2-40B4-BE49-F238E27FC236}">
              <a16:creationId xmlns:a16="http://schemas.microsoft.com/office/drawing/2014/main" id="{47607C32-82D6-4F68-A3AC-21B30A9BD0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19424" y="12307122"/>
          <a:ext cx="836692" cy="4873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341735</xdr:colOff>
      <xdr:row>18</xdr:row>
      <xdr:rowOff>529928</xdr:rowOff>
    </xdr:from>
    <xdr:to>
      <xdr:col>8</xdr:col>
      <xdr:colOff>1059856</xdr:colOff>
      <xdr:row>18</xdr:row>
      <xdr:rowOff>1025228</xdr:rowOff>
    </xdr:to>
    <xdr:pic>
      <xdr:nvPicPr>
        <xdr:cNvPr id="49" name="image28.jpg">
          <a:extLst>
            <a:ext uri="{FF2B5EF4-FFF2-40B4-BE49-F238E27FC236}">
              <a16:creationId xmlns:a16="http://schemas.microsoft.com/office/drawing/2014/main" id="{4C371566-F214-430B-AA52-D0A3D65689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83174" y="13896906"/>
          <a:ext cx="718121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143265</xdr:colOff>
      <xdr:row>19</xdr:row>
      <xdr:rowOff>447698</xdr:rowOff>
    </xdr:from>
    <xdr:to>
      <xdr:col>8</xdr:col>
      <xdr:colOff>950216</xdr:colOff>
      <xdr:row>19</xdr:row>
      <xdr:rowOff>723923</xdr:rowOff>
    </xdr:to>
    <xdr:pic>
      <xdr:nvPicPr>
        <xdr:cNvPr id="50" name="image14.png">
          <a:extLst>
            <a:ext uri="{FF2B5EF4-FFF2-40B4-BE49-F238E27FC236}">
              <a16:creationId xmlns:a16="http://schemas.microsoft.com/office/drawing/2014/main" id="{2077B0B5-D0F3-4246-B0A6-912808F9AD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20" t="3146" r="1987" b="36011"/>
        <a:stretch>
          <a:fillRect/>
        </a:stretch>
      </xdr:blipFill>
      <xdr:spPr bwMode="auto">
        <a:xfrm>
          <a:off x="17484704" y="15276547"/>
          <a:ext cx="806951" cy="27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62199</xdr:colOff>
      <xdr:row>20</xdr:row>
      <xdr:rowOff>484245</xdr:rowOff>
    </xdr:from>
    <xdr:to>
      <xdr:col>8</xdr:col>
      <xdr:colOff>922807</xdr:colOff>
      <xdr:row>20</xdr:row>
      <xdr:rowOff>897972</xdr:rowOff>
    </xdr:to>
    <xdr:pic>
      <xdr:nvPicPr>
        <xdr:cNvPr id="51" name="image59.png">
          <a:extLst>
            <a:ext uri="{FF2B5EF4-FFF2-40B4-BE49-F238E27FC236}">
              <a16:creationId xmlns:a16="http://schemas.microsoft.com/office/drawing/2014/main" id="{31795B6B-E10F-41C8-B187-C048891608C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7771"/>
        <a:stretch>
          <a:fillRect/>
        </a:stretch>
      </xdr:blipFill>
      <xdr:spPr bwMode="auto">
        <a:xfrm>
          <a:off x="17403638" y="16774964"/>
          <a:ext cx="860608" cy="4137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358455</xdr:colOff>
      <xdr:row>21</xdr:row>
      <xdr:rowOff>429424</xdr:rowOff>
    </xdr:from>
    <xdr:to>
      <xdr:col>8</xdr:col>
      <xdr:colOff>691830</xdr:colOff>
      <xdr:row>21</xdr:row>
      <xdr:rowOff>972349</xdr:rowOff>
    </xdr:to>
    <xdr:pic>
      <xdr:nvPicPr>
        <xdr:cNvPr id="52" name="image53.jpg">
          <a:extLst>
            <a:ext uri="{FF2B5EF4-FFF2-40B4-BE49-F238E27FC236}">
              <a16:creationId xmlns:a16="http://schemas.microsoft.com/office/drawing/2014/main" id="{D0A61CA2-7F3A-4F98-AC3C-DD2E2B598D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99894" y="18182014"/>
          <a:ext cx="333375" cy="542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162702</xdr:colOff>
      <xdr:row>22</xdr:row>
      <xdr:rowOff>420288</xdr:rowOff>
    </xdr:from>
    <xdr:to>
      <xdr:col>8</xdr:col>
      <xdr:colOff>1045550</xdr:colOff>
      <xdr:row>22</xdr:row>
      <xdr:rowOff>953482</xdr:rowOff>
    </xdr:to>
    <xdr:pic>
      <xdr:nvPicPr>
        <xdr:cNvPr id="53" name="image8.jpg">
          <a:extLst>
            <a:ext uri="{FF2B5EF4-FFF2-40B4-BE49-F238E27FC236}">
              <a16:creationId xmlns:a16="http://schemas.microsoft.com/office/drawing/2014/main" id="{11A5EDE0-59AC-41C6-8A93-B1F77A26FD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04141" y="19634748"/>
          <a:ext cx="882848" cy="5331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165990</xdr:colOff>
      <xdr:row>23</xdr:row>
      <xdr:rowOff>480156</xdr:rowOff>
    </xdr:from>
    <xdr:to>
      <xdr:col>8</xdr:col>
      <xdr:colOff>816865</xdr:colOff>
      <xdr:row>23</xdr:row>
      <xdr:rowOff>851631</xdr:rowOff>
    </xdr:to>
    <xdr:pic>
      <xdr:nvPicPr>
        <xdr:cNvPr id="54" name="image39.png">
          <a:extLst>
            <a:ext uri="{FF2B5EF4-FFF2-40B4-BE49-F238E27FC236}">
              <a16:creationId xmlns:a16="http://schemas.microsoft.com/office/drawing/2014/main" id="{58A8A291-223A-4099-8B5B-7118FE50D9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424" b="22571"/>
        <a:stretch>
          <a:fillRect/>
        </a:stretch>
      </xdr:blipFill>
      <xdr:spPr bwMode="auto">
        <a:xfrm>
          <a:off x="17507429" y="21156487"/>
          <a:ext cx="650875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166402</xdr:colOff>
      <xdr:row>24</xdr:row>
      <xdr:rowOff>557339</xdr:rowOff>
    </xdr:from>
    <xdr:to>
      <xdr:col>8</xdr:col>
      <xdr:colOff>959352</xdr:colOff>
      <xdr:row>24</xdr:row>
      <xdr:rowOff>869793</xdr:rowOff>
    </xdr:to>
    <xdr:pic>
      <xdr:nvPicPr>
        <xdr:cNvPr id="55" name="Imagen 54">
          <a:extLst>
            <a:ext uri="{FF2B5EF4-FFF2-40B4-BE49-F238E27FC236}">
              <a16:creationId xmlns:a16="http://schemas.microsoft.com/office/drawing/2014/main" id="{429361A8-3AC2-422C-81B1-3B7526EC391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6255" b="1"/>
        <a:stretch>
          <a:fillRect/>
        </a:stretch>
      </xdr:blipFill>
      <xdr:spPr bwMode="auto">
        <a:xfrm>
          <a:off x="17507841" y="22695540"/>
          <a:ext cx="792950" cy="3124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162701</xdr:colOff>
      <xdr:row>25</xdr:row>
      <xdr:rowOff>579106</xdr:rowOff>
    </xdr:from>
    <xdr:to>
      <xdr:col>8</xdr:col>
      <xdr:colOff>667526</xdr:colOff>
      <xdr:row>25</xdr:row>
      <xdr:rowOff>922006</xdr:rowOff>
    </xdr:to>
    <xdr:pic>
      <xdr:nvPicPr>
        <xdr:cNvPr id="56" name="image24.png">
          <a:extLst>
            <a:ext uri="{FF2B5EF4-FFF2-40B4-BE49-F238E27FC236}">
              <a16:creationId xmlns:a16="http://schemas.microsoft.com/office/drawing/2014/main" id="{497D4389-C579-47D7-8337-1A083F5132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0612" b="-826"/>
        <a:stretch>
          <a:fillRect/>
        </a:stretch>
      </xdr:blipFill>
      <xdr:spPr bwMode="auto">
        <a:xfrm>
          <a:off x="17504140" y="24179178"/>
          <a:ext cx="504825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212904</xdr:colOff>
      <xdr:row>26</xdr:row>
      <xdr:rowOff>589829</xdr:rowOff>
    </xdr:from>
    <xdr:to>
      <xdr:col>8</xdr:col>
      <xdr:colOff>941080</xdr:colOff>
      <xdr:row>26</xdr:row>
      <xdr:rowOff>922806</xdr:rowOff>
    </xdr:to>
    <xdr:pic>
      <xdr:nvPicPr>
        <xdr:cNvPr id="57" name="image26.jpg">
          <a:extLst>
            <a:ext uri="{FF2B5EF4-FFF2-40B4-BE49-F238E27FC236}">
              <a16:creationId xmlns:a16="http://schemas.microsoft.com/office/drawing/2014/main" id="{16963C17-14DC-4D60-8918-06EFAA76B8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54343" y="25651771"/>
          <a:ext cx="728176" cy="3329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107493</xdr:colOff>
      <xdr:row>27</xdr:row>
      <xdr:rowOff>411151</xdr:rowOff>
    </xdr:from>
    <xdr:to>
      <xdr:col>8</xdr:col>
      <xdr:colOff>995899</xdr:colOff>
      <xdr:row>27</xdr:row>
      <xdr:rowOff>847368</xdr:rowOff>
    </xdr:to>
    <xdr:pic>
      <xdr:nvPicPr>
        <xdr:cNvPr id="58" name="image17.jpg">
          <a:extLst>
            <a:ext uri="{FF2B5EF4-FFF2-40B4-BE49-F238E27FC236}">
              <a16:creationId xmlns:a16="http://schemas.microsoft.com/office/drawing/2014/main" id="{69EEC62E-EAD8-4F43-9467-434F552951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48932" y="26934964"/>
          <a:ext cx="888406" cy="436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105940</xdr:colOff>
      <xdr:row>28</xdr:row>
      <xdr:rowOff>511655</xdr:rowOff>
    </xdr:from>
    <xdr:to>
      <xdr:col>8</xdr:col>
      <xdr:colOff>995899</xdr:colOff>
      <xdr:row>28</xdr:row>
      <xdr:rowOff>912457</xdr:rowOff>
    </xdr:to>
    <xdr:pic>
      <xdr:nvPicPr>
        <xdr:cNvPr id="59" name="image1.jpg">
          <a:extLst>
            <a:ext uri="{FF2B5EF4-FFF2-40B4-BE49-F238E27FC236}">
              <a16:creationId xmlns:a16="http://schemas.microsoft.com/office/drawing/2014/main" id="{FE1B85FB-2D0E-49AA-BBC5-A89F830E40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47379" y="28497338"/>
          <a:ext cx="889959" cy="4008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127914</xdr:colOff>
      <xdr:row>29</xdr:row>
      <xdr:rowOff>429837</xdr:rowOff>
    </xdr:from>
    <xdr:to>
      <xdr:col>8</xdr:col>
      <xdr:colOff>996813</xdr:colOff>
      <xdr:row>29</xdr:row>
      <xdr:rowOff>814306</xdr:rowOff>
    </xdr:to>
    <xdr:pic>
      <xdr:nvPicPr>
        <xdr:cNvPr id="60" name="image54.jpg">
          <a:extLst>
            <a:ext uri="{FF2B5EF4-FFF2-40B4-BE49-F238E27FC236}">
              <a16:creationId xmlns:a16="http://schemas.microsoft.com/office/drawing/2014/main" id="{1C8212EA-25C8-4C63-8B7D-041D4FC824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69353" y="29877391"/>
          <a:ext cx="868899" cy="3844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usuario/Desktop/ALPA/Formulaci&#243;n/Presupuestos%20Participativos/MATRIZ%20AVANCES%20CUALITATIVOS%20PP%20DIC%2031%20PUENTE%20ARAND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GIO/Downloads/Sin%20t&#237;tuloC/Users/shernandez/Desktop/VISOR%20MUSI%2031%20DE%20MARZO%202019%2007%20DESBLOQUEAD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UESTAS GANADORAS"/>
      <sheetName val="LISTAS"/>
    </sheetNames>
    <sheetDataSet>
      <sheetData sheetId="0" refreshError="1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incipal"/>
      <sheetName val="Promedio Sector"/>
      <sheetName val="Base de Datos MUSI 2017-2020"/>
      <sheetName val="Inf Ejec"/>
      <sheetName val="NomLocIE"/>
      <sheetName val="PMR"/>
      <sheetName val="NomLocPMR"/>
      <sheetName val="Dashboard"/>
      <sheetName val="INFORME INDICADOR SECTORIAL"/>
      <sheetName val="LINEA DE TIEMPO"/>
      <sheetName val="DBO1"/>
      <sheetName val="DB02"/>
      <sheetName val="DB03"/>
      <sheetName val="DB04"/>
      <sheetName val="DB05"/>
      <sheetName val="DB06"/>
      <sheetName val="DB07"/>
      <sheetName val="DB08"/>
      <sheetName val="DB09"/>
      <sheetName val="DB10"/>
      <sheetName val="DB11"/>
      <sheetName val="DB12"/>
      <sheetName val="AGREGACION"/>
      <sheetName val="AI1"/>
      <sheetName val="AI2"/>
      <sheetName val="ATotal"/>
      <sheetName val="AP1"/>
      <sheetName val="AP2"/>
      <sheetName val="AP3"/>
      <sheetName val="AE5"/>
      <sheetName val="AE6"/>
      <sheetName val="AE7"/>
      <sheetName val="IA03"/>
      <sheetName val="Entregables (2)"/>
      <sheetName val="Indicadores agregados"/>
      <sheetName val="listas"/>
      <sheetName val="Protocolo MUS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reservaslemus@gmail.com" TargetMode="External"/><Relationship Id="rId2" Type="http://schemas.openxmlformats.org/officeDocument/2006/relationships/hyperlink" Target="mailto:infra.logisticgroup@gmail.com" TargetMode="External"/><Relationship Id="rId1" Type="http://schemas.openxmlformats.org/officeDocument/2006/relationships/hyperlink" Target="mailto:competitividadsas@gmail.com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685B3-8EC4-47CB-8BE3-C848489F0C82}">
  <dimension ref="A1:W79"/>
  <sheetViews>
    <sheetView tabSelected="1" topLeftCell="D77" zoomScale="139" zoomScaleNormal="90" workbookViewId="0">
      <selection activeCell="I14" sqref="I14"/>
    </sheetView>
  </sheetViews>
  <sheetFormatPr baseColWidth="10" defaultColWidth="11.5" defaultRowHeight="22" x14ac:dyDescent="0.3"/>
  <cols>
    <col min="1" max="1" width="19.5" style="1" customWidth="1"/>
    <col min="2" max="2" width="53.83203125" style="1" customWidth="1"/>
    <col min="3" max="3" width="32.1640625" style="17" customWidth="1"/>
    <col min="4" max="4" width="24.83203125" style="17" customWidth="1"/>
    <col min="5" max="5" width="22.5" style="1" customWidth="1"/>
    <col min="6" max="6" width="25.6640625" style="1" customWidth="1"/>
    <col min="7" max="7" width="32.5" style="1" customWidth="1"/>
    <col min="8" max="8" width="16.5" style="1" customWidth="1"/>
    <col min="9" max="9" width="15" style="1" customWidth="1"/>
    <col min="10" max="11" width="11.5" style="1"/>
    <col min="12" max="12" width="21.6640625" style="3" customWidth="1"/>
    <col min="13" max="13" width="21.6640625" style="22" customWidth="1"/>
    <col min="14" max="15" width="21.6640625" style="3" customWidth="1"/>
    <col min="16" max="16" width="21.6640625" style="22" customWidth="1"/>
    <col min="17" max="17" width="16.6640625" style="3" customWidth="1"/>
    <col min="18" max="18" width="23.6640625" style="3" customWidth="1"/>
    <col min="19" max="19" width="23.6640625" style="22" customWidth="1"/>
    <col min="20" max="20" width="19" style="3" customWidth="1"/>
    <col min="21" max="23" width="30.6640625" style="5" customWidth="1"/>
    <col min="24" max="16384" width="11.5" style="1"/>
  </cols>
  <sheetData>
    <row r="1" spans="1:23" ht="23" thickBot="1" x14ac:dyDescent="0.35">
      <c r="A1" s="65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4"/>
      <c r="P1" s="23"/>
    </row>
    <row r="2" spans="1:23" ht="23" x14ac:dyDescent="0.3">
      <c r="A2" s="41" t="s">
        <v>1</v>
      </c>
      <c r="B2" s="41"/>
      <c r="C2" s="6" t="s">
        <v>2</v>
      </c>
      <c r="D2" s="42" t="s">
        <v>3</v>
      </c>
      <c r="E2" s="43"/>
      <c r="F2" s="44">
        <v>3153162177</v>
      </c>
      <c r="G2" s="42"/>
      <c r="H2" s="42"/>
      <c r="I2" s="43"/>
      <c r="J2" s="45"/>
      <c r="K2" s="46"/>
      <c r="L2" s="46"/>
      <c r="M2" s="46"/>
      <c r="N2" s="47"/>
    </row>
    <row r="3" spans="1:23" ht="23" x14ac:dyDescent="0.3">
      <c r="A3" s="41" t="s">
        <v>4</v>
      </c>
      <c r="B3" s="41"/>
      <c r="C3" s="6" t="s">
        <v>5</v>
      </c>
      <c r="D3" s="51" t="s">
        <v>6</v>
      </c>
      <c r="E3" s="52"/>
      <c r="F3" s="53" t="s">
        <v>7</v>
      </c>
      <c r="G3" s="51"/>
      <c r="H3" s="51"/>
      <c r="I3" s="52"/>
      <c r="J3" s="48"/>
      <c r="K3" s="49"/>
      <c r="L3" s="49"/>
      <c r="M3" s="49"/>
      <c r="N3" s="50"/>
    </row>
    <row r="4" spans="1:23" ht="47" thickBot="1" x14ac:dyDescent="0.35">
      <c r="A4" s="41" t="s">
        <v>8</v>
      </c>
      <c r="B4" s="41"/>
      <c r="C4" s="6" t="s">
        <v>9</v>
      </c>
      <c r="D4" s="39" t="s">
        <v>10</v>
      </c>
      <c r="E4" s="40"/>
      <c r="F4" s="38" t="s">
        <v>11</v>
      </c>
      <c r="G4" s="39"/>
      <c r="H4" s="39"/>
      <c r="I4" s="40"/>
      <c r="J4" s="59"/>
      <c r="K4" s="60"/>
      <c r="L4" s="60"/>
      <c r="M4" s="60"/>
      <c r="N4" s="61"/>
    </row>
    <row r="5" spans="1:23" ht="23" x14ac:dyDescent="0.3">
      <c r="A5" s="41" t="s">
        <v>12</v>
      </c>
      <c r="B5" s="41"/>
      <c r="C5" s="6" t="s">
        <v>13</v>
      </c>
      <c r="D5" s="42" t="s">
        <v>3</v>
      </c>
      <c r="E5" s="43"/>
      <c r="F5" s="44" t="s">
        <v>14</v>
      </c>
      <c r="G5" s="42"/>
      <c r="H5" s="42"/>
      <c r="I5" s="43"/>
      <c r="J5" s="45"/>
      <c r="K5" s="46"/>
      <c r="L5" s="46"/>
      <c r="M5" s="46"/>
      <c r="N5" s="47"/>
    </row>
    <row r="6" spans="1:23" x14ac:dyDescent="0.3">
      <c r="A6" s="41" t="s">
        <v>4</v>
      </c>
      <c r="B6" s="41"/>
      <c r="C6" s="6">
        <v>901337200</v>
      </c>
      <c r="D6" s="51" t="s">
        <v>6</v>
      </c>
      <c r="E6" s="52"/>
      <c r="F6" s="53" t="s">
        <v>15</v>
      </c>
      <c r="G6" s="51"/>
      <c r="H6" s="51"/>
      <c r="I6" s="52"/>
      <c r="J6" s="48"/>
      <c r="K6" s="49"/>
      <c r="L6" s="49"/>
      <c r="M6" s="49"/>
      <c r="N6" s="50"/>
    </row>
    <row r="7" spans="1:23" ht="24" thickBot="1" x14ac:dyDescent="0.35">
      <c r="A7" s="41" t="s">
        <v>8</v>
      </c>
      <c r="B7" s="41"/>
      <c r="C7" s="6" t="s">
        <v>16</v>
      </c>
      <c r="D7" s="39" t="s">
        <v>10</v>
      </c>
      <c r="E7" s="40"/>
      <c r="F7" s="38" t="s">
        <v>11</v>
      </c>
      <c r="G7" s="39"/>
      <c r="H7" s="39"/>
      <c r="I7" s="40"/>
      <c r="J7" s="59"/>
      <c r="K7" s="60"/>
      <c r="L7" s="60"/>
      <c r="M7" s="60"/>
      <c r="N7" s="61"/>
    </row>
    <row r="8" spans="1:23" ht="46" x14ac:dyDescent="0.3">
      <c r="A8" s="41" t="s">
        <v>17</v>
      </c>
      <c r="B8" s="41"/>
      <c r="C8" s="6" t="s">
        <v>18</v>
      </c>
      <c r="D8" s="42" t="s">
        <v>3</v>
      </c>
      <c r="E8" s="43"/>
      <c r="F8" s="44" t="s">
        <v>19</v>
      </c>
      <c r="G8" s="42"/>
      <c r="H8" s="42"/>
      <c r="I8" s="43"/>
      <c r="J8" s="45"/>
      <c r="K8" s="46"/>
      <c r="L8" s="46"/>
      <c r="M8" s="46"/>
      <c r="N8" s="47"/>
    </row>
    <row r="9" spans="1:23" x14ac:dyDescent="0.3">
      <c r="A9" s="41" t="s">
        <v>4</v>
      </c>
      <c r="B9" s="41"/>
      <c r="C9" s="6">
        <v>901610739</v>
      </c>
      <c r="D9" s="51" t="s">
        <v>6</v>
      </c>
      <c r="E9" s="52"/>
      <c r="F9" s="53" t="s">
        <v>20</v>
      </c>
      <c r="G9" s="51"/>
      <c r="H9" s="51"/>
      <c r="I9" s="52"/>
      <c r="J9" s="48"/>
      <c r="K9" s="49"/>
      <c r="L9" s="49"/>
      <c r="M9" s="49"/>
      <c r="N9" s="50"/>
    </row>
    <row r="10" spans="1:23" ht="23" x14ac:dyDescent="0.3">
      <c r="A10" s="54" t="s">
        <v>8</v>
      </c>
      <c r="B10" s="54"/>
      <c r="C10" s="7" t="s">
        <v>21</v>
      </c>
      <c r="D10" s="55" t="s">
        <v>10</v>
      </c>
      <c r="E10" s="56"/>
      <c r="F10" s="57" t="s">
        <v>11</v>
      </c>
      <c r="G10" s="55"/>
      <c r="H10" s="55"/>
      <c r="I10" s="56"/>
      <c r="J10" s="48"/>
      <c r="K10" s="49"/>
      <c r="L10" s="49"/>
      <c r="M10" s="49"/>
      <c r="N10" s="50"/>
    </row>
    <row r="11" spans="1:23" ht="31.25" customHeight="1" x14ac:dyDescent="0.3">
      <c r="A11" s="58" t="s">
        <v>22</v>
      </c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62" t="s">
        <v>23</v>
      </c>
      <c r="M11" s="62"/>
      <c r="N11" s="62"/>
      <c r="O11" s="63" t="s">
        <v>24</v>
      </c>
      <c r="P11" s="63"/>
      <c r="Q11" s="63"/>
      <c r="R11" s="64" t="s">
        <v>25</v>
      </c>
      <c r="S11" s="64"/>
      <c r="T11" s="64"/>
      <c r="U11" s="37" t="s">
        <v>26</v>
      </c>
      <c r="V11" s="37"/>
      <c r="W11" s="37"/>
    </row>
    <row r="12" spans="1:23" ht="55.5" customHeight="1" x14ac:dyDescent="0.3">
      <c r="A12" s="8" t="s">
        <v>27</v>
      </c>
      <c r="B12" s="8" t="s">
        <v>28</v>
      </c>
      <c r="C12" s="9" t="s">
        <v>29</v>
      </c>
      <c r="D12" s="9" t="s">
        <v>30</v>
      </c>
      <c r="E12" s="8" t="s">
        <v>31</v>
      </c>
      <c r="F12" s="10" t="s">
        <v>32</v>
      </c>
      <c r="G12" s="10" t="s">
        <v>33</v>
      </c>
      <c r="H12" s="10" t="s">
        <v>34</v>
      </c>
      <c r="I12" s="10" t="s">
        <v>35</v>
      </c>
      <c r="J12" s="11" t="s">
        <v>36</v>
      </c>
      <c r="K12" s="10" t="s">
        <v>35</v>
      </c>
      <c r="L12" s="24" t="s">
        <v>198</v>
      </c>
      <c r="M12" s="27" t="s">
        <v>197</v>
      </c>
      <c r="N12" s="28" t="s">
        <v>37</v>
      </c>
      <c r="O12" s="25" t="s">
        <v>199</v>
      </c>
      <c r="P12" s="29" t="s">
        <v>197</v>
      </c>
      <c r="Q12" s="30" t="s">
        <v>37</v>
      </c>
      <c r="R12" s="26" t="s">
        <v>196</v>
      </c>
      <c r="S12" s="31" t="s">
        <v>197</v>
      </c>
      <c r="T12" s="32" t="s">
        <v>37</v>
      </c>
      <c r="U12" s="12" t="s">
        <v>38</v>
      </c>
      <c r="V12" s="13" t="s">
        <v>39</v>
      </c>
      <c r="W12" s="12" t="s">
        <v>40</v>
      </c>
    </row>
    <row r="13" spans="1:23" ht="115" x14ac:dyDescent="0.3">
      <c r="A13" s="14">
        <v>1</v>
      </c>
      <c r="B13" s="15" t="s">
        <v>41</v>
      </c>
      <c r="C13" s="15" t="s">
        <v>42</v>
      </c>
      <c r="D13" s="15" t="s">
        <v>43</v>
      </c>
      <c r="E13" s="15" t="s">
        <v>44</v>
      </c>
      <c r="F13" s="15" t="s">
        <v>45</v>
      </c>
      <c r="G13" s="15" t="s">
        <v>46</v>
      </c>
      <c r="H13" s="15">
        <v>1</v>
      </c>
      <c r="I13" s="15"/>
      <c r="J13" s="15" t="s">
        <v>47</v>
      </c>
      <c r="K13" s="14" t="s">
        <v>48</v>
      </c>
      <c r="L13" s="33">
        <v>990</v>
      </c>
      <c r="M13" s="20">
        <v>0.19</v>
      </c>
      <c r="N13" s="33">
        <f>ROUND(L13*(1+M13),0)</f>
        <v>1178</v>
      </c>
      <c r="O13" s="33">
        <v>1089</v>
      </c>
      <c r="P13" s="20">
        <v>0.19</v>
      </c>
      <c r="Q13" s="33">
        <f>ROUND(O13*(1+P13),0)</f>
        <v>1296</v>
      </c>
      <c r="R13" s="33">
        <v>900</v>
      </c>
      <c r="S13" s="20">
        <v>0.19</v>
      </c>
      <c r="T13" s="33">
        <f>ROUND(R13*(1+S13),0)</f>
        <v>1071</v>
      </c>
      <c r="U13" s="18">
        <f>ROUND(AVERAGE(N13,Q13,T13),0)</f>
        <v>1182</v>
      </c>
      <c r="V13" s="19">
        <f>ROUND(STDEVA(N13,Q13,T13),0)</f>
        <v>113</v>
      </c>
      <c r="W13" s="20">
        <f>(V13/U13)</f>
        <v>9.560067681895093E-2</v>
      </c>
    </row>
    <row r="14" spans="1:23" ht="115" x14ac:dyDescent="0.3">
      <c r="A14" s="14">
        <v>2</v>
      </c>
      <c r="B14" s="15" t="s">
        <v>41</v>
      </c>
      <c r="C14" s="15" t="s">
        <v>42</v>
      </c>
      <c r="D14" s="15" t="s">
        <v>43</v>
      </c>
      <c r="E14" s="15" t="s">
        <v>44</v>
      </c>
      <c r="F14" s="15" t="s">
        <v>49</v>
      </c>
      <c r="G14" s="15" t="s">
        <v>50</v>
      </c>
      <c r="H14" s="15">
        <v>1</v>
      </c>
      <c r="I14" s="15"/>
      <c r="J14" s="15" t="s">
        <v>47</v>
      </c>
      <c r="K14" s="16" t="s">
        <v>51</v>
      </c>
      <c r="L14" s="33">
        <v>32670</v>
      </c>
      <c r="M14" s="20">
        <v>0.19</v>
      </c>
      <c r="N14" s="33">
        <f t="shared" ref="N14:N77" si="0">ROUND(L14*(1+M14),0)</f>
        <v>38877</v>
      </c>
      <c r="O14" s="33">
        <v>35937</v>
      </c>
      <c r="P14" s="20">
        <v>0.19</v>
      </c>
      <c r="Q14" s="33">
        <f t="shared" ref="Q14:Q77" si="1">ROUND(O14*(1+P14),0)</f>
        <v>42765</v>
      </c>
      <c r="R14" s="33">
        <v>29700</v>
      </c>
      <c r="S14" s="20">
        <v>0.19</v>
      </c>
      <c r="T14" s="33">
        <f t="shared" ref="T14:T77" si="2">ROUND(R14*(1+S14),0)</f>
        <v>35343</v>
      </c>
      <c r="U14" s="18">
        <f t="shared" ref="U14:U77" si="3">ROUND(AVERAGE(N14,Q14,T14),0)</f>
        <v>38995</v>
      </c>
      <c r="V14" s="19">
        <f t="shared" ref="V14:V77" si="4">ROUND(STDEVA(N14,Q14,T14),0)</f>
        <v>3712</v>
      </c>
      <c r="W14" s="20">
        <f t="shared" ref="W14:W77" si="5">(V14/U14)</f>
        <v>9.5191691242466986E-2</v>
      </c>
    </row>
    <row r="15" spans="1:23" ht="115" x14ac:dyDescent="0.3">
      <c r="A15" s="14">
        <v>3</v>
      </c>
      <c r="B15" s="15" t="s">
        <v>41</v>
      </c>
      <c r="C15" s="15" t="s">
        <v>42</v>
      </c>
      <c r="D15" s="15" t="s">
        <v>43</v>
      </c>
      <c r="E15" s="15" t="s">
        <v>44</v>
      </c>
      <c r="F15" s="15" t="s">
        <v>52</v>
      </c>
      <c r="G15" s="15" t="s">
        <v>53</v>
      </c>
      <c r="H15" s="15">
        <v>1</v>
      </c>
      <c r="I15" s="15"/>
      <c r="J15" s="15" t="s">
        <v>47</v>
      </c>
      <c r="K15" s="16" t="s">
        <v>54</v>
      </c>
      <c r="L15" s="33">
        <v>30690</v>
      </c>
      <c r="M15" s="20">
        <v>0.19</v>
      </c>
      <c r="N15" s="33">
        <f t="shared" si="0"/>
        <v>36521</v>
      </c>
      <c r="O15" s="33">
        <v>33759</v>
      </c>
      <c r="P15" s="20">
        <v>0.19</v>
      </c>
      <c r="Q15" s="33">
        <f t="shared" si="1"/>
        <v>40173</v>
      </c>
      <c r="R15" s="33">
        <v>27900</v>
      </c>
      <c r="S15" s="20">
        <v>0.19</v>
      </c>
      <c r="T15" s="33">
        <f t="shared" si="2"/>
        <v>33201</v>
      </c>
      <c r="U15" s="18">
        <f t="shared" si="3"/>
        <v>36632</v>
      </c>
      <c r="V15" s="19">
        <f t="shared" si="4"/>
        <v>3487</v>
      </c>
      <c r="W15" s="20">
        <f t="shared" si="5"/>
        <v>9.5189997816117061E-2</v>
      </c>
    </row>
    <row r="16" spans="1:23" ht="115" x14ac:dyDescent="0.3">
      <c r="A16" s="14">
        <v>4</v>
      </c>
      <c r="B16" s="15" t="s">
        <v>41</v>
      </c>
      <c r="C16" s="15" t="s">
        <v>42</v>
      </c>
      <c r="D16" s="15" t="s">
        <v>43</v>
      </c>
      <c r="E16" s="15" t="s">
        <v>44</v>
      </c>
      <c r="F16" s="15" t="s">
        <v>55</v>
      </c>
      <c r="G16" s="15" t="s">
        <v>56</v>
      </c>
      <c r="H16" s="15">
        <v>1</v>
      </c>
      <c r="I16" s="15"/>
      <c r="J16" s="15" t="s">
        <v>47</v>
      </c>
      <c r="K16" s="16" t="s">
        <v>48</v>
      </c>
      <c r="L16" s="33">
        <v>1980</v>
      </c>
      <c r="M16" s="20">
        <v>0.19</v>
      </c>
      <c r="N16" s="33">
        <f t="shared" si="0"/>
        <v>2356</v>
      </c>
      <c r="O16" s="33">
        <v>2178</v>
      </c>
      <c r="P16" s="20">
        <v>0.19</v>
      </c>
      <c r="Q16" s="33">
        <f t="shared" si="1"/>
        <v>2592</v>
      </c>
      <c r="R16" s="33">
        <v>1800</v>
      </c>
      <c r="S16" s="20">
        <v>0.19</v>
      </c>
      <c r="T16" s="33">
        <f t="shared" si="2"/>
        <v>2142</v>
      </c>
      <c r="U16" s="18">
        <f t="shared" si="3"/>
        <v>2363</v>
      </c>
      <c r="V16" s="19">
        <f t="shared" si="4"/>
        <v>225</v>
      </c>
      <c r="W16" s="20">
        <f t="shared" si="5"/>
        <v>9.5217943292424889E-2</v>
      </c>
    </row>
    <row r="17" spans="1:23" ht="115" x14ac:dyDescent="0.3">
      <c r="A17" s="14">
        <v>5</v>
      </c>
      <c r="B17" s="15" t="s">
        <v>41</v>
      </c>
      <c r="C17" s="15" t="s">
        <v>42</v>
      </c>
      <c r="D17" s="15" t="s">
        <v>43</v>
      </c>
      <c r="E17" s="15" t="s">
        <v>44</v>
      </c>
      <c r="F17" s="15" t="s">
        <v>57</v>
      </c>
      <c r="G17" s="15" t="s">
        <v>58</v>
      </c>
      <c r="H17" s="15">
        <v>1</v>
      </c>
      <c r="I17" s="15"/>
      <c r="J17" s="15" t="s">
        <v>47</v>
      </c>
      <c r="K17" s="16" t="s">
        <v>48</v>
      </c>
      <c r="L17" s="33">
        <v>24750</v>
      </c>
      <c r="M17" s="20">
        <v>0.19</v>
      </c>
      <c r="N17" s="33">
        <f t="shared" si="0"/>
        <v>29453</v>
      </c>
      <c r="O17" s="33">
        <v>27225</v>
      </c>
      <c r="P17" s="20">
        <v>0.19</v>
      </c>
      <c r="Q17" s="33">
        <f t="shared" si="1"/>
        <v>32398</v>
      </c>
      <c r="R17" s="33">
        <v>22500</v>
      </c>
      <c r="S17" s="20">
        <v>0.19</v>
      </c>
      <c r="T17" s="33">
        <f t="shared" si="2"/>
        <v>26775</v>
      </c>
      <c r="U17" s="18">
        <f t="shared" si="3"/>
        <v>29542</v>
      </c>
      <c r="V17" s="19">
        <f t="shared" si="4"/>
        <v>2813</v>
      </c>
      <c r="W17" s="20">
        <f t="shared" si="5"/>
        <v>9.5220364227201953E-2</v>
      </c>
    </row>
    <row r="18" spans="1:23" ht="115" x14ac:dyDescent="0.3">
      <c r="A18" s="14">
        <v>6</v>
      </c>
      <c r="B18" s="15" t="s">
        <v>41</v>
      </c>
      <c r="C18" s="15" t="s">
        <v>42</v>
      </c>
      <c r="D18" s="15" t="s">
        <v>43</v>
      </c>
      <c r="E18" s="15" t="s">
        <v>44</v>
      </c>
      <c r="F18" s="15" t="s">
        <v>59</v>
      </c>
      <c r="G18" s="15" t="s">
        <v>60</v>
      </c>
      <c r="H18" s="15">
        <v>1</v>
      </c>
      <c r="I18" s="15"/>
      <c r="J18" s="15" t="s">
        <v>47</v>
      </c>
      <c r="K18" s="16" t="s">
        <v>54</v>
      </c>
      <c r="L18" s="33">
        <v>11220</v>
      </c>
      <c r="M18" s="20">
        <v>0.19</v>
      </c>
      <c r="N18" s="33">
        <f t="shared" si="0"/>
        <v>13352</v>
      </c>
      <c r="O18" s="33">
        <v>12342</v>
      </c>
      <c r="P18" s="20">
        <v>0.19</v>
      </c>
      <c r="Q18" s="33">
        <f t="shared" si="1"/>
        <v>14687</v>
      </c>
      <c r="R18" s="33">
        <v>10200</v>
      </c>
      <c r="S18" s="20">
        <v>0.19</v>
      </c>
      <c r="T18" s="33">
        <f t="shared" si="2"/>
        <v>12138</v>
      </c>
      <c r="U18" s="18">
        <f t="shared" si="3"/>
        <v>13392</v>
      </c>
      <c r="V18" s="19">
        <f t="shared" si="4"/>
        <v>1275</v>
      </c>
      <c r="W18" s="20">
        <f t="shared" si="5"/>
        <v>9.5206093189964161E-2</v>
      </c>
    </row>
    <row r="19" spans="1:23" ht="115" x14ac:dyDescent="0.3">
      <c r="A19" s="14">
        <v>7</v>
      </c>
      <c r="B19" s="15" t="s">
        <v>41</v>
      </c>
      <c r="C19" s="15" t="s">
        <v>42</v>
      </c>
      <c r="D19" s="15" t="s">
        <v>43</v>
      </c>
      <c r="E19" s="15" t="s">
        <v>44</v>
      </c>
      <c r="F19" s="15" t="s">
        <v>61</v>
      </c>
      <c r="G19" s="15" t="s">
        <v>62</v>
      </c>
      <c r="H19" s="15">
        <v>1</v>
      </c>
      <c r="I19" s="15"/>
      <c r="J19" s="15" t="s">
        <v>47</v>
      </c>
      <c r="K19" s="16" t="s">
        <v>51</v>
      </c>
      <c r="L19" s="33">
        <v>9900</v>
      </c>
      <c r="M19" s="20">
        <v>0</v>
      </c>
      <c r="N19" s="33">
        <f t="shared" si="0"/>
        <v>9900</v>
      </c>
      <c r="O19" s="33">
        <v>10890</v>
      </c>
      <c r="P19" s="20">
        <v>0</v>
      </c>
      <c r="Q19" s="33">
        <f t="shared" si="1"/>
        <v>10890</v>
      </c>
      <c r="R19" s="33">
        <v>9000</v>
      </c>
      <c r="S19" s="20">
        <v>0</v>
      </c>
      <c r="T19" s="33">
        <f t="shared" si="2"/>
        <v>9000</v>
      </c>
      <c r="U19" s="18">
        <f t="shared" si="3"/>
        <v>9930</v>
      </c>
      <c r="V19" s="19">
        <f t="shared" si="4"/>
        <v>945</v>
      </c>
      <c r="W19" s="20">
        <f t="shared" si="5"/>
        <v>9.5166163141993956E-2</v>
      </c>
    </row>
    <row r="20" spans="1:23" ht="115" x14ac:dyDescent="0.3">
      <c r="A20" s="14">
        <v>8</v>
      </c>
      <c r="B20" s="15" t="s">
        <v>41</v>
      </c>
      <c r="C20" s="15" t="s">
        <v>42</v>
      </c>
      <c r="D20" s="15" t="s">
        <v>43</v>
      </c>
      <c r="E20" s="15" t="s">
        <v>44</v>
      </c>
      <c r="F20" s="15" t="s">
        <v>63</v>
      </c>
      <c r="G20" s="15" t="s">
        <v>64</v>
      </c>
      <c r="H20" s="15">
        <v>1</v>
      </c>
      <c r="I20" s="15"/>
      <c r="J20" s="15" t="s">
        <v>47</v>
      </c>
      <c r="K20" s="16" t="s">
        <v>51</v>
      </c>
      <c r="L20" s="33">
        <v>20130</v>
      </c>
      <c r="M20" s="20">
        <v>0.19</v>
      </c>
      <c r="N20" s="33">
        <f t="shared" si="0"/>
        <v>23955</v>
      </c>
      <c r="O20" s="33">
        <v>22143</v>
      </c>
      <c r="P20" s="20">
        <v>0.19</v>
      </c>
      <c r="Q20" s="33">
        <f t="shared" si="1"/>
        <v>26350</v>
      </c>
      <c r="R20" s="33">
        <v>18300</v>
      </c>
      <c r="S20" s="20">
        <v>0.19</v>
      </c>
      <c r="T20" s="33">
        <f t="shared" si="2"/>
        <v>21777</v>
      </c>
      <c r="U20" s="18">
        <f t="shared" si="3"/>
        <v>24027</v>
      </c>
      <c r="V20" s="19">
        <f t="shared" si="4"/>
        <v>2287</v>
      </c>
      <c r="W20" s="20">
        <f t="shared" si="5"/>
        <v>9.5184584009655807E-2</v>
      </c>
    </row>
    <row r="21" spans="1:23" ht="115" x14ac:dyDescent="0.3">
      <c r="A21" s="14">
        <v>9</v>
      </c>
      <c r="B21" s="15" t="s">
        <v>41</v>
      </c>
      <c r="C21" s="15" t="s">
        <v>42</v>
      </c>
      <c r="D21" s="15" t="s">
        <v>43</v>
      </c>
      <c r="E21" s="15" t="s">
        <v>44</v>
      </c>
      <c r="F21" s="15" t="s">
        <v>65</v>
      </c>
      <c r="G21" s="15" t="s">
        <v>66</v>
      </c>
      <c r="H21" s="15">
        <v>1</v>
      </c>
      <c r="I21" s="15"/>
      <c r="J21" s="15" t="s">
        <v>47</v>
      </c>
      <c r="K21" s="16" t="s">
        <v>48</v>
      </c>
      <c r="L21" s="33">
        <v>3300</v>
      </c>
      <c r="M21" s="20">
        <v>0.19</v>
      </c>
      <c r="N21" s="33">
        <f t="shared" si="0"/>
        <v>3927</v>
      </c>
      <c r="O21" s="33">
        <v>3630</v>
      </c>
      <c r="P21" s="20">
        <v>0.19</v>
      </c>
      <c r="Q21" s="33">
        <f t="shared" si="1"/>
        <v>4320</v>
      </c>
      <c r="R21" s="33">
        <v>3000</v>
      </c>
      <c r="S21" s="20">
        <v>0.19</v>
      </c>
      <c r="T21" s="33">
        <f t="shared" si="2"/>
        <v>3570</v>
      </c>
      <c r="U21" s="18">
        <f t="shared" si="3"/>
        <v>3939</v>
      </c>
      <c r="V21" s="19">
        <f t="shared" si="4"/>
        <v>375</v>
      </c>
      <c r="W21" s="20">
        <f t="shared" si="5"/>
        <v>9.5201827875095207E-2</v>
      </c>
    </row>
    <row r="22" spans="1:23" ht="115" x14ac:dyDescent="0.3">
      <c r="A22" s="14">
        <v>10</v>
      </c>
      <c r="B22" s="15" t="s">
        <v>41</v>
      </c>
      <c r="C22" s="15" t="s">
        <v>42</v>
      </c>
      <c r="D22" s="15" t="s">
        <v>43</v>
      </c>
      <c r="E22" s="15" t="s">
        <v>44</v>
      </c>
      <c r="F22" s="15" t="s">
        <v>67</v>
      </c>
      <c r="G22" s="15" t="s">
        <v>68</v>
      </c>
      <c r="H22" s="15">
        <v>1</v>
      </c>
      <c r="I22" s="15"/>
      <c r="J22" s="15" t="s">
        <v>47</v>
      </c>
      <c r="K22" s="16" t="s">
        <v>51</v>
      </c>
      <c r="L22" s="33">
        <v>9900</v>
      </c>
      <c r="M22" s="20">
        <v>0</v>
      </c>
      <c r="N22" s="33">
        <f t="shared" si="0"/>
        <v>9900</v>
      </c>
      <c r="O22" s="33">
        <v>10890</v>
      </c>
      <c r="P22" s="20">
        <v>0</v>
      </c>
      <c r="Q22" s="33">
        <f t="shared" si="1"/>
        <v>10890</v>
      </c>
      <c r="R22" s="33">
        <v>9000</v>
      </c>
      <c r="S22" s="20">
        <v>0</v>
      </c>
      <c r="T22" s="33">
        <f t="shared" si="2"/>
        <v>9000</v>
      </c>
      <c r="U22" s="18">
        <f t="shared" si="3"/>
        <v>9930</v>
      </c>
      <c r="V22" s="19">
        <f t="shared" si="4"/>
        <v>945</v>
      </c>
      <c r="W22" s="20">
        <f t="shared" si="5"/>
        <v>9.5166163141993956E-2</v>
      </c>
    </row>
    <row r="23" spans="1:23" ht="115" x14ac:dyDescent="0.3">
      <c r="A23" s="14">
        <v>11</v>
      </c>
      <c r="B23" s="15" t="s">
        <v>41</v>
      </c>
      <c r="C23" s="15" t="s">
        <v>42</v>
      </c>
      <c r="D23" s="15" t="s">
        <v>43</v>
      </c>
      <c r="E23" s="15" t="s">
        <v>44</v>
      </c>
      <c r="F23" s="15" t="s">
        <v>69</v>
      </c>
      <c r="G23" s="15" t="s">
        <v>70</v>
      </c>
      <c r="H23" s="15">
        <v>1</v>
      </c>
      <c r="I23" s="15"/>
      <c r="J23" s="15" t="s">
        <v>47</v>
      </c>
      <c r="K23" s="16" t="s">
        <v>71</v>
      </c>
      <c r="L23" s="33">
        <v>7590</v>
      </c>
      <c r="M23" s="20">
        <v>0.19</v>
      </c>
      <c r="N23" s="33">
        <f t="shared" si="0"/>
        <v>9032</v>
      </c>
      <c r="O23" s="33">
        <v>8349</v>
      </c>
      <c r="P23" s="20">
        <v>0.19</v>
      </c>
      <c r="Q23" s="33">
        <f t="shared" si="1"/>
        <v>9935</v>
      </c>
      <c r="R23" s="33">
        <v>6900</v>
      </c>
      <c r="S23" s="20">
        <v>0.19</v>
      </c>
      <c r="T23" s="33">
        <f t="shared" si="2"/>
        <v>8211</v>
      </c>
      <c r="U23" s="18">
        <f t="shared" si="3"/>
        <v>9059</v>
      </c>
      <c r="V23" s="19">
        <f t="shared" si="4"/>
        <v>862</v>
      </c>
      <c r="W23" s="20">
        <f t="shared" si="5"/>
        <v>9.5153990506678443E-2</v>
      </c>
    </row>
    <row r="24" spans="1:23" ht="115" x14ac:dyDescent="0.3">
      <c r="A24" s="14">
        <v>12</v>
      </c>
      <c r="B24" s="15" t="s">
        <v>41</v>
      </c>
      <c r="C24" s="15" t="s">
        <v>42</v>
      </c>
      <c r="D24" s="15" t="s">
        <v>43</v>
      </c>
      <c r="E24" s="15" t="s">
        <v>44</v>
      </c>
      <c r="F24" s="15" t="s">
        <v>72</v>
      </c>
      <c r="G24" s="15" t="s">
        <v>73</v>
      </c>
      <c r="H24" s="15">
        <v>1</v>
      </c>
      <c r="I24" s="15"/>
      <c r="J24" s="15" t="s">
        <v>47</v>
      </c>
      <c r="K24" s="16" t="s">
        <v>48</v>
      </c>
      <c r="L24" s="33">
        <v>59400</v>
      </c>
      <c r="M24" s="20">
        <v>0.19</v>
      </c>
      <c r="N24" s="33">
        <f t="shared" si="0"/>
        <v>70686</v>
      </c>
      <c r="O24" s="33">
        <v>65340</v>
      </c>
      <c r="P24" s="20">
        <v>0.19</v>
      </c>
      <c r="Q24" s="33">
        <f t="shared" si="1"/>
        <v>77755</v>
      </c>
      <c r="R24" s="33">
        <v>54000</v>
      </c>
      <c r="S24" s="20">
        <v>0.19</v>
      </c>
      <c r="T24" s="33">
        <f t="shared" si="2"/>
        <v>64260</v>
      </c>
      <c r="U24" s="18">
        <f t="shared" si="3"/>
        <v>70900</v>
      </c>
      <c r="V24" s="19">
        <f t="shared" si="4"/>
        <v>6750</v>
      </c>
      <c r="W24" s="20">
        <f t="shared" si="5"/>
        <v>9.5204513399153742E-2</v>
      </c>
    </row>
    <row r="25" spans="1:23" ht="115" x14ac:dyDescent="0.3">
      <c r="A25" s="14">
        <v>13</v>
      </c>
      <c r="B25" s="15" t="s">
        <v>41</v>
      </c>
      <c r="C25" s="15" t="s">
        <v>42</v>
      </c>
      <c r="D25" s="15" t="s">
        <v>43</v>
      </c>
      <c r="E25" s="15" t="s">
        <v>44</v>
      </c>
      <c r="F25" s="15" t="s">
        <v>74</v>
      </c>
      <c r="G25" s="15" t="s">
        <v>75</v>
      </c>
      <c r="H25" s="15">
        <v>1</v>
      </c>
      <c r="I25" s="15"/>
      <c r="J25" s="15" t="s">
        <v>47</v>
      </c>
      <c r="K25" s="16" t="s">
        <v>48</v>
      </c>
      <c r="L25" s="33">
        <v>5940</v>
      </c>
      <c r="M25" s="20">
        <v>0.19</v>
      </c>
      <c r="N25" s="33">
        <f t="shared" si="0"/>
        <v>7069</v>
      </c>
      <c r="O25" s="33">
        <v>6534</v>
      </c>
      <c r="P25" s="20">
        <v>0.19</v>
      </c>
      <c r="Q25" s="33">
        <f t="shared" si="1"/>
        <v>7775</v>
      </c>
      <c r="R25" s="33">
        <v>5400</v>
      </c>
      <c r="S25" s="20">
        <v>0.19</v>
      </c>
      <c r="T25" s="33">
        <f t="shared" si="2"/>
        <v>6426</v>
      </c>
      <c r="U25" s="18">
        <f t="shared" si="3"/>
        <v>7090</v>
      </c>
      <c r="V25" s="19">
        <f t="shared" si="4"/>
        <v>675</v>
      </c>
      <c r="W25" s="20">
        <f t="shared" si="5"/>
        <v>9.5204513399153742E-2</v>
      </c>
    </row>
    <row r="26" spans="1:23" ht="115" x14ac:dyDescent="0.3">
      <c r="A26" s="14">
        <v>14</v>
      </c>
      <c r="B26" s="15" t="s">
        <v>41</v>
      </c>
      <c r="C26" s="15" t="s">
        <v>42</v>
      </c>
      <c r="D26" s="15" t="s">
        <v>43</v>
      </c>
      <c r="E26" s="15" t="s">
        <v>44</v>
      </c>
      <c r="F26" s="15" t="s">
        <v>76</v>
      </c>
      <c r="G26" s="15" t="s">
        <v>195</v>
      </c>
      <c r="H26" s="15">
        <v>1</v>
      </c>
      <c r="I26" s="15"/>
      <c r="J26" s="15" t="s">
        <v>47</v>
      </c>
      <c r="K26" s="16" t="s">
        <v>48</v>
      </c>
      <c r="L26" s="33">
        <v>41250</v>
      </c>
      <c r="M26" s="20">
        <v>0.19</v>
      </c>
      <c r="N26" s="33">
        <f t="shared" si="0"/>
        <v>49088</v>
      </c>
      <c r="O26" s="33">
        <v>45375</v>
      </c>
      <c r="P26" s="20">
        <v>0.19</v>
      </c>
      <c r="Q26" s="33">
        <f t="shared" si="1"/>
        <v>53996</v>
      </c>
      <c r="R26" s="33">
        <v>37500</v>
      </c>
      <c r="S26" s="20">
        <v>0.19</v>
      </c>
      <c r="T26" s="33">
        <f t="shared" si="2"/>
        <v>44625</v>
      </c>
      <c r="U26" s="18">
        <f t="shared" si="3"/>
        <v>49236</v>
      </c>
      <c r="V26" s="19">
        <f t="shared" si="4"/>
        <v>4687</v>
      </c>
      <c r="W26" s="20">
        <f t="shared" si="5"/>
        <v>9.5194573076610611E-2</v>
      </c>
    </row>
    <row r="27" spans="1:23" ht="115" x14ac:dyDescent="0.3">
      <c r="A27" s="14">
        <v>15</v>
      </c>
      <c r="B27" s="15" t="s">
        <v>41</v>
      </c>
      <c r="C27" s="15" t="s">
        <v>42</v>
      </c>
      <c r="D27" s="15" t="s">
        <v>43</v>
      </c>
      <c r="E27" s="15" t="s">
        <v>44</v>
      </c>
      <c r="F27" s="15" t="s">
        <v>77</v>
      </c>
      <c r="G27" s="15" t="s">
        <v>78</v>
      </c>
      <c r="H27" s="15">
        <v>1</v>
      </c>
      <c r="I27" s="15"/>
      <c r="J27" s="15" t="s">
        <v>47</v>
      </c>
      <c r="K27" s="16" t="s">
        <v>48</v>
      </c>
      <c r="L27" s="33">
        <v>4455</v>
      </c>
      <c r="M27" s="20">
        <v>0.19</v>
      </c>
      <c r="N27" s="33">
        <f t="shared" si="0"/>
        <v>5301</v>
      </c>
      <c r="O27" s="33">
        <v>4901</v>
      </c>
      <c r="P27" s="20">
        <v>0.19</v>
      </c>
      <c r="Q27" s="33">
        <f t="shared" si="1"/>
        <v>5832</v>
      </c>
      <c r="R27" s="33">
        <v>4050</v>
      </c>
      <c r="S27" s="20">
        <v>0.19</v>
      </c>
      <c r="T27" s="33">
        <f t="shared" si="2"/>
        <v>4820</v>
      </c>
      <c r="U27" s="18">
        <f t="shared" si="3"/>
        <v>5318</v>
      </c>
      <c r="V27" s="19">
        <f t="shared" si="4"/>
        <v>506</v>
      </c>
      <c r="W27" s="20">
        <f t="shared" si="5"/>
        <v>9.5148552087250843E-2</v>
      </c>
    </row>
    <row r="28" spans="1:23" ht="115" x14ac:dyDescent="0.3">
      <c r="A28" s="14">
        <v>16</v>
      </c>
      <c r="B28" s="15" t="s">
        <v>41</v>
      </c>
      <c r="C28" s="15" t="s">
        <v>42</v>
      </c>
      <c r="D28" s="15" t="s">
        <v>43</v>
      </c>
      <c r="E28" s="15" t="s">
        <v>44</v>
      </c>
      <c r="F28" s="15" t="s">
        <v>79</v>
      </c>
      <c r="G28" s="15" t="s">
        <v>80</v>
      </c>
      <c r="H28" s="15">
        <v>1</v>
      </c>
      <c r="I28" s="15"/>
      <c r="J28" s="15" t="s">
        <v>47</v>
      </c>
      <c r="K28" s="16" t="s">
        <v>48</v>
      </c>
      <c r="L28" s="33">
        <v>12705</v>
      </c>
      <c r="M28" s="20">
        <v>0.19</v>
      </c>
      <c r="N28" s="33">
        <f t="shared" si="0"/>
        <v>15119</v>
      </c>
      <c r="O28" s="33">
        <v>13976</v>
      </c>
      <c r="P28" s="20">
        <v>0.19</v>
      </c>
      <c r="Q28" s="33">
        <f t="shared" si="1"/>
        <v>16631</v>
      </c>
      <c r="R28" s="33">
        <v>11550</v>
      </c>
      <c r="S28" s="20">
        <v>0.19</v>
      </c>
      <c r="T28" s="33">
        <f t="shared" si="2"/>
        <v>13745</v>
      </c>
      <c r="U28" s="18">
        <f t="shared" si="3"/>
        <v>15165</v>
      </c>
      <c r="V28" s="19">
        <f t="shared" si="4"/>
        <v>1444</v>
      </c>
      <c r="W28" s="20">
        <f t="shared" si="5"/>
        <v>9.5219254863171773E-2</v>
      </c>
    </row>
    <row r="29" spans="1:23" ht="115" x14ac:dyDescent="0.3">
      <c r="A29" s="14">
        <v>17</v>
      </c>
      <c r="B29" s="15" t="s">
        <v>41</v>
      </c>
      <c r="C29" s="15" t="s">
        <v>42</v>
      </c>
      <c r="D29" s="15" t="s">
        <v>43</v>
      </c>
      <c r="E29" s="15" t="s">
        <v>44</v>
      </c>
      <c r="F29" s="15" t="s">
        <v>81</v>
      </c>
      <c r="G29" s="15" t="s">
        <v>82</v>
      </c>
      <c r="H29" s="15">
        <v>1</v>
      </c>
      <c r="I29" s="15"/>
      <c r="J29" s="15" t="s">
        <v>47</v>
      </c>
      <c r="K29" s="16" t="s">
        <v>48</v>
      </c>
      <c r="L29" s="33">
        <v>5775</v>
      </c>
      <c r="M29" s="20">
        <v>0.19</v>
      </c>
      <c r="N29" s="33">
        <f t="shared" si="0"/>
        <v>6872</v>
      </c>
      <c r="O29" s="33">
        <v>6353</v>
      </c>
      <c r="P29" s="20">
        <v>0.19</v>
      </c>
      <c r="Q29" s="33">
        <f t="shared" si="1"/>
        <v>7560</v>
      </c>
      <c r="R29" s="33">
        <v>5250</v>
      </c>
      <c r="S29" s="20">
        <v>0.19</v>
      </c>
      <c r="T29" s="33">
        <f t="shared" si="2"/>
        <v>6248</v>
      </c>
      <c r="U29" s="18">
        <f t="shared" si="3"/>
        <v>6893</v>
      </c>
      <c r="V29" s="19">
        <f t="shared" si="4"/>
        <v>656</v>
      </c>
      <c r="W29" s="20">
        <f t="shared" si="5"/>
        <v>9.516901204120122E-2</v>
      </c>
    </row>
    <row r="30" spans="1:23" ht="115" x14ac:dyDescent="0.3">
      <c r="A30" s="14">
        <v>18</v>
      </c>
      <c r="B30" s="15" t="s">
        <v>41</v>
      </c>
      <c r="C30" s="15" t="s">
        <v>42</v>
      </c>
      <c r="D30" s="15" t="s">
        <v>43</v>
      </c>
      <c r="E30" s="15" t="s">
        <v>44</v>
      </c>
      <c r="F30" s="15" t="s">
        <v>83</v>
      </c>
      <c r="G30" s="15" t="s">
        <v>84</v>
      </c>
      <c r="H30" s="15">
        <v>1</v>
      </c>
      <c r="I30" s="15"/>
      <c r="J30" s="15" t="s">
        <v>47</v>
      </c>
      <c r="K30" s="16" t="s">
        <v>85</v>
      </c>
      <c r="L30" s="33">
        <v>11220</v>
      </c>
      <c r="M30" s="20">
        <v>0.19</v>
      </c>
      <c r="N30" s="33">
        <f t="shared" si="0"/>
        <v>13352</v>
      </c>
      <c r="O30" s="33">
        <v>12342</v>
      </c>
      <c r="P30" s="20">
        <v>0.19</v>
      </c>
      <c r="Q30" s="33">
        <f t="shared" si="1"/>
        <v>14687</v>
      </c>
      <c r="R30" s="33">
        <v>10200</v>
      </c>
      <c r="S30" s="20">
        <v>0.19</v>
      </c>
      <c r="T30" s="33">
        <f t="shared" si="2"/>
        <v>12138</v>
      </c>
      <c r="U30" s="18">
        <f t="shared" si="3"/>
        <v>13392</v>
      </c>
      <c r="V30" s="19">
        <f t="shared" si="4"/>
        <v>1275</v>
      </c>
      <c r="W30" s="20">
        <f t="shared" si="5"/>
        <v>9.5206093189964161E-2</v>
      </c>
    </row>
    <row r="31" spans="1:23" ht="115" x14ac:dyDescent="0.3">
      <c r="A31" s="14">
        <v>19</v>
      </c>
      <c r="B31" s="15" t="s">
        <v>41</v>
      </c>
      <c r="C31" s="15" t="s">
        <v>42</v>
      </c>
      <c r="D31" s="15" t="s">
        <v>43</v>
      </c>
      <c r="E31" s="15" t="s">
        <v>44</v>
      </c>
      <c r="F31" s="15" t="s">
        <v>86</v>
      </c>
      <c r="G31" s="34" t="s">
        <v>87</v>
      </c>
      <c r="H31" s="15">
        <v>1</v>
      </c>
      <c r="I31" s="15"/>
      <c r="J31" s="15" t="s">
        <v>47</v>
      </c>
      <c r="K31" s="15" t="s">
        <v>88</v>
      </c>
      <c r="L31" s="33">
        <v>13200</v>
      </c>
      <c r="M31" s="35">
        <v>0.19</v>
      </c>
      <c r="N31" s="33">
        <f t="shared" si="0"/>
        <v>15708</v>
      </c>
      <c r="O31" s="33">
        <v>14520</v>
      </c>
      <c r="P31" s="35">
        <v>0.19</v>
      </c>
      <c r="Q31" s="33">
        <f t="shared" si="1"/>
        <v>17279</v>
      </c>
      <c r="R31" s="33">
        <v>12000</v>
      </c>
      <c r="S31" s="35">
        <v>0.19</v>
      </c>
      <c r="T31" s="33">
        <f t="shared" si="2"/>
        <v>14280</v>
      </c>
      <c r="U31" s="18">
        <f t="shared" si="3"/>
        <v>15756</v>
      </c>
      <c r="V31" s="19">
        <f t="shared" si="4"/>
        <v>1500</v>
      </c>
      <c r="W31" s="20">
        <f t="shared" si="5"/>
        <v>9.5201827875095207E-2</v>
      </c>
    </row>
    <row r="32" spans="1:23" ht="115" x14ac:dyDescent="0.3">
      <c r="A32" s="14">
        <v>20</v>
      </c>
      <c r="B32" s="15" t="s">
        <v>41</v>
      </c>
      <c r="C32" s="15" t="s">
        <v>42</v>
      </c>
      <c r="D32" s="15" t="s">
        <v>43</v>
      </c>
      <c r="E32" s="15" t="s">
        <v>44</v>
      </c>
      <c r="F32" s="34" t="s">
        <v>89</v>
      </c>
      <c r="G32" s="34" t="s">
        <v>90</v>
      </c>
      <c r="H32" s="15">
        <v>1</v>
      </c>
      <c r="I32" s="15" t="s">
        <v>91</v>
      </c>
      <c r="J32" s="15" t="s">
        <v>47</v>
      </c>
      <c r="K32" s="15" t="s">
        <v>92</v>
      </c>
      <c r="L32" s="33">
        <v>99000</v>
      </c>
      <c r="M32" s="35">
        <v>0.19</v>
      </c>
      <c r="N32" s="33">
        <f t="shared" si="0"/>
        <v>117810</v>
      </c>
      <c r="O32" s="33">
        <v>108900</v>
      </c>
      <c r="P32" s="35">
        <v>0.19</v>
      </c>
      <c r="Q32" s="33">
        <f t="shared" si="1"/>
        <v>129591</v>
      </c>
      <c r="R32" s="33">
        <v>90000</v>
      </c>
      <c r="S32" s="35">
        <v>0.19</v>
      </c>
      <c r="T32" s="33">
        <f t="shared" si="2"/>
        <v>107100</v>
      </c>
      <c r="U32" s="18">
        <f t="shared" si="3"/>
        <v>118167</v>
      </c>
      <c r="V32" s="19">
        <f t="shared" si="4"/>
        <v>11250</v>
      </c>
      <c r="W32" s="20">
        <f t="shared" si="5"/>
        <v>9.5204244839929925E-2</v>
      </c>
    </row>
    <row r="33" spans="1:23" ht="115" x14ac:dyDescent="0.3">
      <c r="A33" s="14">
        <v>21</v>
      </c>
      <c r="B33" s="15" t="s">
        <v>41</v>
      </c>
      <c r="C33" s="15" t="s">
        <v>42</v>
      </c>
      <c r="D33" s="15" t="s">
        <v>43</v>
      </c>
      <c r="E33" s="15" t="s">
        <v>44</v>
      </c>
      <c r="F33" s="34" t="s">
        <v>93</v>
      </c>
      <c r="G33" s="34" t="s">
        <v>94</v>
      </c>
      <c r="H33" s="15">
        <v>1</v>
      </c>
      <c r="I33" s="15"/>
      <c r="J33" s="15" t="s">
        <v>47</v>
      </c>
      <c r="K33" s="16" t="s">
        <v>92</v>
      </c>
      <c r="L33" s="33">
        <v>15675</v>
      </c>
      <c r="M33" s="20">
        <v>0.19</v>
      </c>
      <c r="N33" s="33">
        <f t="shared" si="0"/>
        <v>18653</v>
      </c>
      <c r="O33" s="33">
        <v>17243</v>
      </c>
      <c r="P33" s="20">
        <v>0.19</v>
      </c>
      <c r="Q33" s="33">
        <f t="shared" si="1"/>
        <v>20519</v>
      </c>
      <c r="R33" s="33">
        <v>14250</v>
      </c>
      <c r="S33" s="20">
        <v>0.19</v>
      </c>
      <c r="T33" s="33">
        <f t="shared" si="2"/>
        <v>16958</v>
      </c>
      <c r="U33" s="18">
        <f t="shared" si="3"/>
        <v>18710</v>
      </c>
      <c r="V33" s="19">
        <f t="shared" si="4"/>
        <v>1781</v>
      </c>
      <c r="W33" s="20">
        <f t="shared" si="5"/>
        <v>9.5189738107963662E-2</v>
      </c>
    </row>
    <row r="34" spans="1:23" ht="115" x14ac:dyDescent="0.3">
      <c r="A34" s="14">
        <v>22</v>
      </c>
      <c r="B34" s="15" t="s">
        <v>41</v>
      </c>
      <c r="C34" s="15" t="s">
        <v>42</v>
      </c>
      <c r="D34" s="15" t="s">
        <v>43</v>
      </c>
      <c r="E34" s="15" t="s">
        <v>44</v>
      </c>
      <c r="F34" s="34" t="s">
        <v>95</v>
      </c>
      <c r="G34" s="34" t="s">
        <v>96</v>
      </c>
      <c r="H34" s="15">
        <v>1</v>
      </c>
      <c r="I34" s="15"/>
      <c r="J34" s="15" t="s">
        <v>47</v>
      </c>
      <c r="K34" s="16" t="s">
        <v>51</v>
      </c>
      <c r="L34" s="33">
        <v>7425</v>
      </c>
      <c r="M34" s="20">
        <v>0.19</v>
      </c>
      <c r="N34" s="33">
        <f t="shared" si="0"/>
        <v>8836</v>
      </c>
      <c r="O34" s="33">
        <v>8168</v>
      </c>
      <c r="P34" s="20">
        <v>0.19</v>
      </c>
      <c r="Q34" s="33">
        <f t="shared" si="1"/>
        <v>9720</v>
      </c>
      <c r="R34" s="33">
        <v>6750</v>
      </c>
      <c r="S34" s="20">
        <v>0.19</v>
      </c>
      <c r="T34" s="33">
        <f t="shared" si="2"/>
        <v>8033</v>
      </c>
      <c r="U34" s="18">
        <f t="shared" si="3"/>
        <v>8863</v>
      </c>
      <c r="V34" s="19">
        <f t="shared" si="4"/>
        <v>844</v>
      </c>
      <c r="W34" s="20">
        <f t="shared" si="5"/>
        <v>9.5227349655872734E-2</v>
      </c>
    </row>
    <row r="35" spans="1:23" ht="115" x14ac:dyDescent="0.3">
      <c r="A35" s="14">
        <v>23</v>
      </c>
      <c r="B35" s="15" t="s">
        <v>41</v>
      </c>
      <c r="C35" s="15" t="s">
        <v>42</v>
      </c>
      <c r="D35" s="15" t="s">
        <v>43</v>
      </c>
      <c r="E35" s="15" t="s">
        <v>44</v>
      </c>
      <c r="F35" s="34" t="s">
        <v>97</v>
      </c>
      <c r="G35" s="34" t="s">
        <v>98</v>
      </c>
      <c r="H35" s="15">
        <v>1</v>
      </c>
      <c r="I35" s="15" t="s">
        <v>99</v>
      </c>
      <c r="J35" s="15" t="s">
        <v>47</v>
      </c>
      <c r="K35" s="15" t="s">
        <v>48</v>
      </c>
      <c r="L35" s="33">
        <v>9240</v>
      </c>
      <c r="M35" s="35">
        <v>0.19</v>
      </c>
      <c r="N35" s="33">
        <f t="shared" si="0"/>
        <v>10996</v>
      </c>
      <c r="O35" s="33">
        <v>10164</v>
      </c>
      <c r="P35" s="35">
        <v>0.19</v>
      </c>
      <c r="Q35" s="33">
        <f t="shared" si="1"/>
        <v>12095</v>
      </c>
      <c r="R35" s="33">
        <v>8400</v>
      </c>
      <c r="S35" s="35">
        <v>0.19</v>
      </c>
      <c r="T35" s="33">
        <f t="shared" si="2"/>
        <v>9996</v>
      </c>
      <c r="U35" s="18">
        <f t="shared" si="3"/>
        <v>11029</v>
      </c>
      <c r="V35" s="19">
        <f t="shared" si="4"/>
        <v>1050</v>
      </c>
      <c r="W35" s="20">
        <f t="shared" si="5"/>
        <v>9.5203554266025933E-2</v>
      </c>
    </row>
    <row r="36" spans="1:23" ht="230" x14ac:dyDescent="0.3">
      <c r="A36" s="14">
        <v>24</v>
      </c>
      <c r="B36" s="15" t="s">
        <v>41</v>
      </c>
      <c r="C36" s="15" t="s">
        <v>42</v>
      </c>
      <c r="D36" s="15" t="s">
        <v>43</v>
      </c>
      <c r="E36" s="15" t="s">
        <v>44</v>
      </c>
      <c r="F36" s="15" t="s">
        <v>100</v>
      </c>
      <c r="G36" s="15" t="s">
        <v>101</v>
      </c>
      <c r="H36" s="15">
        <v>1</v>
      </c>
      <c r="I36" s="15"/>
      <c r="J36" s="15" t="s">
        <v>47</v>
      </c>
      <c r="K36" s="15" t="s">
        <v>102</v>
      </c>
      <c r="L36" s="33">
        <v>16005</v>
      </c>
      <c r="M36" s="35">
        <v>0.19</v>
      </c>
      <c r="N36" s="33">
        <f t="shared" si="0"/>
        <v>19046</v>
      </c>
      <c r="O36" s="33">
        <v>17606</v>
      </c>
      <c r="P36" s="35">
        <v>0.19</v>
      </c>
      <c r="Q36" s="33">
        <f t="shared" si="1"/>
        <v>20951</v>
      </c>
      <c r="R36" s="33">
        <v>14550</v>
      </c>
      <c r="S36" s="35">
        <v>0.19</v>
      </c>
      <c r="T36" s="33">
        <f t="shared" si="2"/>
        <v>17315</v>
      </c>
      <c r="U36" s="18">
        <f t="shared" si="3"/>
        <v>19104</v>
      </c>
      <c r="V36" s="19">
        <f t="shared" si="4"/>
        <v>1819</v>
      </c>
      <c r="W36" s="20">
        <f t="shared" si="5"/>
        <v>9.5215661641541036E-2</v>
      </c>
    </row>
    <row r="37" spans="1:23" ht="115" x14ac:dyDescent="0.3">
      <c r="A37" s="14">
        <v>25</v>
      </c>
      <c r="B37" s="15" t="s">
        <v>41</v>
      </c>
      <c r="C37" s="15" t="s">
        <v>42</v>
      </c>
      <c r="D37" s="15" t="s">
        <v>43</v>
      </c>
      <c r="E37" s="15" t="s">
        <v>44</v>
      </c>
      <c r="F37" s="34" t="s">
        <v>103</v>
      </c>
      <c r="G37" s="34" t="s">
        <v>104</v>
      </c>
      <c r="H37" s="15">
        <v>1</v>
      </c>
      <c r="I37" s="15" t="s">
        <v>91</v>
      </c>
      <c r="J37" s="15" t="s">
        <v>47</v>
      </c>
      <c r="K37" s="15" t="s">
        <v>105</v>
      </c>
      <c r="L37" s="33">
        <v>82500</v>
      </c>
      <c r="M37" s="35">
        <v>0.19</v>
      </c>
      <c r="N37" s="33">
        <f t="shared" si="0"/>
        <v>98175</v>
      </c>
      <c r="O37" s="33">
        <v>90750</v>
      </c>
      <c r="P37" s="35">
        <v>0.19</v>
      </c>
      <c r="Q37" s="33">
        <f t="shared" si="1"/>
        <v>107993</v>
      </c>
      <c r="R37" s="33">
        <v>75000</v>
      </c>
      <c r="S37" s="35">
        <v>0.19</v>
      </c>
      <c r="T37" s="33">
        <f t="shared" si="2"/>
        <v>89250</v>
      </c>
      <c r="U37" s="18">
        <f t="shared" si="3"/>
        <v>98473</v>
      </c>
      <c r="V37" s="19">
        <f t="shared" si="4"/>
        <v>9375</v>
      </c>
      <c r="W37" s="20">
        <f t="shared" si="5"/>
        <v>9.5203761437145207E-2</v>
      </c>
    </row>
    <row r="38" spans="1:23" ht="115" x14ac:dyDescent="0.3">
      <c r="A38" s="14">
        <v>26</v>
      </c>
      <c r="B38" s="15" t="s">
        <v>41</v>
      </c>
      <c r="C38" s="15" t="s">
        <v>42</v>
      </c>
      <c r="D38" s="15" t="s">
        <v>43</v>
      </c>
      <c r="E38" s="15" t="s">
        <v>44</v>
      </c>
      <c r="F38" s="34" t="s">
        <v>106</v>
      </c>
      <c r="G38" s="34" t="s">
        <v>107</v>
      </c>
      <c r="H38" s="15">
        <v>1</v>
      </c>
      <c r="I38" s="15" t="s">
        <v>91</v>
      </c>
      <c r="J38" s="15" t="s">
        <v>47</v>
      </c>
      <c r="K38" s="15" t="s">
        <v>105</v>
      </c>
      <c r="L38" s="33">
        <v>6765</v>
      </c>
      <c r="M38" s="35">
        <v>0.19</v>
      </c>
      <c r="N38" s="33">
        <f t="shared" si="0"/>
        <v>8050</v>
      </c>
      <c r="O38" s="33">
        <v>7442</v>
      </c>
      <c r="P38" s="35">
        <v>0.19</v>
      </c>
      <c r="Q38" s="33">
        <f t="shared" si="1"/>
        <v>8856</v>
      </c>
      <c r="R38" s="33">
        <v>6150</v>
      </c>
      <c r="S38" s="35">
        <v>0.19</v>
      </c>
      <c r="T38" s="33">
        <f t="shared" si="2"/>
        <v>7319</v>
      </c>
      <c r="U38" s="18">
        <f t="shared" si="3"/>
        <v>8075</v>
      </c>
      <c r="V38" s="19">
        <f t="shared" si="4"/>
        <v>769</v>
      </c>
      <c r="W38" s="20">
        <f t="shared" si="5"/>
        <v>9.5232198142414862E-2</v>
      </c>
    </row>
    <row r="39" spans="1:23" ht="115" x14ac:dyDescent="0.3">
      <c r="A39" s="14">
        <v>27</v>
      </c>
      <c r="B39" s="15" t="s">
        <v>41</v>
      </c>
      <c r="C39" s="15" t="s">
        <v>42</v>
      </c>
      <c r="D39" s="15" t="s">
        <v>43</v>
      </c>
      <c r="E39" s="15" t="s">
        <v>44</v>
      </c>
      <c r="F39" s="34" t="s">
        <v>108</v>
      </c>
      <c r="G39" s="34" t="s">
        <v>109</v>
      </c>
      <c r="H39" s="15">
        <v>1</v>
      </c>
      <c r="I39" s="15"/>
      <c r="J39" s="15" t="s">
        <v>47</v>
      </c>
      <c r="K39" s="15" t="s">
        <v>48</v>
      </c>
      <c r="L39" s="33">
        <v>90750</v>
      </c>
      <c r="M39" s="35">
        <v>0.19</v>
      </c>
      <c r="N39" s="33">
        <f t="shared" si="0"/>
        <v>107993</v>
      </c>
      <c r="O39" s="33">
        <v>99825</v>
      </c>
      <c r="P39" s="35">
        <v>0.19</v>
      </c>
      <c r="Q39" s="33">
        <f t="shared" si="1"/>
        <v>118792</v>
      </c>
      <c r="R39" s="33">
        <v>82500</v>
      </c>
      <c r="S39" s="35">
        <v>0.19</v>
      </c>
      <c r="T39" s="33">
        <f t="shared" si="2"/>
        <v>98175</v>
      </c>
      <c r="U39" s="18">
        <f t="shared" si="3"/>
        <v>108320</v>
      </c>
      <c r="V39" s="19">
        <f t="shared" si="4"/>
        <v>10312</v>
      </c>
      <c r="W39" s="20">
        <f t="shared" si="5"/>
        <v>9.5199409158050224E-2</v>
      </c>
    </row>
    <row r="40" spans="1:23" ht="115" x14ac:dyDescent="0.3">
      <c r="A40" s="14">
        <v>28</v>
      </c>
      <c r="B40" s="15" t="s">
        <v>41</v>
      </c>
      <c r="C40" s="15" t="s">
        <v>42</v>
      </c>
      <c r="D40" s="15" t="s">
        <v>43</v>
      </c>
      <c r="E40" s="15" t="s">
        <v>44</v>
      </c>
      <c r="F40" s="34" t="s">
        <v>110</v>
      </c>
      <c r="G40" s="34" t="s">
        <v>111</v>
      </c>
      <c r="H40" s="15">
        <v>1</v>
      </c>
      <c r="I40" s="15" t="s">
        <v>112</v>
      </c>
      <c r="J40" s="15" t="s">
        <v>47</v>
      </c>
      <c r="K40" s="15" t="s">
        <v>48</v>
      </c>
      <c r="L40" s="33">
        <v>123750</v>
      </c>
      <c r="M40" s="35">
        <v>0.19</v>
      </c>
      <c r="N40" s="33">
        <f t="shared" si="0"/>
        <v>147263</v>
      </c>
      <c r="O40" s="33">
        <v>136125</v>
      </c>
      <c r="P40" s="35">
        <v>0.19</v>
      </c>
      <c r="Q40" s="33">
        <f t="shared" si="1"/>
        <v>161989</v>
      </c>
      <c r="R40" s="33">
        <v>112500</v>
      </c>
      <c r="S40" s="35">
        <v>0.19</v>
      </c>
      <c r="T40" s="33">
        <f t="shared" si="2"/>
        <v>133875</v>
      </c>
      <c r="U40" s="18">
        <f t="shared" si="3"/>
        <v>147709</v>
      </c>
      <c r="V40" s="19">
        <f t="shared" si="4"/>
        <v>14062</v>
      </c>
      <c r="W40" s="20">
        <f t="shared" si="5"/>
        <v>9.5200698671035616E-2</v>
      </c>
    </row>
    <row r="41" spans="1:23" ht="115" x14ac:dyDescent="0.3">
      <c r="A41" s="14">
        <v>29</v>
      </c>
      <c r="B41" s="15" t="s">
        <v>41</v>
      </c>
      <c r="C41" s="15" t="s">
        <v>42</v>
      </c>
      <c r="D41" s="15" t="s">
        <v>43</v>
      </c>
      <c r="E41" s="15" t="s">
        <v>44</v>
      </c>
      <c r="F41" s="34" t="s">
        <v>113</v>
      </c>
      <c r="G41" s="34" t="s">
        <v>114</v>
      </c>
      <c r="H41" s="15">
        <v>1</v>
      </c>
      <c r="I41" s="15"/>
      <c r="J41" s="15" t="s">
        <v>47</v>
      </c>
      <c r="K41" s="15" t="s">
        <v>48</v>
      </c>
      <c r="L41" s="33">
        <v>24750</v>
      </c>
      <c r="M41" s="35">
        <v>0.19</v>
      </c>
      <c r="N41" s="33">
        <f t="shared" si="0"/>
        <v>29453</v>
      </c>
      <c r="O41" s="33">
        <v>27225</v>
      </c>
      <c r="P41" s="35">
        <v>0.19</v>
      </c>
      <c r="Q41" s="33">
        <f t="shared" si="1"/>
        <v>32398</v>
      </c>
      <c r="R41" s="33">
        <v>22500</v>
      </c>
      <c r="S41" s="35">
        <v>0.19</v>
      </c>
      <c r="T41" s="33">
        <f t="shared" si="2"/>
        <v>26775</v>
      </c>
      <c r="U41" s="18">
        <f t="shared" si="3"/>
        <v>29542</v>
      </c>
      <c r="V41" s="19">
        <f t="shared" si="4"/>
        <v>2813</v>
      </c>
      <c r="W41" s="20">
        <f t="shared" si="5"/>
        <v>9.5220364227201953E-2</v>
      </c>
    </row>
    <row r="42" spans="1:23" ht="115" x14ac:dyDescent="0.3">
      <c r="A42" s="14">
        <v>30</v>
      </c>
      <c r="B42" s="15" t="s">
        <v>41</v>
      </c>
      <c r="C42" s="15" t="s">
        <v>42</v>
      </c>
      <c r="D42" s="15" t="s">
        <v>43</v>
      </c>
      <c r="E42" s="15" t="s">
        <v>44</v>
      </c>
      <c r="F42" s="34" t="s">
        <v>115</v>
      </c>
      <c r="G42" s="34" t="s">
        <v>116</v>
      </c>
      <c r="H42" s="15">
        <v>1</v>
      </c>
      <c r="I42" s="15"/>
      <c r="J42" s="15" t="s">
        <v>47</v>
      </c>
      <c r="K42" s="15" t="s">
        <v>48</v>
      </c>
      <c r="L42" s="33">
        <v>90750</v>
      </c>
      <c r="M42" s="35">
        <v>0.19</v>
      </c>
      <c r="N42" s="33">
        <f t="shared" si="0"/>
        <v>107993</v>
      </c>
      <c r="O42" s="33">
        <v>99825</v>
      </c>
      <c r="P42" s="35">
        <v>0.19</v>
      </c>
      <c r="Q42" s="33">
        <f t="shared" si="1"/>
        <v>118792</v>
      </c>
      <c r="R42" s="33">
        <v>82500</v>
      </c>
      <c r="S42" s="35">
        <v>0.19</v>
      </c>
      <c r="T42" s="33">
        <f t="shared" si="2"/>
        <v>98175</v>
      </c>
      <c r="U42" s="18">
        <f t="shared" si="3"/>
        <v>108320</v>
      </c>
      <c r="V42" s="19">
        <f t="shared" si="4"/>
        <v>10312</v>
      </c>
      <c r="W42" s="20">
        <f t="shared" si="5"/>
        <v>9.5199409158050224E-2</v>
      </c>
    </row>
    <row r="43" spans="1:23" ht="115" x14ac:dyDescent="0.3">
      <c r="A43" s="14">
        <v>31</v>
      </c>
      <c r="B43" s="15" t="s">
        <v>41</v>
      </c>
      <c r="C43" s="15" t="s">
        <v>42</v>
      </c>
      <c r="D43" s="15" t="s">
        <v>43</v>
      </c>
      <c r="E43" s="15" t="s">
        <v>44</v>
      </c>
      <c r="F43" s="34" t="s">
        <v>117</v>
      </c>
      <c r="G43" s="34" t="s">
        <v>118</v>
      </c>
      <c r="H43" s="15">
        <v>1</v>
      </c>
      <c r="I43" s="15"/>
      <c r="J43" s="15" t="s">
        <v>47</v>
      </c>
      <c r="K43" s="15" t="s">
        <v>48</v>
      </c>
      <c r="L43" s="33">
        <v>26235</v>
      </c>
      <c r="M43" s="35">
        <v>0.19</v>
      </c>
      <c r="N43" s="33">
        <f t="shared" si="0"/>
        <v>31220</v>
      </c>
      <c r="O43" s="33">
        <v>28859</v>
      </c>
      <c r="P43" s="35">
        <v>0.19</v>
      </c>
      <c r="Q43" s="33">
        <f t="shared" si="1"/>
        <v>34342</v>
      </c>
      <c r="R43" s="33">
        <v>23850</v>
      </c>
      <c r="S43" s="35">
        <v>0.19</v>
      </c>
      <c r="T43" s="33">
        <f t="shared" si="2"/>
        <v>28382</v>
      </c>
      <c r="U43" s="18">
        <f t="shared" si="3"/>
        <v>31315</v>
      </c>
      <c r="V43" s="19">
        <f t="shared" si="4"/>
        <v>2981</v>
      </c>
      <c r="W43" s="20">
        <f t="shared" si="5"/>
        <v>9.5193996487306407E-2</v>
      </c>
    </row>
    <row r="44" spans="1:23" ht="115" x14ac:dyDescent="0.3">
      <c r="A44" s="14">
        <v>32</v>
      </c>
      <c r="B44" s="15" t="s">
        <v>41</v>
      </c>
      <c r="C44" s="15" t="s">
        <v>42</v>
      </c>
      <c r="D44" s="15" t="s">
        <v>43</v>
      </c>
      <c r="E44" s="15" t="s">
        <v>44</v>
      </c>
      <c r="F44" s="34" t="s">
        <v>119</v>
      </c>
      <c r="G44" s="34" t="s">
        <v>120</v>
      </c>
      <c r="H44" s="15">
        <v>1</v>
      </c>
      <c r="I44" s="15"/>
      <c r="J44" s="15" t="s">
        <v>47</v>
      </c>
      <c r="K44" s="15" t="s">
        <v>48</v>
      </c>
      <c r="L44" s="33">
        <v>17655</v>
      </c>
      <c r="M44" s="35">
        <v>0.19</v>
      </c>
      <c r="N44" s="33">
        <f t="shared" si="0"/>
        <v>21009</v>
      </c>
      <c r="O44" s="33">
        <v>19421</v>
      </c>
      <c r="P44" s="35">
        <v>0.19</v>
      </c>
      <c r="Q44" s="33">
        <f t="shared" si="1"/>
        <v>23111</v>
      </c>
      <c r="R44" s="33">
        <v>16050</v>
      </c>
      <c r="S44" s="35">
        <v>0.19</v>
      </c>
      <c r="T44" s="33">
        <f t="shared" si="2"/>
        <v>19100</v>
      </c>
      <c r="U44" s="18">
        <f t="shared" si="3"/>
        <v>21073</v>
      </c>
      <c r="V44" s="19">
        <f t="shared" si="4"/>
        <v>2006</v>
      </c>
      <c r="W44" s="20">
        <f t="shared" si="5"/>
        <v>9.5192900868409813E-2</v>
      </c>
    </row>
    <row r="45" spans="1:23" ht="115" x14ac:dyDescent="0.3">
      <c r="A45" s="14">
        <v>33</v>
      </c>
      <c r="B45" s="15" t="s">
        <v>41</v>
      </c>
      <c r="C45" s="15" t="s">
        <v>42</v>
      </c>
      <c r="D45" s="15" t="s">
        <v>43</v>
      </c>
      <c r="E45" s="15" t="s">
        <v>44</v>
      </c>
      <c r="F45" s="34" t="s">
        <v>121</v>
      </c>
      <c r="G45" s="34" t="s">
        <v>122</v>
      </c>
      <c r="H45" s="15">
        <v>1</v>
      </c>
      <c r="I45" s="15" t="s">
        <v>123</v>
      </c>
      <c r="J45" s="15" t="s">
        <v>47</v>
      </c>
      <c r="K45" s="15" t="s">
        <v>48</v>
      </c>
      <c r="L45" s="33">
        <v>52800</v>
      </c>
      <c r="M45" s="35">
        <v>0.19</v>
      </c>
      <c r="N45" s="33">
        <f t="shared" si="0"/>
        <v>62832</v>
      </c>
      <c r="O45" s="33">
        <v>58080</v>
      </c>
      <c r="P45" s="35">
        <v>0.19</v>
      </c>
      <c r="Q45" s="33">
        <f t="shared" si="1"/>
        <v>69115</v>
      </c>
      <c r="R45" s="33">
        <v>48000</v>
      </c>
      <c r="S45" s="35">
        <v>0.19</v>
      </c>
      <c r="T45" s="33">
        <f t="shared" si="2"/>
        <v>57120</v>
      </c>
      <c r="U45" s="18">
        <f t="shared" si="3"/>
        <v>63022</v>
      </c>
      <c r="V45" s="19">
        <f t="shared" si="4"/>
        <v>6000</v>
      </c>
      <c r="W45" s="20">
        <f t="shared" si="5"/>
        <v>9.5204849100314182E-2</v>
      </c>
    </row>
    <row r="46" spans="1:23" ht="161" x14ac:dyDescent="0.3">
      <c r="A46" s="14">
        <v>34</v>
      </c>
      <c r="B46" s="15" t="s">
        <v>41</v>
      </c>
      <c r="C46" s="15" t="s">
        <v>42</v>
      </c>
      <c r="D46" s="15" t="s">
        <v>43</v>
      </c>
      <c r="E46" s="15" t="s">
        <v>44</v>
      </c>
      <c r="F46" s="15" t="s">
        <v>124</v>
      </c>
      <c r="G46" s="34" t="s">
        <v>125</v>
      </c>
      <c r="H46" s="15">
        <v>1</v>
      </c>
      <c r="I46" s="15"/>
      <c r="J46" s="15" t="s">
        <v>47</v>
      </c>
      <c r="K46" s="15" t="s">
        <v>48</v>
      </c>
      <c r="L46" s="33">
        <v>10000</v>
      </c>
      <c r="M46" s="35">
        <v>0.19</v>
      </c>
      <c r="N46" s="33">
        <f t="shared" si="0"/>
        <v>11900</v>
      </c>
      <c r="O46" s="33">
        <v>12000</v>
      </c>
      <c r="P46" s="35">
        <v>0.19</v>
      </c>
      <c r="Q46" s="33">
        <f t="shared" si="1"/>
        <v>14280</v>
      </c>
      <c r="R46" s="33">
        <v>6750</v>
      </c>
      <c r="S46" s="35">
        <v>0.19</v>
      </c>
      <c r="T46" s="33">
        <f t="shared" si="2"/>
        <v>8033</v>
      </c>
      <c r="U46" s="18">
        <f t="shared" si="3"/>
        <v>11404</v>
      </c>
      <c r="V46" s="19">
        <f t="shared" si="4"/>
        <v>3153</v>
      </c>
      <c r="W46" s="20">
        <f t="shared" si="5"/>
        <v>0.27648193616274991</v>
      </c>
    </row>
    <row r="47" spans="1:23" ht="115" x14ac:dyDescent="0.3">
      <c r="A47" s="14">
        <v>35</v>
      </c>
      <c r="B47" s="15" t="s">
        <v>41</v>
      </c>
      <c r="C47" s="15" t="s">
        <v>42</v>
      </c>
      <c r="D47" s="15" t="s">
        <v>43</v>
      </c>
      <c r="E47" s="15" t="s">
        <v>44</v>
      </c>
      <c r="F47" s="34" t="s">
        <v>126</v>
      </c>
      <c r="G47" s="34" t="s">
        <v>127</v>
      </c>
      <c r="H47" s="15">
        <v>1</v>
      </c>
      <c r="I47" s="15"/>
      <c r="J47" s="15" t="s">
        <v>47</v>
      </c>
      <c r="K47" s="15" t="s">
        <v>48</v>
      </c>
      <c r="L47" s="33">
        <v>65835</v>
      </c>
      <c r="M47" s="35">
        <v>0.19</v>
      </c>
      <c r="N47" s="33">
        <f t="shared" si="0"/>
        <v>78344</v>
      </c>
      <c r="O47" s="33">
        <v>72419</v>
      </c>
      <c r="P47" s="35">
        <v>0.19</v>
      </c>
      <c r="Q47" s="33">
        <f t="shared" si="1"/>
        <v>86179</v>
      </c>
      <c r="R47" s="33">
        <v>59850</v>
      </c>
      <c r="S47" s="35">
        <v>0.19</v>
      </c>
      <c r="T47" s="33">
        <f t="shared" si="2"/>
        <v>71222</v>
      </c>
      <c r="U47" s="18">
        <f t="shared" si="3"/>
        <v>78582</v>
      </c>
      <c r="V47" s="19">
        <f t="shared" si="4"/>
        <v>7481</v>
      </c>
      <c r="W47" s="20">
        <f t="shared" si="5"/>
        <v>9.5199918556412411E-2</v>
      </c>
    </row>
    <row r="48" spans="1:23" ht="115" x14ac:dyDescent="0.3">
      <c r="A48" s="14">
        <v>36</v>
      </c>
      <c r="B48" s="15" t="s">
        <v>41</v>
      </c>
      <c r="C48" s="15" t="s">
        <v>42</v>
      </c>
      <c r="D48" s="15" t="s">
        <v>43</v>
      </c>
      <c r="E48" s="15" t="s">
        <v>44</v>
      </c>
      <c r="F48" s="15" t="s">
        <v>128</v>
      </c>
      <c r="G48" s="34" t="s">
        <v>129</v>
      </c>
      <c r="H48" s="15">
        <v>1</v>
      </c>
      <c r="I48" s="15" t="s">
        <v>91</v>
      </c>
      <c r="J48" s="15" t="s">
        <v>47</v>
      </c>
      <c r="K48" s="15" t="s">
        <v>48</v>
      </c>
      <c r="L48" s="33">
        <v>80916</v>
      </c>
      <c r="M48" s="35">
        <v>0.19</v>
      </c>
      <c r="N48" s="33">
        <f t="shared" si="0"/>
        <v>96290</v>
      </c>
      <c r="O48" s="33">
        <v>89008</v>
      </c>
      <c r="P48" s="35">
        <v>0.19</v>
      </c>
      <c r="Q48" s="33">
        <f t="shared" si="1"/>
        <v>105920</v>
      </c>
      <c r="R48" s="33">
        <v>73560</v>
      </c>
      <c r="S48" s="35">
        <v>0.19</v>
      </c>
      <c r="T48" s="33">
        <f t="shared" si="2"/>
        <v>87536</v>
      </c>
      <c r="U48" s="18">
        <f t="shared" si="3"/>
        <v>96582</v>
      </c>
      <c r="V48" s="19">
        <f t="shared" si="4"/>
        <v>9195</v>
      </c>
      <c r="W48" s="20">
        <f t="shared" si="5"/>
        <v>9.5204075293532961E-2</v>
      </c>
    </row>
    <row r="49" spans="1:23" ht="299" x14ac:dyDescent="0.3">
      <c r="A49" s="14">
        <v>37</v>
      </c>
      <c r="B49" s="15" t="s">
        <v>41</v>
      </c>
      <c r="C49" s="15" t="s">
        <v>42</v>
      </c>
      <c r="D49" s="15" t="s">
        <v>43</v>
      </c>
      <c r="E49" s="15" t="s">
        <v>44</v>
      </c>
      <c r="F49" s="15" t="s">
        <v>130</v>
      </c>
      <c r="G49" s="15" t="s">
        <v>131</v>
      </c>
      <c r="H49" s="15">
        <v>1</v>
      </c>
      <c r="I49" s="15"/>
      <c r="J49" s="15" t="s">
        <v>47</v>
      </c>
      <c r="K49" s="15" t="s">
        <v>48</v>
      </c>
      <c r="L49" s="33">
        <v>47685</v>
      </c>
      <c r="M49" s="35">
        <v>0.19</v>
      </c>
      <c r="N49" s="33">
        <f t="shared" si="0"/>
        <v>56745</v>
      </c>
      <c r="O49" s="33">
        <v>52454</v>
      </c>
      <c r="P49" s="35">
        <v>0.19</v>
      </c>
      <c r="Q49" s="33">
        <f t="shared" si="1"/>
        <v>62420</v>
      </c>
      <c r="R49" s="33">
        <v>43350</v>
      </c>
      <c r="S49" s="35">
        <v>0.19</v>
      </c>
      <c r="T49" s="33">
        <f t="shared" si="2"/>
        <v>51587</v>
      </c>
      <c r="U49" s="18">
        <f t="shared" si="3"/>
        <v>56917</v>
      </c>
      <c r="V49" s="19">
        <f t="shared" si="4"/>
        <v>5419</v>
      </c>
      <c r="W49" s="20">
        <f t="shared" si="5"/>
        <v>9.5208812832721326E-2</v>
      </c>
    </row>
    <row r="50" spans="1:23" ht="368" x14ac:dyDescent="0.3">
      <c r="A50" s="14">
        <v>38</v>
      </c>
      <c r="B50" s="15" t="s">
        <v>41</v>
      </c>
      <c r="C50" s="15" t="s">
        <v>42</v>
      </c>
      <c r="D50" s="15" t="s">
        <v>43</v>
      </c>
      <c r="E50" s="15" t="s">
        <v>44</v>
      </c>
      <c r="F50" s="15" t="s">
        <v>132</v>
      </c>
      <c r="G50" s="15" t="s">
        <v>133</v>
      </c>
      <c r="H50" s="15">
        <v>1</v>
      </c>
      <c r="I50" s="15"/>
      <c r="J50" s="15" t="s">
        <v>47</v>
      </c>
      <c r="K50" s="15" t="s">
        <v>134</v>
      </c>
      <c r="L50" s="33">
        <v>544335</v>
      </c>
      <c r="M50" s="35">
        <v>0.19</v>
      </c>
      <c r="N50" s="33">
        <f t="shared" si="0"/>
        <v>647759</v>
      </c>
      <c r="O50" s="33">
        <v>598769</v>
      </c>
      <c r="P50" s="35">
        <v>0.19</v>
      </c>
      <c r="Q50" s="33">
        <f t="shared" si="1"/>
        <v>712535</v>
      </c>
      <c r="R50" s="33">
        <v>494850</v>
      </c>
      <c r="S50" s="35">
        <v>0.19</v>
      </c>
      <c r="T50" s="33">
        <f t="shared" si="2"/>
        <v>588872</v>
      </c>
      <c r="U50" s="18">
        <f t="shared" si="3"/>
        <v>649722</v>
      </c>
      <c r="V50" s="19">
        <f t="shared" si="4"/>
        <v>61855</v>
      </c>
      <c r="W50" s="20">
        <f t="shared" si="5"/>
        <v>9.520225573399084E-2</v>
      </c>
    </row>
    <row r="51" spans="1:23" ht="322" x14ac:dyDescent="0.3">
      <c r="A51" s="14">
        <v>39</v>
      </c>
      <c r="B51" s="15" t="s">
        <v>41</v>
      </c>
      <c r="C51" s="15" t="s">
        <v>42</v>
      </c>
      <c r="D51" s="15" t="s">
        <v>43</v>
      </c>
      <c r="E51" s="15" t="s">
        <v>44</v>
      </c>
      <c r="F51" s="15" t="s">
        <v>135</v>
      </c>
      <c r="G51" s="15" t="s">
        <v>136</v>
      </c>
      <c r="H51" s="15">
        <v>1</v>
      </c>
      <c r="I51" s="15"/>
      <c r="J51" s="15" t="s">
        <v>47</v>
      </c>
      <c r="K51" s="15" t="s">
        <v>134</v>
      </c>
      <c r="L51" s="33">
        <v>26235</v>
      </c>
      <c r="M51" s="35">
        <v>0.19</v>
      </c>
      <c r="N51" s="33">
        <f t="shared" si="0"/>
        <v>31220</v>
      </c>
      <c r="O51" s="33">
        <v>28859</v>
      </c>
      <c r="P51" s="35">
        <v>0.19</v>
      </c>
      <c r="Q51" s="33">
        <f t="shared" si="1"/>
        <v>34342</v>
      </c>
      <c r="R51" s="33">
        <v>23850</v>
      </c>
      <c r="S51" s="35">
        <v>0.19</v>
      </c>
      <c r="T51" s="33">
        <f t="shared" si="2"/>
        <v>28382</v>
      </c>
      <c r="U51" s="18">
        <f t="shared" si="3"/>
        <v>31315</v>
      </c>
      <c r="V51" s="19">
        <f t="shared" si="4"/>
        <v>2981</v>
      </c>
      <c r="W51" s="20">
        <f t="shared" si="5"/>
        <v>9.5193996487306407E-2</v>
      </c>
    </row>
    <row r="52" spans="1:23" ht="322" x14ac:dyDescent="0.3">
      <c r="A52" s="14">
        <v>40</v>
      </c>
      <c r="B52" s="15" t="s">
        <v>41</v>
      </c>
      <c r="C52" s="15" t="s">
        <v>42</v>
      </c>
      <c r="D52" s="15" t="s">
        <v>43</v>
      </c>
      <c r="E52" s="15" t="s">
        <v>44</v>
      </c>
      <c r="F52" s="15" t="s">
        <v>137</v>
      </c>
      <c r="G52" s="15" t="s">
        <v>138</v>
      </c>
      <c r="H52" s="15">
        <v>1</v>
      </c>
      <c r="I52" s="15"/>
      <c r="J52" s="15" t="s">
        <v>47</v>
      </c>
      <c r="K52" s="15" t="s">
        <v>48</v>
      </c>
      <c r="L52" s="33">
        <v>22935</v>
      </c>
      <c r="M52" s="35">
        <v>0.19</v>
      </c>
      <c r="N52" s="33">
        <f t="shared" si="0"/>
        <v>27293</v>
      </c>
      <c r="O52" s="33">
        <v>25229</v>
      </c>
      <c r="P52" s="35">
        <v>0.19</v>
      </c>
      <c r="Q52" s="33">
        <f t="shared" si="1"/>
        <v>30023</v>
      </c>
      <c r="R52" s="33">
        <v>20850</v>
      </c>
      <c r="S52" s="35">
        <v>0.19</v>
      </c>
      <c r="T52" s="33">
        <f t="shared" si="2"/>
        <v>24812</v>
      </c>
      <c r="U52" s="18">
        <f t="shared" si="3"/>
        <v>27376</v>
      </c>
      <c r="V52" s="19">
        <f t="shared" si="4"/>
        <v>2606</v>
      </c>
      <c r="W52" s="20">
        <f t="shared" si="5"/>
        <v>9.5192869666861482E-2</v>
      </c>
    </row>
    <row r="53" spans="1:23" ht="368" x14ac:dyDescent="0.3">
      <c r="A53" s="14">
        <v>41</v>
      </c>
      <c r="B53" s="15" t="s">
        <v>41</v>
      </c>
      <c r="C53" s="15" t="s">
        <v>42</v>
      </c>
      <c r="D53" s="15" t="s">
        <v>43</v>
      </c>
      <c r="E53" s="15" t="s">
        <v>44</v>
      </c>
      <c r="F53" s="15" t="s">
        <v>139</v>
      </c>
      <c r="G53" s="15" t="s">
        <v>140</v>
      </c>
      <c r="H53" s="15">
        <v>1</v>
      </c>
      <c r="I53" s="15"/>
      <c r="J53" s="15" t="s">
        <v>47</v>
      </c>
      <c r="K53" s="16" t="s">
        <v>48</v>
      </c>
      <c r="L53" s="33">
        <v>57585</v>
      </c>
      <c r="M53" s="20">
        <v>0.19</v>
      </c>
      <c r="N53" s="33">
        <f t="shared" si="0"/>
        <v>68526</v>
      </c>
      <c r="O53" s="33">
        <v>63344</v>
      </c>
      <c r="P53" s="20">
        <v>0.19</v>
      </c>
      <c r="Q53" s="33">
        <f t="shared" si="1"/>
        <v>75379</v>
      </c>
      <c r="R53" s="33">
        <v>52350</v>
      </c>
      <c r="S53" s="20">
        <v>0.19</v>
      </c>
      <c r="T53" s="33">
        <f t="shared" si="2"/>
        <v>62297</v>
      </c>
      <c r="U53" s="18">
        <f t="shared" si="3"/>
        <v>68734</v>
      </c>
      <c r="V53" s="19">
        <f t="shared" si="4"/>
        <v>6543</v>
      </c>
      <c r="W53" s="20">
        <f t="shared" si="5"/>
        <v>9.5193063112869902E-2</v>
      </c>
    </row>
    <row r="54" spans="1:23" ht="345" x14ac:dyDescent="0.3">
      <c r="A54" s="14">
        <v>42</v>
      </c>
      <c r="B54" s="15" t="s">
        <v>41</v>
      </c>
      <c r="C54" s="15" t="s">
        <v>42</v>
      </c>
      <c r="D54" s="15" t="s">
        <v>43</v>
      </c>
      <c r="E54" s="15" t="s">
        <v>44</v>
      </c>
      <c r="F54" s="15" t="s">
        <v>141</v>
      </c>
      <c r="G54" s="15" t="s">
        <v>142</v>
      </c>
      <c r="H54" s="15">
        <v>1</v>
      </c>
      <c r="I54" s="15"/>
      <c r="J54" s="15" t="s">
        <v>47</v>
      </c>
      <c r="K54" s="15" t="s">
        <v>48</v>
      </c>
      <c r="L54" s="33">
        <v>32835</v>
      </c>
      <c r="M54" s="35">
        <v>0.19</v>
      </c>
      <c r="N54" s="33">
        <f t="shared" si="0"/>
        <v>39074</v>
      </c>
      <c r="O54" s="33">
        <v>36119</v>
      </c>
      <c r="P54" s="35">
        <v>0.19</v>
      </c>
      <c r="Q54" s="33">
        <f t="shared" si="1"/>
        <v>42982</v>
      </c>
      <c r="R54" s="33">
        <v>29850</v>
      </c>
      <c r="S54" s="35">
        <v>0.19</v>
      </c>
      <c r="T54" s="33">
        <f t="shared" si="2"/>
        <v>35522</v>
      </c>
      <c r="U54" s="18">
        <f t="shared" si="3"/>
        <v>39193</v>
      </c>
      <c r="V54" s="19">
        <f t="shared" si="4"/>
        <v>3731</v>
      </c>
      <c r="W54" s="20">
        <f t="shared" si="5"/>
        <v>9.5195570637613858E-2</v>
      </c>
    </row>
    <row r="55" spans="1:23" ht="253" x14ac:dyDescent="0.3">
      <c r="A55" s="14">
        <v>43</v>
      </c>
      <c r="B55" s="15" t="s">
        <v>41</v>
      </c>
      <c r="C55" s="15" t="s">
        <v>42</v>
      </c>
      <c r="D55" s="15" t="s">
        <v>43</v>
      </c>
      <c r="E55" s="15" t="s">
        <v>44</v>
      </c>
      <c r="F55" s="15"/>
      <c r="G55" s="15" t="s">
        <v>143</v>
      </c>
      <c r="H55" s="15">
        <v>1</v>
      </c>
      <c r="I55" s="15"/>
      <c r="J55" s="15" t="s">
        <v>47</v>
      </c>
      <c r="K55" s="15" t="s">
        <v>48</v>
      </c>
      <c r="L55" s="33">
        <v>29535</v>
      </c>
      <c r="M55" s="35">
        <v>0.19</v>
      </c>
      <c r="N55" s="33">
        <f t="shared" si="0"/>
        <v>35147</v>
      </c>
      <c r="O55" s="33">
        <v>32489</v>
      </c>
      <c r="P55" s="35">
        <v>0.19</v>
      </c>
      <c r="Q55" s="33">
        <f t="shared" si="1"/>
        <v>38662</v>
      </c>
      <c r="R55" s="33">
        <v>26850</v>
      </c>
      <c r="S55" s="35">
        <v>0.19</v>
      </c>
      <c r="T55" s="33">
        <f t="shared" si="2"/>
        <v>31952</v>
      </c>
      <c r="U55" s="18">
        <f t="shared" si="3"/>
        <v>35254</v>
      </c>
      <c r="V55" s="19">
        <f t="shared" si="4"/>
        <v>3356</v>
      </c>
      <c r="W55" s="20">
        <f t="shared" si="5"/>
        <v>9.5194871503942818E-2</v>
      </c>
    </row>
    <row r="56" spans="1:23" ht="322" x14ac:dyDescent="0.3">
      <c r="A56" s="14">
        <v>44</v>
      </c>
      <c r="B56" s="15" t="s">
        <v>41</v>
      </c>
      <c r="C56" s="15" t="s">
        <v>42</v>
      </c>
      <c r="D56" s="15" t="s">
        <v>43</v>
      </c>
      <c r="E56" s="15" t="s">
        <v>44</v>
      </c>
      <c r="F56" s="15" t="s">
        <v>144</v>
      </c>
      <c r="G56" s="15" t="s">
        <v>145</v>
      </c>
      <c r="H56" s="15">
        <v>1</v>
      </c>
      <c r="I56" s="15"/>
      <c r="J56" s="15" t="s">
        <v>47</v>
      </c>
      <c r="K56" s="15" t="s">
        <v>146</v>
      </c>
      <c r="L56" s="33">
        <v>29700</v>
      </c>
      <c r="M56" s="35">
        <v>0.19</v>
      </c>
      <c r="N56" s="33">
        <f t="shared" si="0"/>
        <v>35343</v>
      </c>
      <c r="O56" s="33">
        <v>32670</v>
      </c>
      <c r="P56" s="35">
        <v>0.19</v>
      </c>
      <c r="Q56" s="33">
        <f t="shared" si="1"/>
        <v>38877</v>
      </c>
      <c r="R56" s="33">
        <v>27000</v>
      </c>
      <c r="S56" s="35">
        <v>0.19</v>
      </c>
      <c r="T56" s="33">
        <f t="shared" si="2"/>
        <v>32130</v>
      </c>
      <c r="U56" s="18">
        <f t="shared" si="3"/>
        <v>35450</v>
      </c>
      <c r="V56" s="19">
        <f t="shared" si="4"/>
        <v>3375</v>
      </c>
      <c r="W56" s="20">
        <f t="shared" si="5"/>
        <v>9.5204513399153742E-2</v>
      </c>
    </row>
    <row r="57" spans="1:23" ht="345" x14ac:dyDescent="0.3">
      <c r="A57" s="14">
        <v>45</v>
      </c>
      <c r="B57" s="15" t="s">
        <v>41</v>
      </c>
      <c r="C57" s="15" t="s">
        <v>42</v>
      </c>
      <c r="D57" s="15" t="s">
        <v>43</v>
      </c>
      <c r="E57" s="15" t="s">
        <v>44</v>
      </c>
      <c r="F57" s="15" t="s">
        <v>147</v>
      </c>
      <c r="G57" s="15" t="s">
        <v>148</v>
      </c>
      <c r="H57" s="15">
        <v>1</v>
      </c>
      <c r="I57" s="15"/>
      <c r="J57" s="15" t="s">
        <v>47</v>
      </c>
      <c r="K57" s="15" t="s">
        <v>149</v>
      </c>
      <c r="L57" s="33">
        <v>990000</v>
      </c>
      <c r="M57" s="35">
        <v>0.19</v>
      </c>
      <c r="N57" s="33">
        <f t="shared" si="0"/>
        <v>1178100</v>
      </c>
      <c r="O57" s="33">
        <v>1089000</v>
      </c>
      <c r="P57" s="35">
        <v>0.19</v>
      </c>
      <c r="Q57" s="33">
        <f t="shared" si="1"/>
        <v>1295910</v>
      </c>
      <c r="R57" s="33">
        <v>900000</v>
      </c>
      <c r="S57" s="35">
        <v>0.19</v>
      </c>
      <c r="T57" s="33">
        <f t="shared" si="2"/>
        <v>1071000</v>
      </c>
      <c r="U57" s="18">
        <f t="shared" si="3"/>
        <v>1181670</v>
      </c>
      <c r="V57" s="19">
        <f t="shared" si="4"/>
        <v>112497</v>
      </c>
      <c r="W57" s="20">
        <f t="shared" si="5"/>
        <v>9.5201706060067531E-2</v>
      </c>
    </row>
    <row r="58" spans="1:23" ht="276" x14ac:dyDescent="0.3">
      <c r="A58" s="14">
        <v>46</v>
      </c>
      <c r="B58" s="15" t="s">
        <v>41</v>
      </c>
      <c r="C58" s="15" t="s">
        <v>42</v>
      </c>
      <c r="D58" s="15" t="s">
        <v>150</v>
      </c>
      <c r="E58" s="15" t="s">
        <v>44</v>
      </c>
      <c r="F58" s="15" t="s">
        <v>151</v>
      </c>
      <c r="G58" s="15" t="s">
        <v>152</v>
      </c>
      <c r="H58" s="15">
        <v>1</v>
      </c>
      <c r="I58" s="15"/>
      <c r="J58" s="15" t="s">
        <v>47</v>
      </c>
      <c r="K58" s="15" t="s">
        <v>48</v>
      </c>
      <c r="L58" s="33">
        <v>164670</v>
      </c>
      <c r="M58" s="35">
        <v>0.19</v>
      </c>
      <c r="N58" s="33">
        <f t="shared" si="0"/>
        <v>195957</v>
      </c>
      <c r="O58" s="33">
        <v>181137</v>
      </c>
      <c r="P58" s="35">
        <v>0.19</v>
      </c>
      <c r="Q58" s="33">
        <f t="shared" si="1"/>
        <v>215553</v>
      </c>
      <c r="R58" s="33">
        <v>149700</v>
      </c>
      <c r="S58" s="35">
        <v>0.19</v>
      </c>
      <c r="T58" s="33">
        <f t="shared" si="2"/>
        <v>178143</v>
      </c>
      <c r="U58" s="18">
        <f t="shared" si="3"/>
        <v>196551</v>
      </c>
      <c r="V58" s="19">
        <f t="shared" si="4"/>
        <v>18712</v>
      </c>
      <c r="W58" s="20">
        <f t="shared" si="5"/>
        <v>9.5201754252077067E-2</v>
      </c>
    </row>
    <row r="59" spans="1:23" ht="322" x14ac:dyDescent="0.3">
      <c r="A59" s="14">
        <v>47</v>
      </c>
      <c r="B59" s="15" t="s">
        <v>41</v>
      </c>
      <c r="C59" s="15" t="s">
        <v>42</v>
      </c>
      <c r="D59" s="15" t="s">
        <v>153</v>
      </c>
      <c r="E59" s="15" t="s">
        <v>44</v>
      </c>
      <c r="F59" s="15" t="s">
        <v>154</v>
      </c>
      <c r="G59" s="15" t="s">
        <v>155</v>
      </c>
      <c r="H59" s="15">
        <v>1</v>
      </c>
      <c r="I59" s="15"/>
      <c r="J59" s="15" t="s">
        <v>47</v>
      </c>
      <c r="K59" s="15" t="s">
        <v>48</v>
      </c>
      <c r="L59" s="33">
        <v>19800</v>
      </c>
      <c r="M59" s="35">
        <v>0.19</v>
      </c>
      <c r="N59" s="33">
        <f t="shared" si="0"/>
        <v>23562</v>
      </c>
      <c r="O59" s="33">
        <v>21780</v>
      </c>
      <c r="P59" s="35">
        <v>0.19</v>
      </c>
      <c r="Q59" s="33">
        <f t="shared" si="1"/>
        <v>25918</v>
      </c>
      <c r="R59" s="33">
        <v>18000</v>
      </c>
      <c r="S59" s="35">
        <v>0.19</v>
      </c>
      <c r="T59" s="33">
        <f t="shared" si="2"/>
        <v>21420</v>
      </c>
      <c r="U59" s="18">
        <f t="shared" si="3"/>
        <v>23633</v>
      </c>
      <c r="V59" s="19">
        <f t="shared" si="4"/>
        <v>2250</v>
      </c>
      <c r="W59" s="20">
        <f t="shared" si="5"/>
        <v>9.5205856218000248E-2</v>
      </c>
    </row>
    <row r="60" spans="1:23" ht="299" x14ac:dyDescent="0.3">
      <c r="A60" s="14">
        <v>48</v>
      </c>
      <c r="B60" s="15" t="s">
        <v>41</v>
      </c>
      <c r="C60" s="15" t="s">
        <v>42</v>
      </c>
      <c r="D60" s="15" t="s">
        <v>153</v>
      </c>
      <c r="E60" s="15" t="s">
        <v>44</v>
      </c>
      <c r="F60" s="15" t="s">
        <v>156</v>
      </c>
      <c r="G60" s="15" t="s">
        <v>157</v>
      </c>
      <c r="H60" s="15">
        <v>1</v>
      </c>
      <c r="I60" s="15"/>
      <c r="J60" s="15" t="s">
        <v>47</v>
      </c>
      <c r="K60" s="15" t="s">
        <v>48</v>
      </c>
      <c r="L60" s="33">
        <v>80850</v>
      </c>
      <c r="M60" s="35">
        <v>0.19</v>
      </c>
      <c r="N60" s="33">
        <f t="shared" si="0"/>
        <v>96212</v>
      </c>
      <c r="O60" s="33">
        <v>88935</v>
      </c>
      <c r="P60" s="35">
        <v>0.19</v>
      </c>
      <c r="Q60" s="33">
        <f t="shared" si="1"/>
        <v>105833</v>
      </c>
      <c r="R60" s="33">
        <v>73500</v>
      </c>
      <c r="S60" s="35">
        <v>0.19</v>
      </c>
      <c r="T60" s="33">
        <f t="shared" si="2"/>
        <v>87465</v>
      </c>
      <c r="U60" s="18">
        <f t="shared" si="3"/>
        <v>96503</v>
      </c>
      <c r="V60" s="19">
        <f t="shared" si="4"/>
        <v>9187</v>
      </c>
      <c r="W60" s="20">
        <f t="shared" si="5"/>
        <v>9.5199112980943593E-2</v>
      </c>
    </row>
    <row r="61" spans="1:23" ht="368" x14ac:dyDescent="0.3">
      <c r="A61" s="14">
        <v>49</v>
      </c>
      <c r="B61" s="15" t="s">
        <v>41</v>
      </c>
      <c r="C61" s="15" t="s">
        <v>42</v>
      </c>
      <c r="D61" s="15" t="s">
        <v>153</v>
      </c>
      <c r="E61" s="15" t="s">
        <v>44</v>
      </c>
      <c r="F61" s="15" t="s">
        <v>158</v>
      </c>
      <c r="G61" s="15" t="s">
        <v>159</v>
      </c>
      <c r="H61" s="15">
        <v>1</v>
      </c>
      <c r="I61" s="15"/>
      <c r="J61" s="15" t="s">
        <v>47</v>
      </c>
      <c r="K61" s="15" t="s">
        <v>48</v>
      </c>
      <c r="L61" s="33">
        <v>8250</v>
      </c>
      <c r="M61" s="35">
        <v>0.19</v>
      </c>
      <c r="N61" s="33">
        <f t="shared" si="0"/>
        <v>9818</v>
      </c>
      <c r="O61" s="33">
        <v>9075</v>
      </c>
      <c r="P61" s="35">
        <v>0.19</v>
      </c>
      <c r="Q61" s="33">
        <f t="shared" si="1"/>
        <v>10799</v>
      </c>
      <c r="R61" s="33">
        <v>7500</v>
      </c>
      <c r="S61" s="35">
        <v>0.19</v>
      </c>
      <c r="T61" s="33">
        <f t="shared" si="2"/>
        <v>8925</v>
      </c>
      <c r="U61" s="18">
        <f t="shared" si="3"/>
        <v>9847</v>
      </c>
      <c r="V61" s="19">
        <f t="shared" si="4"/>
        <v>937</v>
      </c>
      <c r="W61" s="20">
        <f t="shared" si="5"/>
        <v>9.5155885041129276E-2</v>
      </c>
    </row>
    <row r="62" spans="1:23" ht="322" x14ac:dyDescent="0.3">
      <c r="A62" s="14">
        <v>50</v>
      </c>
      <c r="B62" s="15" t="s">
        <v>41</v>
      </c>
      <c r="C62" s="15" t="s">
        <v>42</v>
      </c>
      <c r="D62" s="15" t="s">
        <v>153</v>
      </c>
      <c r="E62" s="15" t="s">
        <v>44</v>
      </c>
      <c r="F62" s="15" t="s">
        <v>160</v>
      </c>
      <c r="G62" s="15" t="s">
        <v>161</v>
      </c>
      <c r="H62" s="15">
        <v>1</v>
      </c>
      <c r="I62" s="15"/>
      <c r="J62" s="15" t="s">
        <v>47</v>
      </c>
      <c r="K62" s="15" t="s">
        <v>48</v>
      </c>
      <c r="L62" s="33">
        <v>14850</v>
      </c>
      <c r="M62" s="35">
        <v>0.19</v>
      </c>
      <c r="N62" s="33">
        <f t="shared" si="0"/>
        <v>17672</v>
      </c>
      <c r="O62" s="33">
        <v>16335</v>
      </c>
      <c r="P62" s="35">
        <v>0.19</v>
      </c>
      <c r="Q62" s="33">
        <f t="shared" si="1"/>
        <v>19439</v>
      </c>
      <c r="R62" s="33">
        <v>13500</v>
      </c>
      <c r="S62" s="35">
        <v>0.19</v>
      </c>
      <c r="T62" s="33">
        <f t="shared" si="2"/>
        <v>16065</v>
      </c>
      <c r="U62" s="18">
        <f t="shared" si="3"/>
        <v>17725</v>
      </c>
      <c r="V62" s="19">
        <f t="shared" si="4"/>
        <v>1688</v>
      </c>
      <c r="W62" s="20">
        <f t="shared" si="5"/>
        <v>9.5232722143864593E-2</v>
      </c>
    </row>
    <row r="63" spans="1:23" ht="322" x14ac:dyDescent="0.3">
      <c r="A63" s="14">
        <v>51</v>
      </c>
      <c r="B63" s="15" t="s">
        <v>41</v>
      </c>
      <c r="C63" s="15" t="s">
        <v>42</v>
      </c>
      <c r="D63" s="15" t="s">
        <v>153</v>
      </c>
      <c r="E63" s="15" t="s">
        <v>44</v>
      </c>
      <c r="F63" s="15" t="s">
        <v>162</v>
      </c>
      <c r="G63" s="15" t="s">
        <v>163</v>
      </c>
      <c r="H63" s="15">
        <v>1</v>
      </c>
      <c r="I63" s="15"/>
      <c r="J63" s="15" t="s">
        <v>47</v>
      </c>
      <c r="K63" s="15" t="s">
        <v>48</v>
      </c>
      <c r="L63" s="33">
        <v>22275</v>
      </c>
      <c r="M63" s="35">
        <v>0.19</v>
      </c>
      <c r="N63" s="33">
        <f t="shared" si="0"/>
        <v>26507</v>
      </c>
      <c r="O63" s="33">
        <v>24503</v>
      </c>
      <c r="P63" s="35">
        <v>0.19</v>
      </c>
      <c r="Q63" s="33">
        <f t="shared" si="1"/>
        <v>29159</v>
      </c>
      <c r="R63" s="33">
        <v>20250</v>
      </c>
      <c r="S63" s="35">
        <v>0.19</v>
      </c>
      <c r="T63" s="33">
        <f t="shared" si="2"/>
        <v>24098</v>
      </c>
      <c r="U63" s="18">
        <f t="shared" si="3"/>
        <v>26588</v>
      </c>
      <c r="V63" s="19">
        <f t="shared" si="4"/>
        <v>2531</v>
      </c>
      <c r="W63" s="20">
        <f t="shared" si="5"/>
        <v>9.5193320294869863E-2</v>
      </c>
    </row>
    <row r="64" spans="1:23" ht="276" x14ac:dyDescent="0.3">
      <c r="A64" s="14">
        <v>52</v>
      </c>
      <c r="B64" s="15" t="s">
        <v>41</v>
      </c>
      <c r="C64" s="15" t="s">
        <v>42</v>
      </c>
      <c r="D64" s="15" t="s">
        <v>153</v>
      </c>
      <c r="E64" s="15" t="s">
        <v>44</v>
      </c>
      <c r="F64" s="15" t="s">
        <v>164</v>
      </c>
      <c r="G64" s="15" t="s">
        <v>165</v>
      </c>
      <c r="H64" s="15">
        <v>1</v>
      </c>
      <c r="I64" s="15"/>
      <c r="J64" s="15" t="s">
        <v>47</v>
      </c>
      <c r="K64" s="15" t="s">
        <v>48</v>
      </c>
      <c r="L64" s="33">
        <v>8250</v>
      </c>
      <c r="M64" s="35">
        <v>0.19</v>
      </c>
      <c r="N64" s="33">
        <f t="shared" si="0"/>
        <v>9818</v>
      </c>
      <c r="O64" s="33">
        <v>9075</v>
      </c>
      <c r="P64" s="35">
        <v>0.19</v>
      </c>
      <c r="Q64" s="33">
        <f t="shared" si="1"/>
        <v>10799</v>
      </c>
      <c r="R64" s="33">
        <v>7500</v>
      </c>
      <c r="S64" s="35">
        <v>0.19</v>
      </c>
      <c r="T64" s="33">
        <f t="shared" si="2"/>
        <v>8925</v>
      </c>
      <c r="U64" s="18">
        <f t="shared" si="3"/>
        <v>9847</v>
      </c>
      <c r="V64" s="19">
        <f t="shared" si="4"/>
        <v>937</v>
      </c>
      <c r="W64" s="20">
        <f t="shared" si="5"/>
        <v>9.5155885041129276E-2</v>
      </c>
    </row>
    <row r="65" spans="1:23" ht="276" x14ac:dyDescent="0.3">
      <c r="A65" s="14">
        <v>53</v>
      </c>
      <c r="B65" s="15" t="s">
        <v>41</v>
      </c>
      <c r="C65" s="15" t="s">
        <v>42</v>
      </c>
      <c r="D65" s="15" t="s">
        <v>153</v>
      </c>
      <c r="E65" s="15" t="s">
        <v>44</v>
      </c>
      <c r="F65" s="15" t="s">
        <v>166</v>
      </c>
      <c r="G65" s="15" t="s">
        <v>167</v>
      </c>
      <c r="H65" s="15">
        <v>1</v>
      </c>
      <c r="I65" s="15"/>
      <c r="J65" s="15" t="s">
        <v>47</v>
      </c>
      <c r="K65" s="15" t="s">
        <v>48</v>
      </c>
      <c r="L65" s="33">
        <v>19800</v>
      </c>
      <c r="M65" s="35">
        <v>0.19</v>
      </c>
      <c r="N65" s="33">
        <f t="shared" si="0"/>
        <v>23562</v>
      </c>
      <c r="O65" s="33">
        <v>21780</v>
      </c>
      <c r="P65" s="35">
        <v>0.19</v>
      </c>
      <c r="Q65" s="33">
        <f t="shared" si="1"/>
        <v>25918</v>
      </c>
      <c r="R65" s="33">
        <v>18000</v>
      </c>
      <c r="S65" s="35">
        <v>0.19</v>
      </c>
      <c r="T65" s="33">
        <f t="shared" si="2"/>
        <v>21420</v>
      </c>
      <c r="U65" s="18">
        <f t="shared" si="3"/>
        <v>23633</v>
      </c>
      <c r="V65" s="19">
        <f t="shared" si="4"/>
        <v>2250</v>
      </c>
      <c r="W65" s="20">
        <f t="shared" si="5"/>
        <v>9.5205856218000248E-2</v>
      </c>
    </row>
    <row r="66" spans="1:23" ht="368" x14ac:dyDescent="0.3">
      <c r="A66" s="14">
        <v>54</v>
      </c>
      <c r="B66" s="15" t="s">
        <v>41</v>
      </c>
      <c r="C66" s="15" t="s">
        <v>42</v>
      </c>
      <c r="D66" s="15" t="s">
        <v>153</v>
      </c>
      <c r="E66" s="15" t="s">
        <v>44</v>
      </c>
      <c r="F66" s="15" t="s">
        <v>168</v>
      </c>
      <c r="G66" s="15" t="s">
        <v>169</v>
      </c>
      <c r="H66" s="15">
        <v>1</v>
      </c>
      <c r="I66" s="15"/>
      <c r="J66" s="15" t="s">
        <v>47</v>
      </c>
      <c r="K66" s="15" t="s">
        <v>168</v>
      </c>
      <c r="L66" s="33">
        <v>41250</v>
      </c>
      <c r="M66" s="35">
        <v>0.19</v>
      </c>
      <c r="N66" s="33">
        <f t="shared" si="0"/>
        <v>49088</v>
      </c>
      <c r="O66" s="33">
        <v>45375</v>
      </c>
      <c r="P66" s="35">
        <v>0.19</v>
      </c>
      <c r="Q66" s="33">
        <f t="shared" si="1"/>
        <v>53996</v>
      </c>
      <c r="R66" s="33">
        <v>37500</v>
      </c>
      <c r="S66" s="35">
        <v>0.19</v>
      </c>
      <c r="T66" s="33">
        <f t="shared" si="2"/>
        <v>44625</v>
      </c>
      <c r="U66" s="18">
        <f t="shared" si="3"/>
        <v>49236</v>
      </c>
      <c r="V66" s="19">
        <f t="shared" si="4"/>
        <v>4687</v>
      </c>
      <c r="W66" s="20">
        <f t="shared" si="5"/>
        <v>9.5194573076610611E-2</v>
      </c>
    </row>
    <row r="67" spans="1:23" ht="345" x14ac:dyDescent="0.3">
      <c r="A67" s="14">
        <v>55</v>
      </c>
      <c r="B67" s="15" t="s">
        <v>41</v>
      </c>
      <c r="C67" s="15" t="s">
        <v>42</v>
      </c>
      <c r="D67" s="15" t="s">
        <v>170</v>
      </c>
      <c r="E67" s="15" t="s">
        <v>44</v>
      </c>
      <c r="F67" s="15" t="s">
        <v>171</v>
      </c>
      <c r="G67" s="15" t="s">
        <v>172</v>
      </c>
      <c r="H67" s="15">
        <v>1</v>
      </c>
      <c r="I67" s="15"/>
      <c r="J67" s="15" t="s">
        <v>47</v>
      </c>
      <c r="K67" s="15" t="s">
        <v>48</v>
      </c>
      <c r="L67" s="33">
        <v>29700</v>
      </c>
      <c r="M67" s="35">
        <v>0.19</v>
      </c>
      <c r="N67" s="33">
        <f t="shared" si="0"/>
        <v>35343</v>
      </c>
      <c r="O67" s="33">
        <v>32670</v>
      </c>
      <c r="P67" s="35">
        <v>0.19</v>
      </c>
      <c r="Q67" s="33">
        <f t="shared" si="1"/>
        <v>38877</v>
      </c>
      <c r="R67" s="33">
        <v>27000</v>
      </c>
      <c r="S67" s="35">
        <v>0.19</v>
      </c>
      <c r="T67" s="33">
        <f t="shared" si="2"/>
        <v>32130</v>
      </c>
      <c r="U67" s="18">
        <f t="shared" si="3"/>
        <v>35450</v>
      </c>
      <c r="V67" s="19">
        <f t="shared" si="4"/>
        <v>3375</v>
      </c>
      <c r="W67" s="20">
        <f t="shared" si="5"/>
        <v>9.5204513399153742E-2</v>
      </c>
    </row>
    <row r="68" spans="1:23" ht="391" x14ac:dyDescent="0.3">
      <c r="A68" s="14">
        <v>56</v>
      </c>
      <c r="B68" s="15" t="s">
        <v>41</v>
      </c>
      <c r="C68" s="15" t="s">
        <v>42</v>
      </c>
      <c r="D68" s="15" t="s">
        <v>170</v>
      </c>
      <c r="E68" s="15" t="s">
        <v>44</v>
      </c>
      <c r="F68" s="15" t="s">
        <v>173</v>
      </c>
      <c r="G68" s="15" t="s">
        <v>174</v>
      </c>
      <c r="H68" s="15">
        <v>1</v>
      </c>
      <c r="I68" s="15"/>
      <c r="J68" s="15" t="s">
        <v>47</v>
      </c>
      <c r="K68" s="15" t="s">
        <v>48</v>
      </c>
      <c r="L68" s="33">
        <v>31350</v>
      </c>
      <c r="M68" s="35">
        <v>0.19</v>
      </c>
      <c r="N68" s="33">
        <f t="shared" si="0"/>
        <v>37307</v>
      </c>
      <c r="O68" s="33">
        <v>34485</v>
      </c>
      <c r="P68" s="35">
        <v>0.19</v>
      </c>
      <c r="Q68" s="33">
        <f t="shared" si="1"/>
        <v>41037</v>
      </c>
      <c r="R68" s="33">
        <v>28500</v>
      </c>
      <c r="S68" s="35">
        <v>0.19</v>
      </c>
      <c r="T68" s="33">
        <f t="shared" si="2"/>
        <v>33915</v>
      </c>
      <c r="U68" s="18">
        <f t="shared" si="3"/>
        <v>37420</v>
      </c>
      <c r="V68" s="19">
        <f t="shared" si="4"/>
        <v>3562</v>
      </c>
      <c r="W68" s="20">
        <f t="shared" si="5"/>
        <v>9.5189738107963662E-2</v>
      </c>
    </row>
    <row r="69" spans="1:23" ht="230" x14ac:dyDescent="0.3">
      <c r="A69" s="14">
        <v>57</v>
      </c>
      <c r="B69" s="15" t="s">
        <v>41</v>
      </c>
      <c r="C69" s="15" t="s">
        <v>42</v>
      </c>
      <c r="D69" s="15" t="s">
        <v>170</v>
      </c>
      <c r="E69" s="15" t="s">
        <v>44</v>
      </c>
      <c r="F69" s="15" t="s">
        <v>175</v>
      </c>
      <c r="G69" s="15" t="s">
        <v>176</v>
      </c>
      <c r="H69" s="15">
        <v>1</v>
      </c>
      <c r="I69" s="15"/>
      <c r="J69" s="15" t="s">
        <v>47</v>
      </c>
      <c r="K69" s="15" t="s">
        <v>48</v>
      </c>
      <c r="L69" s="33">
        <v>15675</v>
      </c>
      <c r="M69" s="35">
        <v>0.19</v>
      </c>
      <c r="N69" s="33">
        <f t="shared" si="0"/>
        <v>18653</v>
      </c>
      <c r="O69" s="33">
        <v>17243</v>
      </c>
      <c r="P69" s="35">
        <v>0.19</v>
      </c>
      <c r="Q69" s="33">
        <f t="shared" si="1"/>
        <v>20519</v>
      </c>
      <c r="R69" s="33">
        <v>14250</v>
      </c>
      <c r="S69" s="35">
        <v>0.19</v>
      </c>
      <c r="T69" s="33">
        <f t="shared" si="2"/>
        <v>16958</v>
      </c>
      <c r="U69" s="18">
        <f t="shared" si="3"/>
        <v>18710</v>
      </c>
      <c r="V69" s="19">
        <f t="shared" si="4"/>
        <v>1781</v>
      </c>
      <c r="W69" s="20">
        <f t="shared" si="5"/>
        <v>9.5189738107963662E-2</v>
      </c>
    </row>
    <row r="70" spans="1:23" ht="115" x14ac:dyDescent="0.3">
      <c r="A70" s="14">
        <v>58</v>
      </c>
      <c r="B70" s="15" t="s">
        <v>41</v>
      </c>
      <c r="C70" s="15" t="s">
        <v>42</v>
      </c>
      <c r="D70" s="15" t="s">
        <v>170</v>
      </c>
      <c r="E70" s="15" t="s">
        <v>44</v>
      </c>
      <c r="F70" s="34" t="s">
        <v>177</v>
      </c>
      <c r="G70" s="34" t="s">
        <v>178</v>
      </c>
      <c r="H70" s="15">
        <v>1</v>
      </c>
      <c r="I70" s="15"/>
      <c r="J70" s="15" t="s">
        <v>47</v>
      </c>
      <c r="K70" s="15" t="s">
        <v>48</v>
      </c>
      <c r="L70" s="33">
        <v>29700</v>
      </c>
      <c r="M70" s="35">
        <v>0.19</v>
      </c>
      <c r="N70" s="33">
        <f t="shared" si="0"/>
        <v>35343</v>
      </c>
      <c r="O70" s="33">
        <v>32670</v>
      </c>
      <c r="P70" s="35">
        <v>0.19</v>
      </c>
      <c r="Q70" s="33">
        <f t="shared" si="1"/>
        <v>38877</v>
      </c>
      <c r="R70" s="33">
        <v>27000</v>
      </c>
      <c r="S70" s="35">
        <v>0.19</v>
      </c>
      <c r="T70" s="33">
        <f t="shared" si="2"/>
        <v>32130</v>
      </c>
      <c r="U70" s="18">
        <f t="shared" si="3"/>
        <v>35450</v>
      </c>
      <c r="V70" s="19">
        <f t="shared" si="4"/>
        <v>3375</v>
      </c>
      <c r="W70" s="20">
        <f t="shared" si="5"/>
        <v>9.5204513399153742E-2</v>
      </c>
    </row>
    <row r="71" spans="1:23" ht="322" x14ac:dyDescent="0.3">
      <c r="A71" s="14">
        <v>59</v>
      </c>
      <c r="B71" s="15" t="s">
        <v>41</v>
      </c>
      <c r="C71" s="15" t="s">
        <v>42</v>
      </c>
      <c r="D71" s="15" t="s">
        <v>43</v>
      </c>
      <c r="E71" s="15" t="s">
        <v>44</v>
      </c>
      <c r="F71" s="15" t="s">
        <v>179</v>
      </c>
      <c r="G71" s="15" t="s">
        <v>180</v>
      </c>
      <c r="H71" s="15">
        <v>1</v>
      </c>
      <c r="I71" s="15"/>
      <c r="J71" s="15" t="s">
        <v>47</v>
      </c>
      <c r="K71" s="16" t="s">
        <v>48</v>
      </c>
      <c r="L71" s="33">
        <v>41250</v>
      </c>
      <c r="M71" s="20">
        <v>0.19</v>
      </c>
      <c r="N71" s="33">
        <f t="shared" si="0"/>
        <v>49088</v>
      </c>
      <c r="O71" s="33">
        <v>45375</v>
      </c>
      <c r="P71" s="20">
        <v>0.19</v>
      </c>
      <c r="Q71" s="33">
        <f t="shared" si="1"/>
        <v>53996</v>
      </c>
      <c r="R71" s="33">
        <v>37500</v>
      </c>
      <c r="S71" s="20">
        <v>0.19</v>
      </c>
      <c r="T71" s="33">
        <f t="shared" si="2"/>
        <v>44625</v>
      </c>
      <c r="U71" s="18">
        <f t="shared" si="3"/>
        <v>49236</v>
      </c>
      <c r="V71" s="19">
        <f t="shared" si="4"/>
        <v>4687</v>
      </c>
      <c r="W71" s="20">
        <f t="shared" si="5"/>
        <v>9.5194573076610611E-2</v>
      </c>
    </row>
    <row r="72" spans="1:23" ht="161" x14ac:dyDescent="0.3">
      <c r="A72" s="14">
        <v>60</v>
      </c>
      <c r="B72" s="15" t="s">
        <v>41</v>
      </c>
      <c r="C72" s="15" t="s">
        <v>42</v>
      </c>
      <c r="D72" s="15" t="s">
        <v>150</v>
      </c>
      <c r="E72" s="15" t="s">
        <v>44</v>
      </c>
      <c r="F72" s="15" t="s">
        <v>181</v>
      </c>
      <c r="G72" s="34" t="s">
        <v>182</v>
      </c>
      <c r="H72" s="15">
        <v>1</v>
      </c>
      <c r="I72" s="15"/>
      <c r="J72" s="15" t="s">
        <v>47</v>
      </c>
      <c r="K72" s="16" t="s">
        <v>48</v>
      </c>
      <c r="L72" s="33">
        <v>24750</v>
      </c>
      <c r="M72" s="20">
        <v>0.19</v>
      </c>
      <c r="N72" s="33">
        <f t="shared" si="0"/>
        <v>29453</v>
      </c>
      <c r="O72" s="33">
        <v>27225</v>
      </c>
      <c r="P72" s="20">
        <v>0.19</v>
      </c>
      <c r="Q72" s="33">
        <f t="shared" si="1"/>
        <v>32398</v>
      </c>
      <c r="R72" s="33">
        <v>22500</v>
      </c>
      <c r="S72" s="20">
        <v>0.19</v>
      </c>
      <c r="T72" s="33">
        <f t="shared" si="2"/>
        <v>26775</v>
      </c>
      <c r="U72" s="18">
        <f t="shared" si="3"/>
        <v>29542</v>
      </c>
      <c r="V72" s="19">
        <f t="shared" si="4"/>
        <v>2813</v>
      </c>
      <c r="W72" s="20">
        <f t="shared" si="5"/>
        <v>9.5220364227201953E-2</v>
      </c>
    </row>
    <row r="73" spans="1:23" ht="115" x14ac:dyDescent="0.3">
      <c r="A73" s="14">
        <v>61</v>
      </c>
      <c r="B73" s="15" t="s">
        <v>41</v>
      </c>
      <c r="C73" s="15" t="s">
        <v>42</v>
      </c>
      <c r="D73" s="15" t="s">
        <v>150</v>
      </c>
      <c r="E73" s="15" t="s">
        <v>44</v>
      </c>
      <c r="F73" s="15" t="s">
        <v>183</v>
      </c>
      <c r="G73" s="15" t="s">
        <v>184</v>
      </c>
      <c r="H73" s="15">
        <v>1</v>
      </c>
      <c r="I73" s="16"/>
      <c r="J73" s="15" t="s">
        <v>47</v>
      </c>
      <c r="K73" s="15" t="s">
        <v>48</v>
      </c>
      <c r="L73" s="33">
        <v>50000</v>
      </c>
      <c r="M73" s="35">
        <v>0.19</v>
      </c>
      <c r="N73" s="33">
        <f t="shared" si="0"/>
        <v>59500</v>
      </c>
      <c r="O73" s="33">
        <v>45000</v>
      </c>
      <c r="P73" s="35">
        <v>0.19</v>
      </c>
      <c r="Q73" s="33">
        <f t="shared" si="1"/>
        <v>53550</v>
      </c>
      <c r="R73" s="33">
        <v>45000</v>
      </c>
      <c r="S73" s="35">
        <v>0.19</v>
      </c>
      <c r="T73" s="33">
        <f t="shared" si="2"/>
        <v>53550</v>
      </c>
      <c r="U73" s="18">
        <f t="shared" si="3"/>
        <v>55533</v>
      </c>
      <c r="V73" s="19">
        <f t="shared" si="4"/>
        <v>3435</v>
      </c>
      <c r="W73" s="20">
        <f t="shared" si="5"/>
        <v>6.1855113175949439E-2</v>
      </c>
    </row>
    <row r="74" spans="1:23" ht="409.6" x14ac:dyDescent="0.3">
      <c r="A74" s="14">
        <v>62</v>
      </c>
      <c r="B74" s="15" t="s">
        <v>41</v>
      </c>
      <c r="C74" s="15" t="s">
        <v>42</v>
      </c>
      <c r="D74" s="15" t="s">
        <v>150</v>
      </c>
      <c r="E74" s="15" t="s">
        <v>44</v>
      </c>
      <c r="F74" s="15" t="s">
        <v>185</v>
      </c>
      <c r="G74" s="15" t="s">
        <v>186</v>
      </c>
      <c r="H74" s="15">
        <v>1</v>
      </c>
      <c r="I74" s="16"/>
      <c r="J74" s="15" t="s">
        <v>47</v>
      </c>
      <c r="K74" s="15" t="s">
        <v>48</v>
      </c>
      <c r="L74" s="33">
        <v>16000</v>
      </c>
      <c r="M74" s="35">
        <v>0.08</v>
      </c>
      <c r="N74" s="33">
        <f t="shared" si="0"/>
        <v>17280</v>
      </c>
      <c r="O74" s="33">
        <v>20000</v>
      </c>
      <c r="P74" s="35">
        <v>0.08</v>
      </c>
      <c r="Q74" s="33">
        <f t="shared" si="1"/>
        <v>21600</v>
      </c>
      <c r="R74" s="33">
        <v>16000</v>
      </c>
      <c r="S74" s="35">
        <v>0.08</v>
      </c>
      <c r="T74" s="33">
        <f t="shared" si="2"/>
        <v>17280</v>
      </c>
      <c r="U74" s="18">
        <f t="shared" si="3"/>
        <v>18720</v>
      </c>
      <c r="V74" s="19">
        <f t="shared" si="4"/>
        <v>2494</v>
      </c>
      <c r="W74" s="20">
        <f t="shared" si="5"/>
        <v>0.13322649572649573</v>
      </c>
    </row>
    <row r="75" spans="1:23" ht="115" x14ac:dyDescent="0.3">
      <c r="A75" s="14">
        <v>63</v>
      </c>
      <c r="B75" s="15" t="s">
        <v>41</v>
      </c>
      <c r="C75" s="15" t="s">
        <v>42</v>
      </c>
      <c r="D75" s="15" t="s">
        <v>150</v>
      </c>
      <c r="E75" s="15" t="s">
        <v>44</v>
      </c>
      <c r="F75" s="15" t="s">
        <v>187</v>
      </c>
      <c r="G75" s="15" t="s">
        <v>187</v>
      </c>
      <c r="H75" s="15">
        <v>1</v>
      </c>
      <c r="I75" s="16"/>
      <c r="J75" s="15" t="s">
        <v>47</v>
      </c>
      <c r="K75" s="15" t="s">
        <v>188</v>
      </c>
      <c r="L75" s="33">
        <v>450000</v>
      </c>
      <c r="M75" s="35">
        <v>0.19</v>
      </c>
      <c r="N75" s="33">
        <f t="shared" si="0"/>
        <v>535500</v>
      </c>
      <c r="O75" s="33">
        <v>600000</v>
      </c>
      <c r="P75" s="35">
        <v>0.19</v>
      </c>
      <c r="Q75" s="33">
        <f t="shared" si="1"/>
        <v>714000</v>
      </c>
      <c r="R75" s="33">
        <v>450000</v>
      </c>
      <c r="S75" s="35">
        <v>0.19</v>
      </c>
      <c r="T75" s="33">
        <f t="shared" si="2"/>
        <v>535500</v>
      </c>
      <c r="U75" s="18">
        <f t="shared" si="3"/>
        <v>595000</v>
      </c>
      <c r="V75" s="19">
        <f t="shared" si="4"/>
        <v>103057</v>
      </c>
      <c r="W75" s="20">
        <f t="shared" si="5"/>
        <v>0.17320504201680673</v>
      </c>
    </row>
    <row r="76" spans="1:23" ht="115" x14ac:dyDescent="0.3">
      <c r="A76" s="14">
        <v>64</v>
      </c>
      <c r="B76" s="15" t="s">
        <v>41</v>
      </c>
      <c r="C76" s="15" t="s">
        <v>42</v>
      </c>
      <c r="D76" s="15" t="s">
        <v>43</v>
      </c>
      <c r="E76" s="15" t="s">
        <v>44</v>
      </c>
      <c r="F76" s="15" t="s">
        <v>189</v>
      </c>
      <c r="G76" s="15" t="s">
        <v>190</v>
      </c>
      <c r="H76" s="15">
        <v>1</v>
      </c>
      <c r="I76" s="16"/>
      <c r="J76" s="15" t="s">
        <v>47</v>
      </c>
      <c r="K76" s="15" t="s">
        <v>48</v>
      </c>
      <c r="L76" s="33">
        <v>4034</v>
      </c>
      <c r="M76" s="35">
        <v>0.19</v>
      </c>
      <c r="N76" s="33">
        <f t="shared" si="0"/>
        <v>4800</v>
      </c>
      <c r="O76" s="33">
        <v>4034</v>
      </c>
      <c r="P76" s="35">
        <v>0.19</v>
      </c>
      <c r="Q76" s="33">
        <f t="shared" si="1"/>
        <v>4800</v>
      </c>
      <c r="R76" s="33">
        <v>4034</v>
      </c>
      <c r="S76" s="35">
        <v>0.19</v>
      </c>
      <c r="T76" s="33">
        <f t="shared" si="2"/>
        <v>4800</v>
      </c>
      <c r="U76" s="18">
        <f t="shared" si="3"/>
        <v>4800</v>
      </c>
      <c r="V76" s="19">
        <f t="shared" si="4"/>
        <v>0</v>
      </c>
      <c r="W76" s="20">
        <f t="shared" si="5"/>
        <v>0</v>
      </c>
    </row>
    <row r="77" spans="1:23" ht="115" x14ac:dyDescent="0.3">
      <c r="A77" s="14">
        <v>65</v>
      </c>
      <c r="B77" s="15" t="s">
        <v>41</v>
      </c>
      <c r="C77" s="15" t="s">
        <v>42</v>
      </c>
      <c r="D77" s="15" t="s">
        <v>43</v>
      </c>
      <c r="E77" s="15" t="s">
        <v>44</v>
      </c>
      <c r="F77" s="15" t="s">
        <v>191</v>
      </c>
      <c r="G77" s="15" t="s">
        <v>192</v>
      </c>
      <c r="H77" s="15">
        <v>1</v>
      </c>
      <c r="I77" s="16"/>
      <c r="J77" s="15" t="s">
        <v>47</v>
      </c>
      <c r="K77" s="15" t="s">
        <v>48</v>
      </c>
      <c r="L77" s="33">
        <v>15000</v>
      </c>
      <c r="M77" s="35">
        <v>0.19</v>
      </c>
      <c r="N77" s="33">
        <f t="shared" si="0"/>
        <v>17850</v>
      </c>
      <c r="O77" s="33">
        <v>10510</v>
      </c>
      <c r="P77" s="35">
        <v>0.19</v>
      </c>
      <c r="Q77" s="33">
        <f t="shared" si="1"/>
        <v>12507</v>
      </c>
      <c r="R77" s="33">
        <v>10510</v>
      </c>
      <c r="S77" s="35">
        <v>0.19</v>
      </c>
      <c r="T77" s="33">
        <f t="shared" si="2"/>
        <v>12507</v>
      </c>
      <c r="U77" s="18">
        <f t="shared" si="3"/>
        <v>14288</v>
      </c>
      <c r="V77" s="19">
        <f t="shared" si="4"/>
        <v>3085</v>
      </c>
      <c r="W77" s="20">
        <f t="shared" si="5"/>
        <v>0.2159154535274356</v>
      </c>
    </row>
    <row r="78" spans="1:23" ht="115" x14ac:dyDescent="0.3">
      <c r="A78" s="14">
        <v>66</v>
      </c>
      <c r="B78" s="15" t="s">
        <v>41</v>
      </c>
      <c r="C78" s="15" t="s">
        <v>42</v>
      </c>
      <c r="D78" s="15" t="s">
        <v>43</v>
      </c>
      <c r="E78" s="15" t="s">
        <v>44</v>
      </c>
      <c r="F78" s="15" t="s">
        <v>193</v>
      </c>
      <c r="G78" s="15" t="s">
        <v>194</v>
      </c>
      <c r="H78" s="15">
        <v>1</v>
      </c>
      <c r="I78" s="16"/>
      <c r="J78" s="15" t="s">
        <v>47</v>
      </c>
      <c r="K78" s="15" t="s">
        <v>48</v>
      </c>
      <c r="L78" s="33">
        <v>8250</v>
      </c>
      <c r="M78" s="35">
        <v>0.19</v>
      </c>
      <c r="N78" s="33">
        <f t="shared" ref="N78" si="6">ROUND(L78*(1+M78),0)</f>
        <v>9818</v>
      </c>
      <c r="O78" s="33">
        <v>9075</v>
      </c>
      <c r="P78" s="35">
        <v>0.19</v>
      </c>
      <c r="Q78" s="33">
        <f t="shared" ref="Q78" si="7">ROUND(O78*(1+P78),0)</f>
        <v>10799</v>
      </c>
      <c r="R78" s="33">
        <v>6000</v>
      </c>
      <c r="S78" s="35">
        <v>0.19</v>
      </c>
      <c r="T78" s="33">
        <f t="shared" ref="T78" si="8">ROUND(R78*(1+S78),0)</f>
        <v>7140</v>
      </c>
      <c r="U78" s="18">
        <f t="shared" ref="U78" si="9">ROUND(AVERAGE(N78,Q78,T78),0)</f>
        <v>9252</v>
      </c>
      <c r="V78" s="19">
        <f t="shared" ref="V78" si="10">ROUND(STDEVA(N78,Q78,T78),0)</f>
        <v>1894</v>
      </c>
      <c r="W78" s="20">
        <f t="shared" ref="W78" si="11">(V78/U78)</f>
        <v>0.20471249459576307</v>
      </c>
    </row>
    <row r="79" spans="1:23" x14ac:dyDescent="0.3">
      <c r="L79" s="2"/>
      <c r="M79" s="21"/>
      <c r="N79" s="2"/>
      <c r="O79" s="2"/>
      <c r="P79" s="21"/>
      <c r="Q79" s="2"/>
      <c r="R79" s="2"/>
      <c r="T79" s="36"/>
    </row>
  </sheetData>
  <autoFilter ref="A12:W78" xr:uid="{D5E685B3-8EC4-47CB-8BE3-C848489F0C82}"/>
  <mergeCells count="36">
    <mergeCell ref="A1:N1"/>
    <mergeCell ref="A2:B2"/>
    <mergeCell ref="D2:E2"/>
    <mergeCell ref="F2:I2"/>
    <mergeCell ref="J2:N4"/>
    <mergeCell ref="A3:B3"/>
    <mergeCell ref="D3:E3"/>
    <mergeCell ref="F3:I3"/>
    <mergeCell ref="A4:B4"/>
    <mergeCell ref="D4:E4"/>
    <mergeCell ref="F4:I4"/>
    <mergeCell ref="F5:I5"/>
    <mergeCell ref="J5:N7"/>
    <mergeCell ref="A6:B6"/>
    <mergeCell ref="D6:E6"/>
    <mergeCell ref="F6:I6"/>
    <mergeCell ref="A7:B7"/>
    <mergeCell ref="D7:E7"/>
    <mergeCell ref="A5:B5"/>
    <mergeCell ref="D5:E5"/>
    <mergeCell ref="U11:W11"/>
    <mergeCell ref="F7:I7"/>
    <mergeCell ref="A8:B8"/>
    <mergeCell ref="D8:E8"/>
    <mergeCell ref="F8:I8"/>
    <mergeCell ref="J8:N10"/>
    <mergeCell ref="A9:B9"/>
    <mergeCell ref="D9:E9"/>
    <mergeCell ref="F9:I9"/>
    <mergeCell ref="A10:B10"/>
    <mergeCell ref="D10:E10"/>
    <mergeCell ref="F10:I10"/>
    <mergeCell ref="A11:K11"/>
    <mergeCell ref="L11:N11"/>
    <mergeCell ref="O11:Q11"/>
    <mergeCell ref="R11:T11"/>
  </mergeCells>
  <phoneticPr fontId="6" type="noConversion"/>
  <hyperlinks>
    <hyperlink ref="F3" r:id="rId1" xr:uid="{22A07F8D-AD0D-4FD0-9840-8DB32B0E727A}"/>
    <hyperlink ref="F6" r:id="rId2" xr:uid="{3BF12270-6435-49EA-9FD0-9E1AB188A207}"/>
    <hyperlink ref="F9" r:id="rId3" xr:uid="{B0837274-5F61-419D-9CE1-21E4C5C78926}"/>
  </hyperlinks>
  <pageMargins left="0.7" right="0.7" top="0.75" bottom="0.75" header="0.3" footer="0.3"/>
  <pageSetup orientation="portrait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FORMATO ESTUDIO DE MERCADO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Camilo Falla Cortes</dc:creator>
  <cp:keywords/>
  <dc:description/>
  <cp:lastModifiedBy>Diana Camila Riveros</cp:lastModifiedBy>
  <cp:revision/>
  <dcterms:created xsi:type="dcterms:W3CDTF">2026-04-08T16:19:17Z</dcterms:created>
  <dcterms:modified xsi:type="dcterms:W3CDTF">2026-08-25T16:08:37Z</dcterms:modified>
  <cp:category/>
  <cp:contentStatus/>
</cp:coreProperties>
</file>