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codeName="ThisWorkbook"/>
  <mc:AlternateContent xmlns:mc="http://schemas.openxmlformats.org/markup-compatibility/2006">
    <mc:Choice Requires="x15">
      <x15ac:absPath xmlns:x15ac="http://schemas.microsoft.com/office/spreadsheetml/2010/11/ac" url="/Users/linac/Downloads/"/>
    </mc:Choice>
  </mc:AlternateContent>
  <xr:revisionPtr revIDLastSave="0" documentId="13_ncr:1_{2DA0804E-D4CD-F44C-8D3D-346FD43931C5}" xr6:coauthVersionLast="47" xr6:coauthVersionMax="47" xr10:uidLastSave="{00000000-0000-0000-0000-000000000000}"/>
  <bookViews>
    <workbookView xWindow="0" yWindow="0" windowWidth="25600" windowHeight="16000" tabRatio="900"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 name="Hoja1" sheetId="6" r:id="rId6"/>
  </sheets>
  <definedNames>
    <definedName name="_xlnm.Print_Area" localSheetId="4">'ASIGNACION Y TRATAMIENTO'!$B$2:$X$39</definedName>
    <definedName name="_xlnm.Print_Area" localSheetId="0">CONTEXTO!$B$2:$F$19</definedName>
    <definedName name="_xlnm.Print_Area" localSheetId="2">EVALUACION!$B$2:$L$67</definedName>
    <definedName name="_xlnm.Print_Area" localSheetId="3">'EVALUACION CON CONTROLES'!$B$2:$R$47</definedName>
    <definedName name="_xlnm.Print_Area" localSheetId="1">'IDENTIFICACION Y ANALISIS'!$B$2:$F$45</definedName>
    <definedName name="contratación">'IDENTIFICACION Y ANALISIS'!$B$30:$B$31</definedName>
    <definedName name="ejecución">'IDENTIFICACION Y ANALISIS'!$B$35:$B$45</definedName>
    <definedName name="OPCIONES">'ASIGNACION Y TRATAMIENTO'!$B$43:$B$45</definedName>
    <definedName name="planeación">'IDENTIFICACION Y ANALISIS'!$B$19:$B$24</definedName>
    <definedName name="selección">'IDENTIFICACION Y ANALISIS'!$B$26:$B$28</definedName>
    <definedName name="_xlnm.Print_Titles" localSheetId="4">'ASIGNACION Y TRATAMIENTO'!$2:$5</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1" i="5" l="1"/>
  <c r="W21" i="5"/>
  <c r="V21" i="5"/>
  <c r="U21" i="5"/>
  <c r="T21" i="5"/>
  <c r="S21" i="5"/>
  <c r="N21" i="5"/>
  <c r="I21" i="5"/>
  <c r="H21" i="5"/>
  <c r="G21" i="5"/>
  <c r="X20" i="5"/>
  <c r="W20" i="5"/>
  <c r="V20" i="5"/>
  <c r="U20" i="5"/>
  <c r="T20" i="5"/>
  <c r="S20" i="5"/>
  <c r="N20" i="5"/>
  <c r="I20" i="5"/>
  <c r="H20" i="5"/>
  <c r="G20" i="5"/>
  <c r="X19" i="5"/>
  <c r="W19" i="5"/>
  <c r="V19" i="5"/>
  <c r="U19" i="5"/>
  <c r="T19" i="5"/>
  <c r="S19" i="5"/>
  <c r="N19" i="5"/>
  <c r="I19" i="5"/>
  <c r="H19" i="5"/>
  <c r="G19" i="5"/>
  <c r="X18" i="5"/>
  <c r="W18" i="5"/>
  <c r="V18" i="5"/>
  <c r="U18" i="5"/>
  <c r="T18" i="5"/>
  <c r="S18" i="5"/>
  <c r="N18" i="5"/>
  <c r="I18" i="5"/>
  <c r="H18" i="5"/>
  <c r="G18" i="5"/>
  <c r="X17" i="5"/>
  <c r="W17" i="5"/>
  <c r="V17" i="5"/>
  <c r="U17" i="5"/>
  <c r="T17" i="5"/>
  <c r="S17" i="5"/>
  <c r="N17" i="5"/>
  <c r="I17" i="5"/>
  <c r="H17" i="5"/>
  <c r="G17" i="5"/>
  <c r="X16" i="5"/>
  <c r="W16" i="5"/>
  <c r="V16" i="5"/>
  <c r="U16" i="5"/>
  <c r="T16" i="5"/>
  <c r="S16" i="5"/>
  <c r="N16" i="5"/>
  <c r="I16" i="5"/>
  <c r="H16" i="5"/>
  <c r="G16" i="5"/>
  <c r="X15" i="5"/>
  <c r="W15" i="5"/>
  <c r="V15" i="5"/>
  <c r="U15" i="5"/>
  <c r="T15" i="5"/>
  <c r="S15" i="5"/>
  <c r="N15" i="5"/>
  <c r="I15" i="5"/>
  <c r="H15" i="5"/>
  <c r="G15" i="5"/>
  <c r="X14" i="5"/>
  <c r="W14" i="5"/>
  <c r="V14" i="5"/>
  <c r="U14" i="5"/>
  <c r="T14" i="5"/>
  <c r="S14" i="5"/>
  <c r="N14" i="5"/>
  <c r="I14" i="5"/>
  <c r="H14" i="5"/>
  <c r="G14" i="5"/>
  <c r="X13" i="5"/>
  <c r="W13" i="5"/>
  <c r="V13" i="5"/>
  <c r="U13" i="5"/>
  <c r="T13" i="5"/>
  <c r="S13" i="5"/>
  <c r="N13" i="5"/>
  <c r="I13" i="5"/>
  <c r="H13" i="5"/>
  <c r="G13" i="5"/>
  <c r="X12" i="5"/>
  <c r="W12" i="5"/>
  <c r="V12" i="5"/>
  <c r="U12" i="5"/>
  <c r="T12" i="5"/>
  <c r="S12" i="5"/>
  <c r="N12" i="5"/>
  <c r="I12" i="5"/>
  <c r="H12" i="5"/>
  <c r="G12" i="5"/>
  <c r="X11" i="5"/>
  <c r="W11" i="5"/>
  <c r="V11" i="5"/>
  <c r="U11" i="5"/>
  <c r="T11" i="5"/>
  <c r="S11" i="5"/>
  <c r="N11" i="5"/>
  <c r="I11" i="5"/>
  <c r="H11" i="5"/>
  <c r="G11" i="5"/>
  <c r="B6" i="5"/>
  <c r="J27" i="4"/>
  <c r="P21" i="5" s="1"/>
  <c r="I27" i="4"/>
  <c r="O21" i="5" s="1"/>
  <c r="C27" i="4"/>
  <c r="C21" i="5" s="1"/>
  <c r="B27" i="4"/>
  <c r="D21" i="5" s="1"/>
  <c r="J26" i="4"/>
  <c r="I26" i="4"/>
  <c r="O20" i="5" s="1"/>
  <c r="C26" i="4"/>
  <c r="C20" i="5" s="1"/>
  <c r="B26" i="4"/>
  <c r="D20" i="5" s="1"/>
  <c r="J25" i="4"/>
  <c r="P19" i="5" s="1"/>
  <c r="I25" i="4"/>
  <c r="O19" i="5" s="1"/>
  <c r="C25" i="4"/>
  <c r="C19" i="5" s="1"/>
  <c r="B25" i="4"/>
  <c r="D19" i="5" s="1"/>
  <c r="J24" i="4"/>
  <c r="P18" i="5" s="1"/>
  <c r="I24" i="4"/>
  <c r="O18" i="5" s="1"/>
  <c r="C24" i="4"/>
  <c r="C18" i="5" s="1"/>
  <c r="B24" i="4"/>
  <c r="D18" i="5" s="1"/>
  <c r="J23" i="4"/>
  <c r="I23" i="4"/>
  <c r="O17" i="5" s="1"/>
  <c r="C23" i="4"/>
  <c r="C17" i="5" s="1"/>
  <c r="F17" i="5" s="1"/>
  <c r="B23" i="4"/>
  <c r="D17" i="5" s="1"/>
  <c r="J22" i="4"/>
  <c r="P16" i="5" s="1"/>
  <c r="I22" i="4"/>
  <c r="O16" i="5" s="1"/>
  <c r="C22" i="4"/>
  <c r="C16" i="5" s="1"/>
  <c r="B22" i="4"/>
  <c r="D16" i="5" s="1"/>
  <c r="J21" i="4"/>
  <c r="P15" i="5" s="1"/>
  <c r="I21" i="4"/>
  <c r="O15" i="5" s="1"/>
  <c r="C21" i="4"/>
  <c r="C15" i="5" s="1"/>
  <c r="B21" i="4"/>
  <c r="D15" i="5" s="1"/>
  <c r="J20" i="4"/>
  <c r="P14" i="5" s="1"/>
  <c r="I20" i="4"/>
  <c r="O14" i="5" s="1"/>
  <c r="C20" i="4"/>
  <c r="C14" i="5" s="1"/>
  <c r="B20" i="4"/>
  <c r="D14" i="5" s="1"/>
  <c r="J19" i="4"/>
  <c r="P13" i="5" s="1"/>
  <c r="I19" i="4"/>
  <c r="O13" i="5" s="1"/>
  <c r="C19" i="4"/>
  <c r="C13" i="5" s="1"/>
  <c r="B19" i="4"/>
  <c r="D13" i="5" s="1"/>
  <c r="J18" i="4"/>
  <c r="I18" i="4"/>
  <c r="O12" i="5" s="1"/>
  <c r="C18" i="4"/>
  <c r="C12" i="5" s="1"/>
  <c r="B18" i="4"/>
  <c r="D12" i="5" s="1"/>
  <c r="J17" i="4"/>
  <c r="P11" i="5" s="1"/>
  <c r="I17" i="4"/>
  <c r="O11" i="5" s="1"/>
  <c r="C17" i="4"/>
  <c r="C11" i="5" s="1"/>
  <c r="B17" i="4"/>
  <c r="D11" i="5" s="1"/>
  <c r="B6" i="4"/>
  <c r="K38" i="3"/>
  <c r="J21" i="5" s="1"/>
  <c r="K37" i="3"/>
  <c r="J20" i="5" s="1"/>
  <c r="K31" i="3"/>
  <c r="L31" i="3" s="1"/>
  <c r="K19" i="5" s="1"/>
  <c r="K30" i="3"/>
  <c r="J18" i="5" s="1"/>
  <c r="K29" i="3"/>
  <c r="J17" i="5" s="1"/>
  <c r="K28" i="3"/>
  <c r="L28" i="3" s="1"/>
  <c r="K16" i="5" s="1"/>
  <c r="K26" i="3"/>
  <c r="J15" i="5" s="1"/>
  <c r="K23" i="3"/>
  <c r="J14" i="5" s="1"/>
  <c r="K21" i="3"/>
  <c r="J13" i="5" s="1"/>
  <c r="K20" i="3"/>
  <c r="J12" i="5" s="1"/>
  <c r="K18" i="3"/>
  <c r="J11" i="5" s="1"/>
  <c r="K18" i="4" l="1"/>
  <c r="Q12" i="5" s="1"/>
  <c r="K23" i="4"/>
  <c r="Q17" i="5" s="1"/>
  <c r="K26" i="4"/>
  <c r="L26" i="4" s="1"/>
  <c r="R20" i="5" s="1"/>
  <c r="F12" i="5"/>
  <c r="E12" i="5"/>
  <c r="F20" i="5"/>
  <c r="E20" i="5"/>
  <c r="F11" i="5"/>
  <c r="E11" i="5"/>
  <c r="L18" i="4"/>
  <c r="R12" i="5" s="1"/>
  <c r="F14" i="5"/>
  <c r="E14" i="5"/>
  <c r="E16" i="5"/>
  <c r="F16" i="5"/>
  <c r="F19" i="5"/>
  <c r="E19" i="5"/>
  <c r="F13" i="5"/>
  <c r="E13" i="5"/>
  <c r="F15" i="5"/>
  <c r="E15" i="5"/>
  <c r="F18" i="5"/>
  <c r="E18" i="5"/>
  <c r="F21" i="5"/>
  <c r="E21" i="5"/>
  <c r="L18" i="3"/>
  <c r="K11" i="5" s="1"/>
  <c r="L23" i="3"/>
  <c r="K14" i="5" s="1"/>
  <c r="L29" i="3"/>
  <c r="K17" i="5" s="1"/>
  <c r="L37" i="3"/>
  <c r="K20" i="5" s="1"/>
  <c r="P12" i="5"/>
  <c r="J16" i="5"/>
  <c r="P17" i="5"/>
  <c r="J19" i="5"/>
  <c r="P20" i="5"/>
  <c r="L20" i="3"/>
  <c r="K12" i="5" s="1"/>
  <c r="L26" i="3"/>
  <c r="K15" i="5" s="1"/>
  <c r="L30" i="3"/>
  <c r="K18" i="5" s="1"/>
  <c r="L38" i="3"/>
  <c r="K21" i="5" s="1"/>
  <c r="K17" i="4"/>
  <c r="K19" i="4"/>
  <c r="K20" i="4"/>
  <c r="K21" i="4"/>
  <c r="K22" i="4"/>
  <c r="K24" i="4"/>
  <c r="K25" i="4"/>
  <c r="K27" i="4"/>
  <c r="E17" i="5"/>
  <c r="L21" i="3"/>
  <c r="K13" i="5" s="1"/>
  <c r="L23" i="4" l="1"/>
  <c r="R17" i="5" s="1"/>
  <c r="Q20" i="5"/>
  <c r="Q18" i="5"/>
  <c r="L24" i="4"/>
  <c r="R18" i="5" s="1"/>
  <c r="L22" i="4"/>
  <c r="R16" i="5" s="1"/>
  <c r="Q16" i="5"/>
  <c r="Q15" i="5"/>
  <c r="L21" i="4"/>
  <c r="R15" i="5" s="1"/>
  <c r="L25" i="4"/>
  <c r="R19" i="5" s="1"/>
  <c r="Q19" i="5"/>
  <c r="L17" i="4"/>
  <c r="R11" i="5" s="1"/>
  <c r="Q11" i="5"/>
  <c r="L20" i="4"/>
  <c r="R14" i="5" s="1"/>
  <c r="Q14" i="5"/>
  <c r="Q13" i="5"/>
  <c r="L19" i="4"/>
  <c r="R13" i="5" s="1"/>
  <c r="Q21" i="5"/>
  <c r="L27" i="4"/>
  <c r="R21" i="5" s="1"/>
</calcChain>
</file>

<file path=xl/sharedStrings.xml><?xml version="1.0" encoding="utf-8"?>
<sst xmlns="http://schemas.openxmlformats.org/spreadsheetml/2006/main" count="397" uniqueCount="161">
  <si>
    <t>MATRIZ DE RIESGOS DE CONTRATACIÓN</t>
  </si>
  <si>
    <t>Código: GCO-GCI-F164
Versión: 02
Vigencia: 01 de diciembre de 2022
Caso HOLA: 280117</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</si>
  <si>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</si>
  <si>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</si>
  <si>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</si>
  <si>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</si>
  <si>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</si>
  <si>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</si>
  <si>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</si>
  <si>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</si>
  <si>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</si>
  <si>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Inadecuado análisis  económico estimativo del valor del contrato</t>
  </si>
  <si>
    <t>General</t>
  </si>
  <si>
    <t>Interno</t>
  </si>
  <si>
    <t>Economicos</t>
  </si>
  <si>
    <t xml:space="preserve">Falta de profundidad en el estudio de sector no identificandose claramente aspectos de oferta y demanda </t>
  </si>
  <si>
    <t>Ausencia de fundamentación de la justificación y conveniencia de la contratación</t>
  </si>
  <si>
    <t>Operacionales</t>
  </si>
  <si>
    <t>SELECCIÓN</t>
  </si>
  <si>
    <t>Inadecuada evaluación de las ofertas y/o verificación de requisitos habilitantes</t>
  </si>
  <si>
    <t>Proyección económica por parte del proponente que conlleve a pérdidas o baja utilidad en la ejecución del contrato.</t>
  </si>
  <si>
    <t>Externo</t>
  </si>
  <si>
    <t>CONTRATACIÓN</t>
  </si>
  <si>
    <t>Demora en la iniciación del contrato debido a la no entrega oportuna de las Garantías exigidas para el proceso de contratación o que las mismas no cobijen lo establecido en los Estudios Previos.</t>
  </si>
  <si>
    <t>EJECUCIÓN</t>
  </si>
  <si>
    <t xml:space="preserve">No pago del servicio en los plazos estipulados </t>
  </si>
  <si>
    <t>No liquidar los contratos en los plazos acordados en el contrato o los establecidos por la Ley.</t>
  </si>
  <si>
    <t>Fallas en los elementos adquiridos para el desarrollo de las metodologías.</t>
  </si>
  <si>
    <t>Incumplimiento de las características técnicas ofrecidas a través de la oferta de servicios presentada en la etapa precontractual.</t>
  </si>
  <si>
    <t>Contingencias, accidentes o demás dificultades presentadas en los eventos y espacios desarrollados a la intemperie y por fuera de las instalaciones de la Alcaldía Local de Los Mártires.</t>
  </si>
  <si>
    <t>Especifico</t>
  </si>
  <si>
    <t>Incumplimiento por parte del contratista en la entrega de los bienes, insumos y servicios logísticos requeridos para el desarrollo de las actividades de los diferentes componentes.</t>
  </si>
  <si>
    <t>Estatal</t>
  </si>
  <si>
    <t>MATRIZ DE RIESGOS EN CONTRATACIÓN</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</si>
  <si>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</si>
  <si>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</si>
  <si>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 xml:space="preserve">Objeto del Proceso de Contratación: SUMINISTRAR LOS BIENES, INSUMOS Y SERVICIOS LOGÍSTICOS REQUERIDOS A MONTO AGOTABLE, PARA APOYAR LA EJECUCIÓN DE LAS ACCIONES DE
PREVENCIÓN DE VIOLENCIAS EN EL CONTEXTO FAMILIAR Y VIOLENCIA SEXUAL, DESARROLLADAS POR EL EQUIPO TÉCNICO DEL PROYECTO 2774 "MARTIRES AVANZA EN SU ESTRATEGIA DE CUIDADO LOCAl. </t>
  </si>
  <si>
    <t>Partícipes del Proceso de Contratación: 
Alcaldía Local de los Martires, responsables del área de planeación para la formulación del proyecto, supervisores y delegados del alcalde para el proceso de ejecución, equipo de acompañamiento jurídico del contrato, funcionarios administrativos relacionados con el proyecto, proponentes partícipes del proceso de selección, contratista adjudicatario, organismos de control y demás veedurías ciudadanas.</t>
  </si>
  <si>
    <t>Ciudadanía que se beneficia del Proceso de Contratación: 
poblacion de la localidad de los martires, especialmente mujeres jovenes, personas dedicadas a las vents .</t>
  </si>
  <si>
    <t xml:space="preserve">Capacidad de la Entidad Estatal entendida como la disponibilidad de recursos y conocimientos para el Proceso de Contratación: 
Área de planeación formulación del proyecto (Etapa de Planeación), Dirección de Contratación, Comité Evaluador (Etapa de selección), Dirección de Contratación (Etapa de contratación) y la supervisión y apoyos a la supervisión delegados por el Alcalde, referentes de Bogotaneidad. </t>
  </si>
  <si>
    <t>Condiciones geográficas y de acceso del lugar en el cual se debe cumplir el objeto del Proceso de Contratación: 
El proceso se desarrollara la localidad de los martires en sus dos UPZ de acuerdo a los documentos anexo tecnico y estudio previo que hacen parte integral del presente proceso</t>
  </si>
  <si>
    <t xml:space="preserve">Entorno socio ambiental: El proceso se desarrolla en el marco del proyecto 2774 "Martires avanza en su estrategia de cuidado local". Orientado a la prevencion de las violencias en el contexto familiar y/o violencia sexual en la localidad de los Martires. Las actividades contemplan acciones formativas, pedagogicas, de sensibilizacion, orientacion y acompañamiento familiar, asi como jornadas locales de promocion del buen trato y garantia de derechos. </t>
  </si>
  <si>
    <t xml:space="preserve">Condiciones políticas:La persistencia de barreras para la identificación temprana de casos de violencia físia y sexual en el contexto familiar, el acceso efectivo a las rutas de atención y protección y la garantía de justicia y reparación para las víctimas, presentan desafíos en la articulación institucional y en la capacidad de respuesta oportuna, especialmente frente a niños, niñas, adolescentes y mujeres. La problemática se ve agravada por patrones culturales que legitiman el control, el maltrato y el silencio frente a las violencias ocurridas en el ámbito privado, lo que hace necesario fortalecer las acciones de prevención, detección, atención integral, protección y transformación de las condiciones sociales y culturales que permiten su reproducción.
</t>
  </si>
  <si>
    <t xml:space="preserve">Factores ambientales: La persistencia de barreras para la identificación temprana de casos de violencia físia y sexual en el contexto familiar, el acceso efectivo a las rutas de atención y protección y la garantía de justicia y reparación para las víctimas, presentan desafíos en la articulación institucional y en la capacidad de respuesta oportuna, especialmente frente a niños, niñas, adolescentes y mujeres. La problemática se ve agravada por patrones culturales que legitiman el control, el maltrato y el silencio frente a las violencias ocurridas en el ámbito privado, lo que hace necesario fortalecer las acciones de prevención, detección, atención integral, protección y transformación de las condiciones sociales y culturales que permiten su reproducción.
</t>
  </si>
  <si>
    <t xml:space="preserve">Sector del objeto del Proceso de Contratación y su mercado:El proceso corresponde al sector de suministro de bienes, insumos y servicios logísticos requeridos para el desarrollo de actividades institucionales y comunitarias. El Fondo de Desarrollo Local de Los Mártires requiere contratar un suministro por mínima cuantía, cuyo mercado comprende proveedores con capacidad para atender las especificaciones técnicas y necesidades logísticas definidas por la Entidad. El análisis del sector aborda las condiciones económicas, legales, comerciales, financieras, organizacionales, técnicas y de riesgos relacionadas con el objeto contractual.
</t>
  </si>
  <si>
    <t>Normativa aplicable al objeto del Proceso de Contratación:
Constitución Política de Colombia de 1991: establece la protección de la familia, los derechos fundamentales de los niños, niñas y adolescentes y la obligación del Estado de garantizar su protección integral.
•⁠  ⁠Ley 294 de 1996: desarrolla el artículo 42 de la Constitución Política y establece disposiciones para prevenir, remediar y sancionar la violencia intrafamiliar, así como medidas de protección para las personas víctimas de violencia en el contexto familiar. 
•⁠  ⁠Ley 1098 de 2006 – Código de la Infancia y la Adolescencia: establece el marco de protección integral de los niños, niñas y adolescentes y contempla obligaciones de prevención y atención frente a la violencia sexual, las violencias dentro de la familia y el maltrato infantil. 
•⁠  ⁠Ley 1146 de 2007: establece normas para la prevención de la violencia sexual y atención integral de los niños, niñas y adolescentes víctimas de abuso sexual.
•⁠  ⁠Ley 1257 de 2008: establece normas para garantizar a las mujeres una vida libre de violencia en los ámbitos público y privado, así como medidas de prevención, atención y protección frente a las diferentes formas de violencia contra la mujer. 
•⁠  ⁠Ley 1719 de 2014: adopta medidas para garantizar el acceso a la justicia de las víctimas de violencia sexual y establece disposiciones relacionadas con su atención y protección.
•⁠  ⁠Ley 2126 de 2021: regula la creación, conformación y funcionamiento de las Comisarías de Familia y establece herramientas para prevenir, proteger, restablecer, reparar y garantizar los derechos de las personas víctimas de violencia en el contexto familiar. 
•⁠  ⁠Ley 2089 de 2021: establece el derecho de los niños, niñas y adolescentes al buen trato y prohíbe los castigos físicos como método de corrección o disciplina, fortaleciendo las medidas de prevención de las violencias contra esta población. 
•⁠  ⁠Ley 80 de 1993, Ley 1150 de 2007 y Decreto 1082 de 2015: establecen el régimen general de contratación estatal y las disposiciones aplicables al proceso de selección, incluida la modalidad de mínima cuantía y la estructuración de los estudios y análisis correspondientes.</t>
  </si>
  <si>
    <t xml:space="preserve">Experiencia propia y de otras Entidades Estatales en Procesos de Contratación del mismo tipo:En el Plan de Desarrollo Distrital "BOGOTÁ CAMINA SEGURA" como la ruta para este cuatrienio, se establece un enfoque integral para la prevención de la violencia en el contexto familiar y la violencia sexual, priorizando la protección de los derechos humanos de las mujeres y las poblaciones en situación de vulnerabilidad. Para ello, se fortalecerán estrategias como el Plan Distrital de Prevención de Violencias, que busca coordinar acciones de atención y prevención dirigidas a personas en riesgo o víctimas de violencia en el ámbito familiar y sexual. 
Igualmente, en línea con estos esfuerzos, el programa "Cero Tolerancia a las Violencias Contra las Mujeres y Basadas en Género" incluye el fortalecimiento de mecanismos de acceso a la justicia y el incremento de espacios interinstitucionales con servicios de atención especializada, la consolidación de políticas públicas con enfoque de género y la capacitación de agentes del Estado en atención a víctimas son fundamentales para avanzar hacia una ciudad libre de violencias y con entornos protectores para todas las mujeres y niñas de Bogotá. Así, Con el presente proceso se espera contribuir al cumplimiento a la meta " Vincular 2000 personas en procesos para la prevención de violencias en el contexto familiar y/o violencia sexual" del proyecto : 2774 “Mártires avanza en su estrategia de cuidado local ",mediante la entrega de los elementos y servicios requeridos por el equipo profesional contratado por la Alcaldía Local de Los Mártires para el desarrollo de las acciones propias del concepto de gasto "prevención y atención de violencia intrafamiliar y sexual para poblaciones en situaciones de riesgo y vulnerabilidad de derechos."
</t>
  </si>
  <si>
    <t>Objeto Contractual: SUMINISTRAR LOS BIENES Y SERVICIOS NECESARIOS A MONTO AGOTABLE PARA EL DESARROLLO DE LAS ACTIVIDADES RELACIONADAS CON LOS PROCESOS DE PREVENCIÓN DE VIOLENCIAS EN EL CONTEXTO FAMILIAR Y/O SEXUAL, ASÍ COMO LA MATERIALIZACIÓN DE LOS PRESUPUESTOS PARTICIPATIVOS EN EL MARCO DEL PROYECTO 2774, EN EL CUMPLIMIENTO DEL PLAN DE DESARROLLO LOCAL DEL FONDO DE DESARROLLO LOCAL DE LOS MÁRTIRES.</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</si>
  <si>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</si>
  <si>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</si>
  <si>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</si>
  <si>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</si>
  <si>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</si>
  <si>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</si>
  <si>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</si>
  <si>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</si>
  <si>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</si>
  <si>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</si>
  <si>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</si>
  <si>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</si>
  <si>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</si>
  <si>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</si>
  <si>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</si>
  <si>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1. Sobrecostos o ineficiencia económica del proyecto
2. Pérdidas económica para el contratista o para el FDLM
3. Necesidade de iniciar un nuevo proceso</t>
  </si>
  <si>
    <t>1. Sobrecostos o ineficiencia económica del proyecto
2. Selección adversa
3. No se puede satisfacer la necesidad de la entidad</t>
  </si>
  <si>
    <t>1. Necesidad de iniciar un nuevo proceso.
2. Selección adversa
3. No se puede satisfacer la necesidad de la entidad</t>
  </si>
  <si>
    <t>1. Selecciónar un contratista que no esté en capacidad de cumplir con el objeto del contrato.
2. Selección adversa</t>
  </si>
  <si>
    <t>1. Pérdidas económicas para el contratista o propuestas artificialmente bajas.</t>
  </si>
  <si>
    <t>Presentación de reclamos de terceros sobre la selección del oferente que retrasen el perfeccionamiento del contrato.</t>
  </si>
  <si>
    <t>1. Pérdida de Tiempo por no iniciar el contrato de forma oportuna 
2. Necesidad de iniciar un nuevo proceso</t>
  </si>
  <si>
    <t>1. Mala ejecución del objeto contratado.
2.No se puede satisfacer la necesidad de la Entidad</t>
  </si>
  <si>
    <t>1. Daños ocasionados al FDLM.</t>
  </si>
  <si>
    <t>1. Incumplimiento de las metas dentro de la vigencia, y el alcance de las iniciativas participativas.</t>
  </si>
  <si>
    <t>1. Lesiones, afectaciones, enfermedades o pérdidas humanas.
2. Costos y/o sanciones para el contratista y el FDLM</t>
  </si>
  <si>
    <t>1. Incumplimiento de las metas y objetivos del proyecto. 
2. Afectación del cumplimiento del contrato dentro de la vigencia</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</si>
  <si>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</si>
  <si>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</si>
  <si>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</si>
  <si>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</si>
  <si>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</si>
  <si>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</si>
  <si>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</si>
  <si>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</si>
  <si>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</si>
  <si>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</si>
  <si>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</si>
  <si>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</si>
  <si>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</si>
  <si>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</si>
  <si>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</si>
  <si>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</si>
  <si>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</si>
  <si>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</si>
  <si>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</si>
  <si>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</si>
  <si>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</si>
  <si>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</si>
  <si>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</si>
  <si>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</si>
  <si>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</si>
  <si>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</si>
  <si>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</si>
  <si>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</si>
  <si>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</si>
  <si>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</si>
  <si>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</si>
  <si>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</si>
  <si>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</si>
  <si>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</si>
  <si>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</si>
  <si>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</si>
  <si>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</si>
  <si>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</si>
  <si>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</si>
  <si>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</si>
  <si>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</si>
  <si>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</si>
  <si>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</si>
  <si>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</si>
  <si>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</si>
  <si>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</si>
  <si>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</si>
  <si>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exhaustiva en el proceso de estudio de mercado siguiendo los lineamientos de Colombia Compra Eficiente</t>
  </si>
  <si>
    <t>SI</t>
  </si>
  <si>
    <t>PROFESIONALES DEL ÁREA DE GESTIÓN DEL DESARROLLO LOCAL DE LOS MARTIRES (PLANEACIÓN)</t>
  </si>
  <si>
    <t>SEGUIMIENTO AL PROCESO</t>
  </si>
  <si>
    <t xml:space="preserve">ETAPA DE PLANEACIÓN </t>
  </si>
  <si>
    <t>Utilizar los lineamientos de Colombia Compra Eficiente y utilizar como referencia procesos similares</t>
  </si>
  <si>
    <t>ETAPA DE PLANEACIÓN</t>
  </si>
  <si>
    <t>Revisiones constantes por parte del área de planeación de la entidad tomando como referencia procesos similares</t>
  </si>
  <si>
    <t>NO</t>
  </si>
  <si>
    <t>Efectuar verificaciones a los documentos y propuestas presentadas, con el apoyo de los profesionales del área y el equipo jurídico</t>
  </si>
  <si>
    <t>PROFESIONALES DEL ÁREA DE GESTIÓN DEL DESARROLLO LOCAL DE LOS MARTIRES (PLANEACIÓN Y CONTRATACIÓN)</t>
  </si>
  <si>
    <t>SEMANAL ETAPA DE SELECCIÓN</t>
  </si>
  <si>
    <t>MUESTREO ALEATORIO DE CALIDAD</t>
  </si>
  <si>
    <t>Realizar aclaraciones en el proceso  de selección y evaluar las propuestas con los criterios sugeridos por Colombia Compra Eficiente.</t>
  </si>
  <si>
    <t>Dar trámite eficiente y oportuno de las PQRS presentadas por terceros</t>
  </si>
  <si>
    <t>ETAPA DE CONTRATACIÓN</t>
  </si>
  <si>
    <t>Cumplimiento de las Fases del E.P. y Verificación por parte del apoyo a la supervisión de cada uno de los item solicitados e ingresados a almacén.</t>
  </si>
  <si>
    <t>SUPERVISIÓN, APOYO A LA SUPERVISIÓN Y CONTRATISTA</t>
  </si>
  <si>
    <t>SEMANAL SEGÚN CRONOGRAMA DEL PROYECTO</t>
  </si>
  <si>
    <t>Revisiones periódicas de seguimiento por parte de la supervisión y el comité respectivos.
Protocolos por parte de la supervisión y el contratista para la gestión de insumos, materiales, equipos y demás recursos</t>
  </si>
  <si>
    <t>Verificación al contratista del cumplimiento de los recursos de difusión, estrategias de convocatorias, cronograma de divulgación y plan de trabajo.</t>
  </si>
  <si>
    <t>Exigencia del carné de manipulación de alimentos por parte del personal contratado y verificación de las condiciones de salubridad de los alimentos</t>
  </si>
  <si>
    <t>Realizar supervisiones periódicas al anexo técnico, el plan de trabajo y las obligaciones contractuales entre las partes</t>
  </si>
  <si>
    <t>Impacto del Riesgo</t>
  </si>
  <si>
    <t>Esta matriz es un documento anexo del Estudio Previo</t>
  </si>
  <si>
    <t>No</t>
  </si>
  <si>
    <t>Etapa</t>
  </si>
  <si>
    <t>Clase</t>
  </si>
  <si>
    <t>Fuente</t>
  </si>
  <si>
    <t>Calificación total</t>
  </si>
  <si>
    <t>¿A quien se le asigna?</t>
  </si>
  <si>
    <t>%</t>
  </si>
  <si>
    <t>¿Cómo se realiza el monitoreo</t>
  </si>
  <si>
    <t>SDG</t>
  </si>
  <si>
    <t>CONTRATISTA</t>
  </si>
  <si>
    <t>50-50</t>
  </si>
  <si>
    <t>CONTRATISTA Y SDG</t>
  </si>
  <si>
    <t xml:space="preserve">Categoria </t>
  </si>
  <si>
    <t>Suficiencia del presupuesto oficial del Proceso de Contratación: $49.025.000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</si>
</sst>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b/>
      <u/>
      <sz val="12"/>
      <color rgb="FF000000"/>
      <name val="Garamond"/>
      <family val="1"/>
    </font>
    <font>
      <b/>
      <sz val="12"/>
      <color rgb="FF00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4">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hair">
        <color indexed="64"/>
      </top>
      <bottom/>
      <diagonal/>
    </border>
    <border>
      <left/>
      <right style="medium">
        <color indexed="64"/>
      </right>
      <top style="hair">
        <color indexed="64"/>
      </top>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s>
  <cellStyleXfs count="1">
    <xf numFmtId="0" fontId="0" fillId="0" borderId="0"/>
  </cellStyleXfs>
  <cellXfs count="255">
    <xf numFmtId="0" fontId="0" fillId="0" borderId="0" xfId="0"/>
    <xf numFmtId="0" fontId="1"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2" fillId="0" borderId="0" xfId="0" applyFont="1" applyAlignment="1">
      <alignment wrapText="1"/>
    </xf>
    <xf numFmtId="0" fontId="2" fillId="0" borderId="0" xfId="0" applyFont="1"/>
    <xf numFmtId="0" fontId="2" fillId="0" borderId="1" xfId="0" applyFont="1" applyBorder="1"/>
    <xf numFmtId="0" fontId="0" fillId="0" borderId="11" xfId="0" applyBorder="1" applyAlignment="1">
      <alignment horizontal="center"/>
    </xf>
    <xf numFmtId="0" fontId="8" fillId="0" borderId="0" xfId="0" applyFont="1"/>
    <xf numFmtId="0" fontId="3" fillId="4" borderId="28" xfId="0" applyFont="1" applyFill="1" applyBorder="1" applyAlignment="1">
      <alignment horizontal="center" vertical="center" wrapText="1"/>
    </xf>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32" xfId="0" applyFont="1" applyBorder="1" applyAlignment="1">
      <alignment horizontal="center" vertical="center" wrapText="1"/>
    </xf>
    <xf numFmtId="0" fontId="6" fillId="0" borderId="3" xfId="0" applyFont="1" applyBorder="1" applyAlignment="1">
      <alignment horizontal="center" vertical="center" textRotation="90" wrapText="1"/>
    </xf>
    <xf numFmtId="0" fontId="6" fillId="0" borderId="3"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0" xfId="0" applyFont="1" applyBorder="1"/>
    <xf numFmtId="0" fontId="6"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6" fillId="0" borderId="37" xfId="0" applyFont="1" applyBorder="1" applyAlignment="1">
      <alignment horizontal="center" vertical="center" wrapText="1"/>
    </xf>
    <xf numFmtId="0" fontId="11" fillId="4" borderId="26" xfId="0" applyFont="1" applyFill="1" applyBorder="1" applyAlignment="1">
      <alignment horizontal="center" vertical="center" wrapText="1"/>
    </xf>
    <xf numFmtId="0" fontId="11" fillId="4" borderId="27" xfId="0" applyFont="1" applyFill="1" applyBorder="1" applyAlignment="1">
      <alignment horizontal="center" vertical="center" wrapText="1"/>
    </xf>
    <xf numFmtId="0" fontId="11" fillId="4" borderId="27" xfId="0" applyFont="1" applyFill="1" applyBorder="1" applyAlignment="1">
      <alignment horizontal="center" vertical="center" textRotation="90" wrapText="1"/>
    </xf>
    <xf numFmtId="0" fontId="11" fillId="4" borderId="28" xfId="0" applyFont="1" applyFill="1" applyBorder="1" applyAlignment="1">
      <alignment horizontal="center" vertical="center" wrapText="1"/>
    </xf>
    <xf numFmtId="0" fontId="6" fillId="0" borderId="30"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applyAlignment="1">
      <alignment horizontal="center" vertical="center" textRotation="90" wrapText="1"/>
    </xf>
    <xf numFmtId="0" fontId="6" fillId="0" borderId="38"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19" xfId="0" applyFont="1" applyBorder="1" applyAlignment="1">
      <alignment horizontal="center" vertical="center" wrapText="1"/>
    </xf>
    <xf numFmtId="0" fontId="6" fillId="0" borderId="39" xfId="0" applyFont="1" applyBorder="1"/>
    <xf numFmtId="0" fontId="6" fillId="0" borderId="39" xfId="0" applyFont="1" applyBorder="1" applyAlignment="1">
      <alignment horizontal="center"/>
    </xf>
    <xf numFmtId="0" fontId="6" fillId="9" borderId="3" xfId="0" applyFont="1" applyFill="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6" fillId="6" borderId="3" xfId="0" applyFont="1" applyFill="1" applyBorder="1" applyAlignment="1">
      <alignment horizontal="center"/>
    </xf>
    <xf numFmtId="0" fontId="6" fillId="8" borderId="3"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4" fillId="2" borderId="29" xfId="0" applyFont="1" applyFill="1" applyBorder="1" applyAlignment="1">
      <alignment vertical="center" wrapText="1"/>
    </xf>
    <xf numFmtId="0" fontId="14" fillId="2" borderId="24" xfId="0" applyFont="1" applyFill="1" applyBorder="1" applyAlignment="1">
      <alignment horizontal="center" vertical="center" wrapText="1"/>
    </xf>
    <xf numFmtId="0" fontId="18" fillId="2" borderId="21" xfId="0" applyFont="1" applyFill="1" applyBorder="1" applyAlignment="1">
      <alignment vertical="center" wrapText="1"/>
    </xf>
    <xf numFmtId="0" fontId="18" fillId="0" borderId="21" xfId="0" applyFont="1" applyBorder="1"/>
    <xf numFmtId="0" fontId="17" fillId="2" borderId="13" xfId="0" applyFont="1" applyFill="1" applyBorder="1" applyAlignment="1">
      <alignment vertical="center" wrapText="1"/>
    </xf>
    <xf numFmtId="0" fontId="18" fillId="2" borderId="22" xfId="0" applyFont="1" applyFill="1" applyBorder="1" applyAlignment="1">
      <alignment vertical="center" wrapText="1"/>
    </xf>
    <xf numFmtId="0" fontId="18" fillId="0" borderId="22" xfId="0" applyFont="1" applyBorder="1"/>
    <xf numFmtId="0" fontId="17" fillId="2" borderId="15" xfId="0" applyFont="1" applyFill="1" applyBorder="1" applyAlignment="1">
      <alignment vertical="center" wrapText="1"/>
    </xf>
    <xf numFmtId="0" fontId="17" fillId="2" borderId="16" xfId="0" applyFont="1" applyFill="1" applyBorder="1" applyAlignment="1">
      <alignment vertical="center" wrapText="1"/>
    </xf>
    <xf numFmtId="0" fontId="18" fillId="0" borderId="23" xfId="0" applyFont="1" applyBorder="1"/>
    <xf numFmtId="0" fontId="17" fillId="2" borderId="18" xfId="0" applyFont="1" applyFill="1" applyBorder="1" applyAlignment="1">
      <alignment vertical="center" wrapText="1"/>
    </xf>
    <xf numFmtId="0" fontId="18" fillId="2" borderId="3" xfId="0" applyFont="1" applyFill="1" applyBorder="1" applyAlignment="1">
      <alignment vertical="center" wrapText="1"/>
    </xf>
    <xf numFmtId="0" fontId="17" fillId="2" borderId="19" xfId="0" applyFont="1" applyFill="1" applyBorder="1" applyAlignment="1">
      <alignment vertical="center" wrapText="1"/>
    </xf>
    <xf numFmtId="0" fontId="18" fillId="2" borderId="23" xfId="0" applyFont="1" applyFill="1" applyBorder="1" applyAlignment="1">
      <alignment vertical="center" wrapText="1"/>
    </xf>
    <xf numFmtId="0" fontId="18" fillId="2" borderId="24" xfId="0" applyFont="1" applyFill="1" applyBorder="1" applyAlignment="1">
      <alignment vertical="center" wrapText="1"/>
    </xf>
    <xf numFmtId="0" fontId="17" fillId="2" borderId="20" xfId="0" applyFont="1" applyFill="1" applyBorder="1" applyAlignment="1">
      <alignment vertical="center" wrapText="1"/>
    </xf>
    <xf numFmtId="0" fontId="18" fillId="0" borderId="24" xfId="0" applyFont="1" applyBorder="1" applyAlignment="1">
      <alignment vertical="center" wrapText="1"/>
    </xf>
    <xf numFmtId="0" fontId="17" fillId="0" borderId="20" xfId="0" applyFont="1" applyBorder="1" applyAlignment="1">
      <alignment vertical="center" wrapText="1"/>
    </xf>
    <xf numFmtId="0" fontId="18" fillId="0" borderId="1" xfId="0" applyFont="1" applyBorder="1"/>
    <xf numFmtId="0" fontId="18" fillId="0" borderId="0" xfId="0" applyFont="1"/>
    <xf numFmtId="0" fontId="18" fillId="0" borderId="2" xfId="0" applyFont="1" applyBorder="1" applyAlignment="1">
      <alignment horizontal="center"/>
    </xf>
    <xf numFmtId="0" fontId="18" fillId="0" borderId="8" xfId="0" applyFont="1" applyBorder="1"/>
    <xf numFmtId="0" fontId="18" fillId="0" borderId="10" xfId="0" applyFont="1" applyBorder="1"/>
    <xf numFmtId="0" fontId="18" fillId="0" borderId="11" xfId="0" applyFont="1" applyBorder="1" applyAlignment="1">
      <alignment horizontal="center"/>
    </xf>
    <xf numFmtId="0" fontId="19" fillId="4" borderId="26" xfId="0" applyFont="1" applyFill="1" applyBorder="1" applyAlignment="1">
      <alignment horizontal="center" vertical="center" wrapText="1"/>
    </xf>
    <xf numFmtId="0" fontId="20" fillId="4" borderId="27" xfId="0" applyFont="1" applyFill="1" applyBorder="1" applyAlignment="1">
      <alignment horizontal="center" vertical="center" wrapText="1"/>
    </xf>
    <xf numFmtId="0" fontId="20" fillId="4" borderId="28" xfId="0" applyFont="1" applyFill="1" applyBorder="1" applyAlignment="1">
      <alignment horizontal="center" vertical="center" wrapText="1"/>
    </xf>
    <xf numFmtId="0" fontId="17" fillId="0" borderId="30" xfId="0" applyFont="1" applyBorder="1" applyAlignment="1">
      <alignment horizontal="left" vertical="center" wrapText="1"/>
    </xf>
    <xf numFmtId="0" fontId="18" fillId="0" borderId="31"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4" xfId="0" applyFont="1" applyBorder="1" applyAlignment="1">
      <alignment horizontal="center" vertical="center" wrapText="1"/>
    </xf>
    <xf numFmtId="0" fontId="17" fillId="0" borderId="32" xfId="0" applyFont="1" applyBorder="1" applyAlignment="1">
      <alignment horizontal="left" vertical="center" wrapText="1"/>
    </xf>
    <xf numFmtId="0" fontId="18" fillId="0" borderId="3" xfId="0" applyFont="1" applyBorder="1" applyAlignment="1">
      <alignment horizontal="left" vertical="center" wrapText="1"/>
    </xf>
    <xf numFmtId="0" fontId="17" fillId="0" borderId="19" xfId="0" applyFont="1" applyBorder="1" applyAlignment="1">
      <alignment horizontal="center" vertical="center" wrapText="1"/>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xf>
    <xf numFmtId="0" fontId="14" fillId="0" borderId="1" xfId="0" applyFont="1" applyBorder="1" applyAlignment="1">
      <alignment horizontal="right" vertical="center" textRotation="90"/>
    </xf>
    <xf numFmtId="0" fontId="18"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5" xfId="0" applyFont="1" applyFill="1" applyBorder="1" applyAlignment="1">
      <alignment horizontal="center" vertical="center"/>
    </xf>
    <xf numFmtId="0" fontId="18" fillId="6" borderId="3" xfId="0" applyFont="1" applyFill="1" applyBorder="1" applyAlignment="1">
      <alignment horizontal="center"/>
    </xf>
    <xf numFmtId="0" fontId="18" fillId="0" borderId="4" xfId="0" applyFont="1" applyBorder="1" applyAlignment="1">
      <alignment horizontal="center" vertical="center" wrapText="1"/>
    </xf>
    <xf numFmtId="0" fontId="18" fillId="7" borderId="3" xfId="0" applyFont="1" applyFill="1" applyBorder="1" applyAlignment="1">
      <alignment horizontal="center" vertical="center"/>
    </xf>
    <xf numFmtId="0" fontId="18" fillId="8" borderId="3" xfId="0" applyFont="1" applyFill="1" applyBorder="1" applyAlignment="1">
      <alignment horizontal="center" vertical="center"/>
    </xf>
    <xf numFmtId="0" fontId="18" fillId="9" borderId="3" xfId="0" applyFont="1" applyFill="1" applyBorder="1" applyAlignment="1">
      <alignment horizontal="center" vertical="center"/>
    </xf>
    <xf numFmtId="0" fontId="18" fillId="10" borderId="3" xfId="0" applyFont="1" applyFill="1" applyBorder="1" applyAlignment="1">
      <alignment horizontal="center" vertical="center"/>
    </xf>
    <xf numFmtId="0" fontId="15" fillId="6" borderId="3" xfId="0" applyFont="1" applyFill="1" applyBorder="1" applyAlignment="1">
      <alignment vertical="center"/>
    </xf>
    <xf numFmtId="0" fontId="18" fillId="0" borderId="3" xfId="0" applyFont="1" applyBorder="1" applyAlignment="1">
      <alignment vertical="center"/>
    </xf>
    <xf numFmtId="0" fontId="20" fillId="4" borderId="26" xfId="0" applyFont="1" applyFill="1" applyBorder="1" applyAlignment="1">
      <alignment horizontal="center" vertical="center" wrapText="1"/>
    </xf>
    <xf numFmtId="0" fontId="17" fillId="0" borderId="30" xfId="0" applyFont="1" applyBorder="1" applyAlignment="1">
      <alignment horizontal="center" vertical="center" wrapText="1"/>
    </xf>
    <xf numFmtId="0" fontId="17" fillId="0" borderId="31" xfId="0" applyFont="1" applyBorder="1" applyAlignment="1">
      <alignment horizontal="center" vertical="center" wrapText="1"/>
    </xf>
    <xf numFmtId="0" fontId="22" fillId="0" borderId="31" xfId="0" applyFont="1" applyBorder="1" applyAlignment="1">
      <alignment horizontal="center" vertical="center" wrapText="1"/>
    </xf>
    <xf numFmtId="0" fontId="17" fillId="0" borderId="32" xfId="0" applyFont="1" applyBorder="1" applyAlignment="1">
      <alignment horizontal="center" vertical="center" wrapText="1"/>
    </xf>
    <xf numFmtId="0" fontId="22" fillId="0" borderId="3" xfId="0" applyFont="1" applyBorder="1" applyAlignment="1">
      <alignment horizontal="center" vertical="center" wrapText="1"/>
    </xf>
    <xf numFmtId="0" fontId="15" fillId="0" borderId="0" xfId="0" applyFont="1" applyAlignment="1">
      <alignment horizontal="center"/>
    </xf>
    <xf numFmtId="0" fontId="18" fillId="0" borderId="9" xfId="0" applyFont="1" applyBorder="1" applyAlignment="1">
      <alignment vertical="center"/>
    </xf>
    <xf numFmtId="0" fontId="23" fillId="0" borderId="3" xfId="0" applyFont="1" applyBorder="1" applyAlignment="1">
      <alignment horizontal="center" vertical="center" wrapText="1"/>
    </xf>
    <xf numFmtId="0" fontId="24" fillId="0" borderId="1" xfId="0" applyFont="1" applyBorder="1"/>
    <xf numFmtId="0" fontId="24" fillId="0" borderId="0" xfId="0" applyFont="1" applyAlignment="1">
      <alignment horizontal="center" vertical="center"/>
    </xf>
    <xf numFmtId="0" fontId="24" fillId="0" borderId="2" xfId="0" applyFont="1" applyBorder="1" applyAlignment="1">
      <alignment horizontal="center" vertical="center"/>
    </xf>
    <xf numFmtId="0" fontId="24" fillId="0" borderId="0" xfId="0" applyFont="1"/>
    <xf numFmtId="0" fontId="24" fillId="0" borderId="0" xfId="0" applyFont="1" applyAlignment="1">
      <alignment horizontal="left"/>
    </xf>
    <xf numFmtId="0" fontId="24" fillId="0" borderId="2" xfId="0" applyFont="1" applyBorder="1" applyAlignment="1">
      <alignment horizontal="center"/>
    </xf>
    <xf numFmtId="0" fontId="2" fillId="0" borderId="0" xfId="0" applyFont="1" applyAlignment="1">
      <alignment horizontal="left" wrapText="1"/>
    </xf>
    <xf numFmtId="0" fontId="0" fillId="0" borderId="0" xfId="0" applyAlignment="1">
      <alignment horizontal="left"/>
    </xf>
    <xf numFmtId="0" fontId="18" fillId="0" borderId="61" xfId="0" applyFont="1" applyBorder="1"/>
    <xf numFmtId="0" fontId="17" fillId="2" borderId="62" xfId="0" applyFont="1" applyFill="1" applyBorder="1" applyAlignment="1">
      <alignment vertical="center" wrapText="1"/>
    </xf>
    <xf numFmtId="0" fontId="17" fillId="0" borderId="43" xfId="0" applyFont="1" applyBorder="1" applyAlignment="1">
      <alignment horizontal="center" vertical="center" wrapText="1"/>
    </xf>
    <xf numFmtId="0" fontId="16" fillId="0" borderId="31" xfId="0" applyFont="1" applyBorder="1" applyAlignment="1">
      <alignment horizontal="center" vertical="center" wrapText="1"/>
    </xf>
    <xf numFmtId="0" fontId="22" fillId="0" borderId="43" xfId="0" applyFont="1" applyBorder="1" applyAlignment="1">
      <alignment horizontal="center" vertical="center" wrapText="1"/>
    </xf>
    <xf numFmtId="0" fontId="9" fillId="0" borderId="37" xfId="0" applyFont="1" applyBorder="1" applyAlignment="1">
      <alignment horizontal="center" vertical="center" wrapText="1"/>
    </xf>
    <xf numFmtId="0" fontId="16" fillId="0" borderId="14" xfId="0" applyFont="1" applyBorder="1" applyAlignment="1">
      <alignment vertical="center"/>
    </xf>
    <xf numFmtId="0" fontId="16" fillId="0" borderId="6" xfId="0" applyFont="1" applyBorder="1" applyAlignment="1">
      <alignment vertical="center"/>
    </xf>
    <xf numFmtId="0" fontId="16" fillId="0" borderId="17" xfId="0" applyFont="1" applyBorder="1" applyAlignment="1">
      <alignment vertical="center"/>
    </xf>
    <xf numFmtId="0" fontId="16" fillId="0" borderId="7" xfId="0" applyFont="1" applyBorder="1" applyAlignment="1">
      <alignment vertical="center"/>
    </xf>
    <xf numFmtId="0" fontId="16" fillId="0" borderId="12" xfId="0" applyFont="1" applyBorder="1" applyAlignment="1">
      <alignment vertical="center"/>
    </xf>
    <xf numFmtId="0" fontId="16" fillId="0" borderId="5" xfId="0" applyFont="1" applyBorder="1" applyAlignment="1">
      <alignment vertical="center"/>
    </xf>
    <xf numFmtId="0" fontId="17" fillId="2" borderId="3" xfId="0" applyFont="1" applyFill="1" applyBorder="1" applyAlignment="1">
      <alignment vertical="center" wrapText="1"/>
    </xf>
    <xf numFmtId="0" fontId="18" fillId="0" borderId="3" xfId="0" applyFont="1" applyBorder="1" applyAlignment="1">
      <alignment vertical="center" wrapText="1"/>
    </xf>
    <xf numFmtId="0" fontId="17" fillId="0" borderId="3" xfId="0" applyFont="1" applyBorder="1" applyAlignment="1">
      <alignment vertical="center" wrapText="1"/>
    </xf>
    <xf numFmtId="0" fontId="18" fillId="0" borderId="3" xfId="0" applyFont="1" applyBorder="1"/>
    <xf numFmtId="0" fontId="14" fillId="2" borderId="64" xfId="0" applyFont="1" applyFill="1" applyBorder="1" applyAlignment="1">
      <alignment vertical="center" wrapText="1"/>
    </xf>
    <xf numFmtId="0" fontId="14" fillId="2" borderId="51" xfId="0" applyFont="1" applyFill="1" applyBorder="1" applyAlignment="1">
      <alignment horizontal="center" vertical="center" wrapText="1"/>
    </xf>
    <xf numFmtId="0" fontId="17" fillId="0" borderId="3" xfId="0" applyFont="1" applyBorder="1" applyAlignment="1">
      <alignment horizontal="left" vertical="center" wrapText="1"/>
    </xf>
    <xf numFmtId="0" fontId="6" fillId="0" borderId="24" xfId="0" applyFont="1" applyBorder="1" applyAlignment="1">
      <alignment horizontal="center" vertical="center" wrapText="1"/>
    </xf>
    <xf numFmtId="0" fontId="11" fillId="4" borderId="65" xfId="0" applyFont="1" applyFill="1" applyBorder="1" applyAlignment="1">
      <alignment horizontal="center" vertical="center" wrapText="1"/>
    </xf>
    <xf numFmtId="0" fontId="6" fillId="0" borderId="54" xfId="0" applyFont="1" applyBorder="1" applyAlignment="1">
      <alignment horizontal="center" vertical="center" wrapText="1"/>
    </xf>
    <xf numFmtId="0" fontId="11" fillId="4" borderId="49" xfId="0" applyFont="1" applyFill="1" applyBorder="1" applyAlignment="1">
      <alignment horizontal="center" vertical="center" wrapText="1"/>
    </xf>
    <xf numFmtId="0" fontId="6" fillId="0" borderId="55" xfId="0" applyFont="1" applyBorder="1" applyAlignment="1">
      <alignment horizontal="center" vertical="center" wrapText="1"/>
    </xf>
    <xf numFmtId="0" fontId="6" fillId="0" borderId="3" xfId="0" applyFont="1" applyBorder="1"/>
    <xf numFmtId="0" fontId="11" fillId="4" borderId="3" xfId="0" applyFont="1" applyFill="1" applyBorder="1" applyAlignment="1">
      <alignment horizontal="center" vertical="center" wrapText="1"/>
    </xf>
    <xf numFmtId="0" fontId="6" fillId="0" borderId="43" xfId="0" applyFont="1" applyBorder="1" applyAlignment="1">
      <alignment horizontal="center" vertical="center" wrapText="1"/>
    </xf>
    <xf numFmtId="0" fontId="7" fillId="0" borderId="0" xfId="0" applyFont="1" applyAlignment="1">
      <alignment horizontal="left" vertical="center" wrapText="1"/>
    </xf>
    <xf numFmtId="0" fontId="0" fillId="0" borderId="0" xfId="0"/>
    <xf numFmtId="0" fontId="12" fillId="0" borderId="3" xfId="0" applyFont="1" applyBorder="1" applyAlignment="1">
      <alignment horizontal="center" vertical="center"/>
    </xf>
    <xf numFmtId="0" fontId="0" fillId="0" borderId="50" xfId="0" applyBorder="1"/>
    <xf numFmtId="0" fontId="0" fillId="0" borderId="51" xfId="0" applyBorder="1"/>
    <xf numFmtId="0" fontId="0" fillId="0" borderId="57" xfId="0" applyBorder="1"/>
    <xf numFmtId="0" fontId="0" fillId="0" borderId="56" xfId="0" applyBorder="1"/>
    <xf numFmtId="0" fontId="0" fillId="0" borderId="52" xfId="0" applyBorder="1"/>
    <xf numFmtId="0" fontId="0" fillId="0" borderId="47" xfId="0" applyBorder="1"/>
    <xf numFmtId="0" fontId="0" fillId="0" borderId="53" xfId="0" applyBorder="1"/>
    <xf numFmtId="0" fontId="26" fillId="8" borderId="32" xfId="0" applyFont="1" applyFill="1" applyBorder="1" applyAlignment="1">
      <alignment horizontal="left" vertical="top" wrapText="1"/>
    </xf>
    <xf numFmtId="0" fontId="0" fillId="0" borderId="40" xfId="0" applyBorder="1"/>
    <xf numFmtId="0" fontId="0" fillId="0" borderId="24" xfId="0" applyBorder="1"/>
    <xf numFmtId="0" fontId="14" fillId="0" borderId="32" xfId="0" applyFont="1" applyBorder="1" applyAlignment="1">
      <alignment horizontal="left" vertical="top" wrapText="1"/>
    </xf>
    <xf numFmtId="0" fontId="4" fillId="0" borderId="3" xfId="0" applyFont="1" applyBorder="1" applyAlignment="1">
      <alignment horizontal="center"/>
    </xf>
    <xf numFmtId="0" fontId="0" fillId="0" borderId="58" xfId="0" applyBorder="1"/>
    <xf numFmtId="0" fontId="0" fillId="0" borderId="25" xfId="0" applyBorder="1"/>
    <xf numFmtId="0" fontId="17" fillId="0" borderId="41" xfId="0" applyFont="1" applyBorder="1" applyAlignment="1">
      <alignment horizontal="left" vertical="center" wrapText="1"/>
    </xf>
    <xf numFmtId="0" fontId="14" fillId="0" borderId="26" xfId="0" applyFont="1" applyBorder="1" applyAlignment="1">
      <alignment horizontal="center"/>
    </xf>
    <xf numFmtId="0" fontId="0" fillId="0" borderId="45" xfId="0" applyBorder="1"/>
    <xf numFmtId="0" fontId="0" fillId="0" borderId="49" xfId="0" applyBorder="1"/>
    <xf numFmtId="0" fontId="17" fillId="0" borderId="3" xfId="0" applyFont="1" applyBorder="1" applyAlignment="1">
      <alignment horizontal="left" vertical="center" wrapText="1"/>
    </xf>
    <xf numFmtId="0" fontId="14" fillId="0" borderId="33" xfId="0" applyFont="1" applyBorder="1" applyAlignment="1">
      <alignment horizontal="left" vertical="top" wrapText="1"/>
    </xf>
    <xf numFmtId="0" fontId="0" fillId="0" borderId="39" xfId="0" applyBorder="1"/>
    <xf numFmtId="0" fontId="0" fillId="0" borderId="55" xfId="0" applyBorder="1"/>
    <xf numFmtId="0" fontId="16" fillId="0" borderId="66" xfId="0" applyFont="1" applyBorder="1" applyAlignment="1">
      <alignment horizontal="left" vertical="center"/>
    </xf>
    <xf numFmtId="0" fontId="0" fillId="0" borderId="6" xfId="0" applyBorder="1"/>
    <xf numFmtId="0" fontId="16" fillId="8" borderId="66" xfId="0" applyFont="1" applyFill="1" applyBorder="1" applyAlignment="1">
      <alignment horizontal="left" vertical="center"/>
    </xf>
    <xf numFmtId="0" fontId="16" fillId="0" borderId="68" xfId="0" applyFont="1" applyBorder="1" applyAlignment="1">
      <alignment horizontal="left" vertical="center"/>
    </xf>
    <xf numFmtId="0" fontId="0" fillId="0" borderId="5" xfId="0" applyBorder="1"/>
    <xf numFmtId="0" fontId="16" fillId="0" borderId="67" xfId="0" applyFont="1" applyBorder="1" applyAlignment="1">
      <alignment vertical="center"/>
    </xf>
    <xf numFmtId="0" fontId="0" fillId="0" borderId="7" xfId="0" applyBorder="1"/>
    <xf numFmtId="0" fontId="18" fillId="0" borderId="68" xfId="0" applyFont="1" applyBorder="1" applyAlignment="1">
      <alignment horizontal="left" vertical="center"/>
    </xf>
    <xf numFmtId="0" fontId="14" fillId="2" borderId="19" xfId="0" applyFont="1" applyFill="1" applyBorder="1" applyAlignment="1">
      <alignment horizontal="center" vertical="center" wrapText="1"/>
    </xf>
    <xf numFmtId="0" fontId="0" fillId="0" borderId="42" xfId="0" applyBorder="1"/>
    <xf numFmtId="0" fontId="15" fillId="0" borderId="38" xfId="0" applyFont="1" applyBorder="1" applyAlignment="1">
      <alignment horizontal="center" vertical="center"/>
    </xf>
    <xf numFmtId="0" fontId="0" fillId="0" borderId="46" xfId="0" applyBorder="1"/>
    <xf numFmtId="0" fontId="14" fillId="0" borderId="44" xfId="0" applyFont="1" applyBorder="1" applyAlignment="1">
      <alignment horizontal="left" wrapText="1"/>
    </xf>
    <xf numFmtId="0" fontId="0" fillId="0" borderId="35" xfId="0" applyBorder="1"/>
    <xf numFmtId="0" fontId="0" fillId="0" borderId="1" xfId="0" applyBorder="1"/>
    <xf numFmtId="0" fontId="0" fillId="0" borderId="8" xfId="0" applyBorder="1"/>
    <xf numFmtId="0" fontId="0" fillId="0" borderId="10" xfId="0" applyBorder="1"/>
    <xf numFmtId="0" fontId="15" fillId="0" borderId="38" xfId="0" applyFont="1" applyBorder="1" applyAlignment="1">
      <alignment horizontal="center" vertical="center" wrapText="1"/>
    </xf>
    <xf numFmtId="0" fontId="14" fillId="2" borderId="3" xfId="0" applyFont="1" applyFill="1" applyBorder="1" applyAlignment="1">
      <alignment horizontal="center" vertical="center" wrapText="1"/>
    </xf>
    <xf numFmtId="0" fontId="25" fillId="0" borderId="69" xfId="0" applyFont="1" applyBorder="1" applyAlignment="1">
      <alignment horizontal="left" vertical="center" wrapText="1"/>
    </xf>
    <xf numFmtId="0" fontId="0" fillId="0" borderId="59" xfId="0" applyBorder="1"/>
    <xf numFmtId="0" fontId="0" fillId="0" borderId="60" xfId="0" applyBorder="1"/>
    <xf numFmtId="0" fontId="16" fillId="0" borderId="67" xfId="0" applyFont="1" applyBorder="1" applyAlignment="1">
      <alignment horizontal="left" vertical="center"/>
    </xf>
    <xf numFmtId="0" fontId="16" fillId="0" borderId="66" xfId="0" applyFont="1" applyBorder="1" applyAlignment="1">
      <alignment vertical="center"/>
    </xf>
    <xf numFmtId="0" fontId="15" fillId="6"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8" fillId="0" borderId="0" xfId="0" applyFont="1"/>
    <xf numFmtId="0" fontId="13" fillId="8" borderId="38" xfId="0" applyFont="1" applyFill="1" applyBorder="1" applyAlignment="1">
      <alignment horizontal="left" vertical="top" wrapText="1" readingOrder="1"/>
    </xf>
    <xf numFmtId="0" fontId="16" fillId="0" borderId="3" xfId="0" applyFont="1" applyBorder="1" applyAlignment="1">
      <alignment horizontal="left" vertical="center" wrapText="1"/>
    </xf>
    <xf numFmtId="0" fontId="15" fillId="0" borderId="70" xfId="0" applyFont="1" applyBorder="1" applyAlignment="1">
      <alignment horizontal="center" vertical="center"/>
    </xf>
    <xf numFmtId="0" fontId="0" fillId="0" borderId="36" xfId="0" applyBorder="1"/>
    <xf numFmtId="0" fontId="15" fillId="0" borderId="47" xfId="0" applyFont="1" applyBorder="1" applyAlignment="1">
      <alignment horizontal="center"/>
    </xf>
    <xf numFmtId="0" fontId="16" fillId="0" borderId="31" xfId="0" applyFont="1" applyBorder="1" applyAlignment="1">
      <alignment horizontal="left" vertical="center" wrapText="1"/>
    </xf>
    <xf numFmtId="0" fontId="0" fillId="0" borderId="63" xfId="0" applyBorder="1"/>
    <xf numFmtId="0" fontId="15" fillId="2" borderId="0" xfId="0" applyFont="1" applyFill="1" applyAlignment="1">
      <alignment horizontal="center"/>
    </xf>
    <xf numFmtId="0" fontId="14" fillId="0" borderId="0" xfId="0" applyFont="1" applyAlignment="1">
      <alignment horizontal="right" vertical="center" textRotation="90"/>
    </xf>
    <xf numFmtId="0" fontId="18" fillId="9" borderId="19" xfId="0" applyFont="1" applyFill="1" applyBorder="1" applyAlignment="1">
      <alignment horizontal="center" vertical="center"/>
    </xf>
    <xf numFmtId="0" fontId="0" fillId="0" borderId="20" xfId="0" applyBorder="1"/>
    <xf numFmtId="0" fontId="18" fillId="10" borderId="3" xfId="0" applyFont="1" applyFill="1" applyBorder="1" applyAlignment="1">
      <alignment horizontal="center" vertical="center"/>
    </xf>
    <xf numFmtId="0" fontId="18" fillId="8" borderId="3" xfId="0" applyFont="1" applyFill="1" applyBorder="1" applyAlignment="1">
      <alignment horizontal="center" vertical="center"/>
    </xf>
    <xf numFmtId="0" fontId="18" fillId="9" borderId="3" xfId="0" applyFont="1" applyFill="1" applyBorder="1" applyAlignment="1">
      <alignment horizontal="center" vertical="center"/>
    </xf>
    <xf numFmtId="0" fontId="18" fillId="6" borderId="3" xfId="0" applyFont="1" applyFill="1" applyBorder="1" applyAlignment="1">
      <alignment horizontal="center"/>
    </xf>
    <xf numFmtId="0" fontId="15" fillId="6" borderId="3" xfId="0" applyFont="1" applyFill="1" applyBorder="1" applyAlignment="1">
      <alignment horizontal="center" vertical="center"/>
    </xf>
    <xf numFmtId="0" fontId="21" fillId="0" borderId="72" xfId="0" applyFont="1" applyBorder="1" applyAlignment="1">
      <alignment horizontal="center" vertical="center"/>
    </xf>
    <xf numFmtId="0" fontId="14" fillId="0" borderId="48" xfId="0" applyFont="1" applyBorder="1" applyAlignment="1">
      <alignment horizontal="right" vertical="center" textRotation="90"/>
    </xf>
    <xf numFmtId="0" fontId="0" fillId="0" borderId="48" xfId="0" applyBorder="1"/>
    <xf numFmtId="0" fontId="24" fillId="0" borderId="71" xfId="0" applyFont="1" applyBorder="1" applyAlignment="1">
      <alignment horizontal="left" vertical="center" wrapText="1"/>
    </xf>
    <xf numFmtId="0" fontId="0" fillId="0" borderId="2" xfId="0" applyBorder="1"/>
    <xf numFmtId="0" fontId="19" fillId="4" borderId="27" xfId="0" applyFont="1" applyFill="1" applyBorder="1" applyAlignment="1">
      <alignment horizontal="center" vertical="center" wrapText="1"/>
    </xf>
    <xf numFmtId="0" fontId="19" fillId="4" borderId="26" xfId="0" applyFont="1" applyFill="1" applyBorder="1" applyAlignment="1">
      <alignment horizontal="center" vertical="center" wrapText="1"/>
    </xf>
    <xf numFmtId="0" fontId="12" fillId="8" borderId="38" xfId="0" applyFont="1" applyFill="1" applyBorder="1" applyAlignment="1">
      <alignment horizontal="left" vertical="top" wrapText="1" readingOrder="1"/>
    </xf>
    <xf numFmtId="0" fontId="17" fillId="0" borderId="3" xfId="0" applyFont="1" applyBorder="1" applyAlignment="1">
      <alignment horizontal="center" vertical="center" wrapText="1"/>
    </xf>
    <xf numFmtId="0" fontId="17" fillId="0" borderId="31" xfId="0" applyFont="1" applyBorder="1" applyAlignment="1">
      <alignment horizontal="center" vertical="center" wrapText="1"/>
    </xf>
    <xf numFmtId="0" fontId="18" fillId="7" borderId="3" xfId="0" applyFont="1" applyFill="1" applyBorder="1" applyAlignment="1">
      <alignment horizontal="center" vertical="center"/>
    </xf>
    <xf numFmtId="0" fontId="18" fillId="7" borderId="9" xfId="0" applyFont="1" applyFill="1" applyBorder="1" applyAlignment="1">
      <alignment horizontal="center" vertical="center"/>
    </xf>
    <xf numFmtId="0" fontId="15" fillId="0" borderId="71" xfId="0" applyFont="1" applyBorder="1" applyAlignment="1">
      <alignment horizontal="center" vertical="center"/>
    </xf>
    <xf numFmtId="0" fontId="25" fillId="0" borderId="1" xfId="0" applyFont="1" applyBorder="1"/>
    <xf numFmtId="0" fontId="0" fillId="0" borderId="0" xfId="0" applyAlignment="1">
      <alignment horizontal="center"/>
    </xf>
    <xf numFmtId="0" fontId="25" fillId="0" borderId="1" xfId="0" applyFont="1" applyBorder="1" applyAlignment="1">
      <alignment vertical="center" wrapText="1"/>
    </xf>
    <xf numFmtId="0" fontId="15" fillId="2" borderId="47" xfId="0" applyFont="1" applyFill="1" applyBorder="1" applyAlignment="1">
      <alignment horizontal="center"/>
    </xf>
    <xf numFmtId="0" fontId="20" fillId="4" borderId="27" xfId="0" applyFont="1" applyFill="1" applyBorder="1" applyAlignment="1">
      <alignment horizontal="center" vertical="center" wrapText="1"/>
    </xf>
    <xf numFmtId="0" fontId="6" fillId="0" borderId="3" xfId="0" applyFont="1" applyBorder="1" applyAlignment="1">
      <alignment horizontal="center" vertical="center"/>
    </xf>
    <xf numFmtId="0" fontId="6" fillId="10" borderId="3" xfId="0" applyFont="1" applyFill="1" applyBorder="1" applyAlignment="1">
      <alignment horizontal="center" vertical="center"/>
    </xf>
    <xf numFmtId="0" fontId="6" fillId="0" borderId="3" xfId="0" applyFont="1" applyBorder="1" applyAlignment="1">
      <alignment horizontal="center" vertical="center" wrapText="1"/>
    </xf>
    <xf numFmtId="0" fontId="10" fillId="6"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0" borderId="1" xfId="0" applyFont="1" applyBorder="1" applyAlignment="1">
      <alignment horizontal="center" vertical="top" wrapText="1"/>
    </xf>
    <xf numFmtId="0" fontId="6" fillId="0" borderId="0" xfId="0" applyFont="1" applyAlignment="1">
      <alignment horizontal="center" vertical="center" wrapText="1"/>
    </xf>
    <xf numFmtId="0" fontId="6" fillId="0" borderId="0" xfId="0" applyFont="1"/>
    <xf numFmtId="0" fontId="10" fillId="0" borderId="47" xfId="0" applyFont="1" applyBorder="1" applyAlignment="1">
      <alignment horizontal="center"/>
    </xf>
    <xf numFmtId="0" fontId="10" fillId="0" borderId="56" xfId="0" applyFont="1" applyBorder="1" applyAlignment="1">
      <alignment horizontal="right" vertical="center" textRotation="90"/>
    </xf>
    <xf numFmtId="0" fontId="12" fillId="8" borderId="72" xfId="0" applyFont="1" applyFill="1" applyBorder="1" applyAlignment="1">
      <alignment horizontal="left" vertical="top" wrapText="1"/>
    </xf>
    <xf numFmtId="0" fontId="10" fillId="2" borderId="0" xfId="0" applyFont="1" applyFill="1" applyAlignment="1">
      <alignment horizontal="center"/>
    </xf>
    <xf numFmtId="0" fontId="12" fillId="0" borderId="3" xfId="0" applyFont="1" applyBorder="1" applyAlignment="1">
      <alignment vertical="center"/>
    </xf>
    <xf numFmtId="0" fontId="6" fillId="0" borderId="32" xfId="0" applyFont="1" applyBorder="1" applyAlignment="1">
      <alignment horizontal="center" vertical="center" wrapText="1"/>
    </xf>
    <xf numFmtId="0" fontId="0" fillId="0" borderId="73" xfId="0" applyBorder="1"/>
    <xf numFmtId="0" fontId="6" fillId="7" borderId="3" xfId="0" applyFont="1" applyFill="1" applyBorder="1" applyAlignment="1">
      <alignment horizontal="center" vertical="center"/>
    </xf>
    <xf numFmtId="0" fontId="6" fillId="9" borderId="3" xfId="0" applyFont="1" applyFill="1" applyBorder="1" applyAlignment="1">
      <alignment horizontal="center" vertical="center"/>
    </xf>
    <xf numFmtId="0" fontId="6" fillId="6" borderId="3" xfId="0" applyFont="1" applyFill="1" applyBorder="1" applyAlignment="1">
      <alignment horizontal="center"/>
    </xf>
    <xf numFmtId="0" fontId="6" fillId="8" borderId="3" xfId="0" applyFont="1" applyFill="1" applyBorder="1" applyAlignment="1">
      <alignment horizontal="center" vertical="center"/>
    </xf>
    <xf numFmtId="0" fontId="16" fillId="0" borderId="3" xfId="0" applyFont="1" applyFill="1" applyBorder="1" applyAlignment="1">
      <alignment horizontal="left" vertical="center" wrapText="1"/>
    </xf>
    <xf numFmtId="0" fontId="0" fillId="0" borderId="40" xfId="0" applyFill="1" applyBorder="1"/>
    <xf numFmtId="0" fontId="0" fillId="0" borderId="24" xfId="0" applyFill="1" applyBorder="1"/>
    <xf numFmtId="0" fontId="17" fillId="0" borderId="3" xfId="0" applyFont="1" applyFill="1" applyBorder="1" applyAlignment="1">
      <alignment horizontal="center" vertical="center" wrapText="1"/>
    </xf>
    <xf numFmtId="0" fontId="27" fillId="0" borderId="32" xfId="0" applyFont="1" applyFill="1" applyBorder="1" applyAlignment="1">
      <alignment horizontal="left" vertical="top"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235324" y="728383"/>
          <a:ext cx="2689412" cy="896469"/>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a:fillRect/>
        </a:stretch>
      </xdr:blipFill>
      <xdr:spPr>
        <a:xfrm>
          <a:off x="666750" y="489858"/>
          <a:ext cx="3123640" cy="1260395"/>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495300" y="342900"/>
          <a:ext cx="2438400" cy="866775"/>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295275" y="295275"/>
          <a:ext cx="2581275" cy="881742"/>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381001" y="381000"/>
          <a:ext cx="3061607" cy="1074964"/>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topLeftCell="A17" zoomScale="85" zoomScaleNormal="85" zoomScalePageLayoutView="40" workbookViewId="0">
      <selection activeCell="B18" sqref="B18:F18"/>
    </sheetView>
  </sheetViews>
  <sheetFormatPr baseColWidth="10" defaultColWidth="11.5" defaultRowHeight="13" x14ac:dyDescent="0.15"/>
  <cols>
    <col min="1" max="1" width="2.6640625" customWidth="1"/>
    <col min="2" max="2" width="42" customWidth="1"/>
    <col min="3" max="3" width="71.5" customWidth="1"/>
    <col min="4" max="4" width="36.6640625" customWidth="1"/>
    <col min="5" max="5" width="28.5" customWidth="1"/>
    <col min="6" max="6" width="35.6640625" customWidth="1"/>
    <col min="7" max="7" width="2.6640625" customWidth="1"/>
  </cols>
  <sheetData>
    <row r="1" spans="2:6" ht="14.25" customHeight="1" x14ac:dyDescent="0.15"/>
    <row r="2" spans="2:6" ht="84" customHeight="1" x14ac:dyDescent="0.15">
      <c r="B2" s="159"/>
      <c r="C2" s="147" t="s">
        <v>33</v>
      </c>
      <c r="D2" s="148"/>
      <c r="E2" s="149"/>
      <c r="F2" s="166" t="s">
        <v>1</v>
      </c>
    </row>
    <row r="3" spans="2:6" ht="42.75" customHeight="1" x14ac:dyDescent="0.15">
      <c r="B3" s="160"/>
      <c r="C3" s="150"/>
      <c r="D3" s="146"/>
      <c r="E3" s="151"/>
      <c r="F3" s="160"/>
    </row>
    <row r="4" spans="2:6" ht="41.25" customHeight="1" x14ac:dyDescent="0.15">
      <c r="B4" s="161"/>
      <c r="C4" s="152"/>
      <c r="D4" s="153"/>
      <c r="E4" s="154"/>
      <c r="F4" s="161"/>
    </row>
    <row r="5" spans="2:6" ht="37.5" customHeight="1" thickBot="1" x14ac:dyDescent="0.25">
      <c r="B5" s="12"/>
      <c r="C5" s="13"/>
      <c r="D5" s="13"/>
      <c r="E5" s="13"/>
      <c r="F5" s="13"/>
    </row>
    <row r="6" spans="2:6" ht="21" customHeight="1" thickBot="1" x14ac:dyDescent="0.25">
      <c r="B6" s="163" t="s">
        <v>34</v>
      </c>
      <c r="C6" s="164"/>
      <c r="D6" s="164"/>
      <c r="E6" s="164"/>
      <c r="F6" s="165"/>
    </row>
    <row r="7" spans="2:6" ht="78.75" customHeight="1" x14ac:dyDescent="0.15">
      <c r="B7" s="162" t="s">
        <v>35</v>
      </c>
      <c r="C7" s="153"/>
      <c r="D7" s="153"/>
      <c r="E7" s="153"/>
      <c r="F7" s="154"/>
    </row>
    <row r="8" spans="2:6" ht="66" customHeight="1" x14ac:dyDescent="0.15">
      <c r="B8" s="155" t="s">
        <v>36</v>
      </c>
      <c r="C8" s="156"/>
      <c r="D8" s="156"/>
      <c r="E8" s="156"/>
      <c r="F8" s="157"/>
    </row>
    <row r="9" spans="2:6" ht="69" customHeight="1" x14ac:dyDescent="0.15">
      <c r="B9" s="158" t="s">
        <v>37</v>
      </c>
      <c r="C9" s="156"/>
      <c r="D9" s="156"/>
      <c r="E9" s="156"/>
      <c r="F9" s="157"/>
    </row>
    <row r="10" spans="2:6" ht="52.5" customHeight="1" x14ac:dyDescent="0.15">
      <c r="B10" s="158" t="s">
        <v>38</v>
      </c>
      <c r="C10" s="156"/>
      <c r="D10" s="156"/>
      <c r="E10" s="156"/>
      <c r="F10" s="157"/>
    </row>
    <row r="11" spans="2:6" ht="57.75" customHeight="1" x14ac:dyDescent="0.15">
      <c r="B11" s="158" t="s">
        <v>39</v>
      </c>
      <c r="C11" s="156"/>
      <c r="D11" s="156"/>
      <c r="E11" s="156"/>
      <c r="F11" s="157"/>
    </row>
    <row r="12" spans="2:6" ht="34.5" customHeight="1" x14ac:dyDescent="0.15">
      <c r="B12" s="254" t="s">
        <v>160</v>
      </c>
      <c r="C12" s="251"/>
      <c r="D12" s="251"/>
      <c r="E12" s="251"/>
      <c r="F12" s="252"/>
    </row>
    <row r="13" spans="2:6" ht="90" customHeight="1" x14ac:dyDescent="0.15">
      <c r="B13" s="158" t="s">
        <v>40</v>
      </c>
      <c r="C13" s="156"/>
      <c r="D13" s="156"/>
      <c r="E13" s="156"/>
      <c r="F13" s="157"/>
    </row>
    <row r="14" spans="2:6" ht="90" customHeight="1" x14ac:dyDescent="0.15">
      <c r="B14" s="158" t="s">
        <v>41</v>
      </c>
      <c r="C14" s="156"/>
      <c r="D14" s="156"/>
      <c r="E14" s="156"/>
      <c r="F14" s="157"/>
    </row>
    <row r="15" spans="2:6" ht="82.25" customHeight="1" x14ac:dyDescent="0.15">
      <c r="B15" s="158" t="s">
        <v>42</v>
      </c>
      <c r="C15" s="156"/>
      <c r="D15" s="156"/>
      <c r="E15" s="156"/>
      <c r="F15" s="157"/>
    </row>
    <row r="16" spans="2:6" ht="97.25" customHeight="1" x14ac:dyDescent="0.15">
      <c r="B16" s="158" t="s">
        <v>43</v>
      </c>
      <c r="C16" s="156"/>
      <c r="D16" s="156"/>
      <c r="E16" s="156"/>
      <c r="F16" s="157"/>
    </row>
    <row r="17" spans="2:6" ht="74" customHeight="1" x14ac:dyDescent="0.15">
      <c r="B17" s="158" t="s">
        <v>44</v>
      </c>
      <c r="C17" s="156"/>
      <c r="D17" s="156"/>
      <c r="E17" s="156"/>
      <c r="F17" s="157"/>
    </row>
    <row r="18" spans="2:6" ht="333" customHeight="1" x14ac:dyDescent="0.15">
      <c r="B18" s="158" t="s">
        <v>45</v>
      </c>
      <c r="C18" s="156"/>
      <c r="D18" s="156"/>
      <c r="E18" s="156"/>
      <c r="F18" s="157"/>
    </row>
    <row r="19" spans="2:6" ht="202" customHeight="1" thickBot="1" x14ac:dyDescent="0.2">
      <c r="B19" s="167" t="s">
        <v>46</v>
      </c>
      <c r="C19" s="168"/>
      <c r="D19" s="168"/>
      <c r="E19" s="168"/>
      <c r="F19" s="169"/>
    </row>
    <row r="20" spans="2:6" ht="14.25" customHeight="1" x14ac:dyDescent="0.15">
      <c r="B20" s="116"/>
      <c r="C20" s="117"/>
      <c r="D20" s="117"/>
      <c r="E20" s="117"/>
      <c r="F20" s="117"/>
    </row>
    <row r="21" spans="2:6" x14ac:dyDescent="0.15">
      <c r="B21" s="7"/>
    </row>
    <row r="22" spans="2:6" ht="17.25" customHeight="1" x14ac:dyDescent="0.15">
      <c r="B22" s="145"/>
      <c r="C22" s="146"/>
      <c r="D22" s="146"/>
      <c r="E22" s="146"/>
      <c r="F22" s="146"/>
    </row>
  </sheetData>
  <mergeCells count="18">
    <mergeCell ref="B19:F19"/>
    <mergeCell ref="B14:F14"/>
    <mergeCell ref="B22:F22"/>
    <mergeCell ref="C2:E4"/>
    <mergeCell ref="B8:F8"/>
    <mergeCell ref="B17:F17"/>
    <mergeCell ref="B9:F9"/>
    <mergeCell ref="B13:F13"/>
    <mergeCell ref="B2:B4"/>
    <mergeCell ref="B12:F12"/>
    <mergeCell ref="B7:F7"/>
    <mergeCell ref="B6:F6"/>
    <mergeCell ref="B16:F16"/>
    <mergeCell ref="B15:F15"/>
    <mergeCell ref="B10:F10"/>
    <mergeCell ref="B11:F11"/>
    <mergeCell ref="B18:F18"/>
    <mergeCell ref="F2:F4"/>
  </mergeCells>
  <printOptions horizontalCentered="1"/>
  <pageMargins left="0.7" right="0.7" top="0.75" bottom="0.75" header="0.3" footer="0.3"/>
  <pageSetup scale="52" orientation="portrait" horizontalDpi="4294967295" verticalDpi="4294967295"/>
  <headerFooter alignWithMargins="0">
    <oddFooter>&amp;L&amp;12 Calle 26 No. 57-41 Torre 8, Pisos 7 y 8 CEMSA – C.P. 111321
PBX. 3779555  - Información: Línea 195
www.umv.gov.co&amp;C
CON-FM-089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55"/>
  <sheetViews>
    <sheetView showGridLines="0" topLeftCell="A13" zoomScale="75" zoomScaleNormal="80" zoomScalePageLayoutView="85" workbookViewId="0">
      <selection activeCell="B43" sqref="B43:C43"/>
    </sheetView>
  </sheetViews>
  <sheetFormatPr baseColWidth="10" defaultColWidth="11.5" defaultRowHeight="13" x14ac:dyDescent="0.15"/>
  <cols>
    <col min="1" max="1" width="5.33203125" customWidth="1"/>
    <col min="2" max="2" width="57.6640625" customWidth="1"/>
    <col min="3" max="3" width="105.33203125" customWidth="1"/>
    <col min="4" max="4" width="20" customWidth="1"/>
    <col min="5" max="5" width="23.5" customWidth="1"/>
    <col min="6" max="6" width="31" customWidth="1"/>
  </cols>
  <sheetData>
    <row r="2" spans="2:6" ht="78" customHeight="1" x14ac:dyDescent="0.15">
      <c r="B2" s="159"/>
      <c r="C2" s="147" t="s">
        <v>0</v>
      </c>
      <c r="D2" s="148"/>
      <c r="E2" s="149"/>
      <c r="F2" s="166" t="s">
        <v>1</v>
      </c>
    </row>
    <row r="3" spans="2:6" ht="51" customHeight="1" x14ac:dyDescent="0.15">
      <c r="B3" s="160"/>
      <c r="C3" s="150"/>
      <c r="D3" s="146"/>
      <c r="E3" s="151"/>
      <c r="F3" s="160"/>
    </row>
    <row r="4" spans="2:6" ht="54" customHeight="1" x14ac:dyDescent="0.15">
      <c r="B4" s="161"/>
      <c r="C4" s="152"/>
      <c r="D4" s="153"/>
      <c r="E4" s="154"/>
      <c r="F4" s="161"/>
    </row>
    <row r="5" spans="2:6" ht="24.75" customHeight="1" thickBot="1" x14ac:dyDescent="0.25">
      <c r="B5" s="12"/>
      <c r="C5" s="13"/>
      <c r="D5" s="13"/>
      <c r="E5" s="13"/>
      <c r="F5" s="13"/>
    </row>
    <row r="6" spans="2:6" ht="18" customHeight="1" thickBot="1" x14ac:dyDescent="0.2">
      <c r="B6" s="180" t="s">
        <v>2</v>
      </c>
      <c r="C6" s="164"/>
      <c r="D6" s="164"/>
      <c r="E6" s="164"/>
      <c r="F6" s="181"/>
    </row>
    <row r="7" spans="2:6" ht="42.75" customHeight="1" x14ac:dyDescent="0.15">
      <c r="B7" s="182" t="s">
        <v>3</v>
      </c>
      <c r="C7" s="183"/>
      <c r="D7" s="183"/>
      <c r="E7" s="183"/>
      <c r="F7" s="183"/>
    </row>
    <row r="8" spans="2:6" ht="63" customHeight="1" x14ac:dyDescent="0.15">
      <c r="B8" s="184"/>
      <c r="C8" s="146"/>
      <c r="D8" s="146"/>
      <c r="E8" s="146"/>
      <c r="F8" s="146"/>
    </row>
    <row r="9" spans="2:6" ht="37.5" customHeight="1" x14ac:dyDescent="0.15">
      <c r="B9" s="184"/>
      <c r="C9" s="146"/>
      <c r="D9" s="146"/>
      <c r="E9" s="146"/>
      <c r="F9" s="146"/>
    </row>
    <row r="10" spans="2:6" ht="43.5" customHeight="1" x14ac:dyDescent="0.15">
      <c r="B10" s="184"/>
      <c r="C10" s="146"/>
      <c r="D10" s="146"/>
      <c r="E10" s="146"/>
      <c r="F10" s="146"/>
    </row>
    <row r="11" spans="2:6" ht="58.5" customHeight="1" x14ac:dyDescent="0.15">
      <c r="B11" s="184"/>
      <c r="C11" s="146"/>
      <c r="D11" s="146"/>
      <c r="E11" s="146"/>
      <c r="F11" s="146"/>
    </row>
    <row r="12" spans="2:6" ht="46.5" customHeight="1" x14ac:dyDescent="0.15">
      <c r="B12" s="184"/>
      <c r="C12" s="146"/>
      <c r="D12" s="146"/>
      <c r="E12" s="146"/>
      <c r="F12" s="146"/>
    </row>
    <row r="13" spans="2:6" ht="47.25" customHeight="1" x14ac:dyDescent="0.15">
      <c r="B13" s="184"/>
      <c r="C13" s="146"/>
      <c r="D13" s="146"/>
      <c r="E13" s="146"/>
      <c r="F13" s="146"/>
    </row>
    <row r="14" spans="2:6" ht="22.5" customHeight="1" thickBot="1" x14ac:dyDescent="0.2">
      <c r="B14" s="185"/>
      <c r="C14" s="186"/>
      <c r="D14" s="186"/>
      <c r="E14" s="186"/>
      <c r="F14" s="186"/>
    </row>
    <row r="15" spans="2:6" ht="16.5" customHeight="1" thickBot="1" x14ac:dyDescent="0.2">
      <c r="B15" s="187" t="s">
        <v>4</v>
      </c>
      <c r="C15" s="164"/>
      <c r="D15" s="164"/>
      <c r="E15" s="164"/>
      <c r="F15" s="181"/>
    </row>
    <row r="16" spans="2:6" ht="49.5" customHeight="1" x14ac:dyDescent="0.15">
      <c r="B16" s="189" t="s">
        <v>5</v>
      </c>
      <c r="C16" s="190"/>
      <c r="D16" s="190"/>
      <c r="E16" s="190"/>
      <c r="F16" s="191"/>
    </row>
    <row r="17" spans="2:6" ht="19.5" customHeight="1" x14ac:dyDescent="0.15">
      <c r="B17" s="50"/>
      <c r="C17" s="51" t="s">
        <v>6</v>
      </c>
      <c r="D17" s="188" t="s">
        <v>7</v>
      </c>
      <c r="E17" s="188" t="s">
        <v>8</v>
      </c>
      <c r="F17" s="178" t="s">
        <v>9</v>
      </c>
    </row>
    <row r="18" spans="2:6" ht="21" customHeight="1" x14ac:dyDescent="0.15">
      <c r="B18" s="50"/>
      <c r="C18" s="51" t="s">
        <v>10</v>
      </c>
      <c r="D18" s="161"/>
      <c r="E18" s="161"/>
      <c r="F18" s="179"/>
    </row>
    <row r="19" spans="2:6" ht="18.75" hidden="1" customHeight="1" x14ac:dyDescent="0.2">
      <c r="B19" s="128"/>
      <c r="C19" s="129"/>
      <c r="D19" s="55"/>
      <c r="E19" s="56"/>
      <c r="F19" s="57"/>
    </row>
    <row r="20" spans="2:6" ht="18.75" customHeight="1" x14ac:dyDescent="0.2">
      <c r="B20" s="124" t="s">
        <v>11</v>
      </c>
      <c r="C20" s="125"/>
      <c r="D20" s="55" t="s">
        <v>12</v>
      </c>
      <c r="E20" s="56" t="s">
        <v>13</v>
      </c>
      <c r="F20" s="57" t="s">
        <v>14</v>
      </c>
    </row>
    <row r="21" spans="2:6" ht="18.75" hidden="1" customHeight="1" x14ac:dyDescent="0.2">
      <c r="B21" s="124"/>
      <c r="C21" s="125"/>
      <c r="D21" s="55"/>
      <c r="E21" s="56"/>
      <c r="F21" s="57"/>
    </row>
    <row r="22" spans="2:6" ht="18.75" customHeight="1" x14ac:dyDescent="0.2">
      <c r="B22" s="124" t="s">
        <v>15</v>
      </c>
      <c r="C22" s="125"/>
      <c r="D22" s="55" t="s">
        <v>12</v>
      </c>
      <c r="E22" s="56" t="s">
        <v>13</v>
      </c>
      <c r="F22" s="58" t="s">
        <v>14</v>
      </c>
    </row>
    <row r="23" spans="2:6" ht="18.75" customHeight="1" x14ac:dyDescent="0.2">
      <c r="B23" s="124" t="s">
        <v>16</v>
      </c>
      <c r="C23" s="125"/>
      <c r="D23" s="55" t="s">
        <v>12</v>
      </c>
      <c r="E23" s="56" t="s">
        <v>13</v>
      </c>
      <c r="F23" s="57" t="s">
        <v>17</v>
      </c>
    </row>
    <row r="24" spans="2:6" ht="18.75" hidden="1" customHeight="1" x14ac:dyDescent="0.2">
      <c r="B24" s="126"/>
      <c r="C24" s="127"/>
      <c r="D24" s="55"/>
      <c r="E24" s="118"/>
      <c r="F24" s="119"/>
    </row>
    <row r="25" spans="2:6" ht="24" customHeight="1" x14ac:dyDescent="0.15">
      <c r="B25" s="50"/>
      <c r="C25" s="51" t="s">
        <v>18</v>
      </c>
      <c r="D25" s="61"/>
      <c r="E25" s="61"/>
      <c r="F25" s="62"/>
    </row>
    <row r="26" spans="2:6" ht="19.5" customHeight="1" x14ac:dyDescent="0.2">
      <c r="B26" s="173" t="s">
        <v>19</v>
      </c>
      <c r="C26" s="174"/>
      <c r="D26" s="52" t="s">
        <v>12</v>
      </c>
      <c r="E26" s="53" t="s">
        <v>13</v>
      </c>
      <c r="F26" s="54" t="s">
        <v>17</v>
      </c>
    </row>
    <row r="27" spans="2:6" ht="19.5" hidden="1" customHeight="1" x14ac:dyDescent="0.2">
      <c r="B27" s="193"/>
      <c r="C27" s="171"/>
      <c r="D27" s="55"/>
      <c r="E27" s="56"/>
      <c r="F27" s="57"/>
    </row>
    <row r="28" spans="2:6" ht="19.5" customHeight="1" x14ac:dyDescent="0.2">
      <c r="B28" s="175" t="s">
        <v>20</v>
      </c>
      <c r="C28" s="176"/>
      <c r="D28" s="63" t="s">
        <v>12</v>
      </c>
      <c r="E28" s="59" t="s">
        <v>21</v>
      </c>
      <c r="F28" s="60" t="s">
        <v>17</v>
      </c>
    </row>
    <row r="29" spans="2:6" ht="23.25" hidden="1" customHeight="1" x14ac:dyDescent="0.15">
      <c r="B29" s="50"/>
      <c r="C29" s="51" t="s">
        <v>22</v>
      </c>
      <c r="D29" s="64"/>
      <c r="E29" s="64"/>
      <c r="F29" s="65"/>
    </row>
    <row r="30" spans="2:6" ht="19.5" hidden="1" customHeight="1" x14ac:dyDescent="0.2">
      <c r="B30" s="177" t="s">
        <v>23</v>
      </c>
      <c r="C30" s="174"/>
      <c r="D30" s="55" t="s">
        <v>12</v>
      </c>
      <c r="E30" s="56" t="s">
        <v>13</v>
      </c>
      <c r="F30" s="57" t="s">
        <v>17</v>
      </c>
    </row>
    <row r="31" spans="2:6" ht="19.5" hidden="1" customHeight="1" x14ac:dyDescent="0.2">
      <c r="B31" s="192"/>
      <c r="C31" s="176"/>
      <c r="D31" s="63"/>
      <c r="E31" s="59"/>
      <c r="F31" s="60"/>
    </row>
    <row r="32" spans="2:6" ht="23.25" customHeight="1" x14ac:dyDescent="0.15">
      <c r="B32" s="134"/>
      <c r="C32" s="135" t="s">
        <v>24</v>
      </c>
      <c r="D32" s="66"/>
      <c r="E32" s="66"/>
      <c r="F32" s="67"/>
    </row>
    <row r="33" spans="2:6" ht="23.25" hidden="1" customHeight="1" x14ac:dyDescent="0.15">
      <c r="B33" s="170" t="s">
        <v>25</v>
      </c>
      <c r="C33" s="171"/>
      <c r="D33" s="131" t="s">
        <v>12</v>
      </c>
      <c r="E33" s="131" t="s">
        <v>13</v>
      </c>
      <c r="F33" s="132" t="s">
        <v>17</v>
      </c>
    </row>
    <row r="34" spans="2:6" ht="23.25" customHeight="1" x14ac:dyDescent="0.15">
      <c r="B34" s="170" t="s">
        <v>26</v>
      </c>
      <c r="C34" s="171"/>
      <c r="D34" s="131" t="s">
        <v>12</v>
      </c>
      <c r="E34" s="131" t="s">
        <v>21</v>
      </c>
      <c r="F34" s="132" t="s">
        <v>17</v>
      </c>
    </row>
    <row r="35" spans="2:6" ht="19.5" customHeight="1" x14ac:dyDescent="0.2">
      <c r="B35" s="170" t="s">
        <v>27</v>
      </c>
      <c r="C35" s="171"/>
      <c r="D35" s="61" t="s">
        <v>12</v>
      </c>
      <c r="E35" s="133" t="s">
        <v>21</v>
      </c>
      <c r="F35" s="132" t="s">
        <v>17</v>
      </c>
    </row>
    <row r="36" spans="2:6" ht="19.5" customHeight="1" x14ac:dyDescent="0.2">
      <c r="B36" s="172" t="s">
        <v>28</v>
      </c>
      <c r="C36" s="171"/>
      <c r="D36" s="61" t="s">
        <v>12</v>
      </c>
      <c r="E36" s="133" t="s">
        <v>21</v>
      </c>
      <c r="F36" s="132" t="s">
        <v>17</v>
      </c>
    </row>
    <row r="37" spans="2:6" ht="19.5" hidden="1" customHeight="1" x14ac:dyDescent="0.2">
      <c r="B37" s="170"/>
      <c r="C37" s="171"/>
      <c r="D37" s="61"/>
      <c r="E37" s="133"/>
      <c r="F37" s="132"/>
    </row>
    <row r="38" spans="2:6" ht="19.5" hidden="1" customHeight="1" x14ac:dyDescent="0.2">
      <c r="B38" s="172"/>
      <c r="C38" s="171"/>
      <c r="D38" s="61"/>
      <c r="E38" s="133"/>
      <c r="F38" s="130"/>
    </row>
    <row r="39" spans="2:6" ht="19.5" hidden="1" customHeight="1" x14ac:dyDescent="0.2">
      <c r="B39" s="170"/>
      <c r="C39" s="171"/>
      <c r="D39" s="61"/>
      <c r="E39" s="133"/>
      <c r="F39" s="130"/>
    </row>
    <row r="40" spans="2:6" ht="19.5" hidden="1" customHeight="1" x14ac:dyDescent="0.2">
      <c r="B40" s="172"/>
      <c r="C40" s="171"/>
      <c r="D40" s="61"/>
      <c r="E40" s="133"/>
      <c r="F40" s="130"/>
    </row>
    <row r="41" spans="2:6" ht="19.5" hidden="1" customHeight="1" x14ac:dyDescent="0.2">
      <c r="B41" s="172"/>
      <c r="C41" s="171"/>
      <c r="D41" s="61"/>
      <c r="E41" s="133"/>
      <c r="F41" s="130"/>
    </row>
    <row r="42" spans="2:6" ht="19.5" customHeight="1" x14ac:dyDescent="0.2">
      <c r="B42" s="170" t="s">
        <v>29</v>
      </c>
      <c r="C42" s="171"/>
      <c r="D42" s="61" t="s">
        <v>30</v>
      </c>
      <c r="E42" s="133" t="s">
        <v>21</v>
      </c>
      <c r="F42" s="130" t="s">
        <v>17</v>
      </c>
    </row>
    <row r="43" spans="2:6" ht="19.5" customHeight="1" x14ac:dyDescent="0.2">
      <c r="B43" s="172" t="s">
        <v>31</v>
      </c>
      <c r="C43" s="171"/>
      <c r="D43" s="61" t="s">
        <v>12</v>
      </c>
      <c r="E43" s="133" t="s">
        <v>21</v>
      </c>
      <c r="F43" s="130" t="s">
        <v>17</v>
      </c>
    </row>
    <row r="44" spans="2:6" ht="19.5" hidden="1" customHeight="1" x14ac:dyDescent="0.2">
      <c r="B44" s="170"/>
      <c r="C44" s="171"/>
      <c r="D44" s="61"/>
      <c r="E44" s="133"/>
      <c r="F44" s="132"/>
    </row>
    <row r="45" spans="2:6" ht="19.5" hidden="1" customHeight="1" x14ac:dyDescent="0.2">
      <c r="B45" s="170"/>
      <c r="C45" s="171"/>
      <c r="D45" s="61"/>
      <c r="E45" s="133"/>
      <c r="F45" s="132"/>
    </row>
    <row r="50" spans="2:2" ht="14" hidden="1" customHeight="1" x14ac:dyDescent="0.15">
      <c r="B50" s="6" t="s">
        <v>12</v>
      </c>
    </row>
    <row r="51" spans="2:2" hidden="1" x14ac:dyDescent="0.15">
      <c r="B51" s="7" t="s">
        <v>32</v>
      </c>
    </row>
    <row r="52" spans="2:2" hidden="1" x14ac:dyDescent="0.15">
      <c r="B52" s="7" t="s">
        <v>30</v>
      </c>
    </row>
    <row r="53" spans="2:2" hidden="1" x14ac:dyDescent="0.15"/>
    <row r="54" spans="2:2" hidden="1" x14ac:dyDescent="0.15">
      <c r="B54" t="s">
        <v>13</v>
      </c>
    </row>
    <row r="55" spans="2:2" hidden="1" x14ac:dyDescent="0.15">
      <c r="B55" t="s">
        <v>21</v>
      </c>
    </row>
  </sheetData>
  <mergeCells count="28">
    <mergeCell ref="F17:F18"/>
    <mergeCell ref="B42:C42"/>
    <mergeCell ref="C2:E4"/>
    <mergeCell ref="B2:B4"/>
    <mergeCell ref="B6:F6"/>
    <mergeCell ref="B7:F14"/>
    <mergeCell ref="B15:F15"/>
    <mergeCell ref="F2:F4"/>
    <mergeCell ref="E17:E18"/>
    <mergeCell ref="B16:F16"/>
    <mergeCell ref="D17:D18"/>
    <mergeCell ref="B31:C31"/>
    <mergeCell ref="B27:C27"/>
    <mergeCell ref="B45:C45"/>
    <mergeCell ref="B36:C36"/>
    <mergeCell ref="B26:C26"/>
    <mergeCell ref="B41:C41"/>
    <mergeCell ref="B35:C35"/>
    <mergeCell ref="B44:C44"/>
    <mergeCell ref="B38:C38"/>
    <mergeCell ref="B37:C37"/>
    <mergeCell ref="B34:C34"/>
    <mergeCell ref="B28:C28"/>
    <mergeCell ref="B40:C40"/>
    <mergeCell ref="B30:C30"/>
    <mergeCell ref="B33:C33"/>
    <mergeCell ref="B43:C43"/>
    <mergeCell ref="B39:C39"/>
  </mergeCells>
  <dataValidations count="2">
    <dataValidation type="list" allowBlank="1" showInputMessage="1" showErrorMessage="1" sqref="D19:D24 D26:D28 D30:D31 D35:D45" xr:uid="{00000000-0002-0000-0100-000000000000}">
      <formula1>$B$50:$B$52</formula1>
    </dataValidation>
    <dataValidation type="list" allowBlank="1" showInputMessage="1" showErrorMessage="1" sqref="E19:E24 E26:E28 E30:E31 E35:E45" xr:uid="{00000000-0002-0000-0100-000001000000}">
      <formula1>$B$54:$B$55</formula1>
    </dataValidation>
  </dataValidations>
  <printOptions horizontalCentered="1"/>
  <pageMargins left="0.7" right="0.7" top="0.75" bottom="0.75" header="0.3" footer="0.3"/>
  <pageSetup scale="38" orientation="portrait" verticalDpi="4294967295"/>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2:Q72"/>
  <sheetViews>
    <sheetView showGridLines="0" topLeftCell="A21" zoomScale="68" zoomScaleNormal="90" zoomScalePageLayoutView="70" workbookViewId="0">
      <selection activeCell="H42" sqref="H42:I42"/>
    </sheetView>
  </sheetViews>
  <sheetFormatPr baseColWidth="10" defaultColWidth="11.5" defaultRowHeight="13" x14ac:dyDescent="0.15"/>
  <cols>
    <col min="1" max="1" width="4.1640625" customWidth="1"/>
    <col min="2" max="2" width="41.5" customWidth="1"/>
    <col min="3" max="3" width="25.1640625" customWidth="1"/>
    <col min="4" max="4" width="14.6640625" customWidth="1"/>
    <col min="5" max="5" width="12.5" customWidth="1"/>
    <col min="6" max="6" width="18.33203125" customWidth="1"/>
    <col min="7" max="7" width="24.6640625" customWidth="1"/>
    <col min="8" max="8" width="31.5" style="10" customWidth="1"/>
    <col min="9" max="9" width="14.6640625" customWidth="1"/>
    <col min="10" max="10" width="11.6640625" customWidth="1"/>
    <col min="11" max="11" width="14" customWidth="1"/>
    <col min="12" max="12" width="15.33203125" style="4" customWidth="1"/>
    <col min="13" max="13" width="4.6640625" customWidth="1"/>
  </cols>
  <sheetData>
    <row r="2" spans="2:17" ht="48.75" customHeight="1" x14ac:dyDescent="0.15">
      <c r="B2" s="159"/>
      <c r="C2" s="147" t="s">
        <v>0</v>
      </c>
      <c r="D2" s="148"/>
      <c r="E2" s="148"/>
      <c r="F2" s="148"/>
      <c r="G2" s="148"/>
      <c r="H2" s="148"/>
      <c r="I2" s="148"/>
      <c r="J2" s="149"/>
      <c r="K2" s="166" t="s">
        <v>1</v>
      </c>
      <c r="L2" s="149"/>
    </row>
    <row r="3" spans="2:17" ht="42" customHeight="1" x14ac:dyDescent="0.15">
      <c r="B3" s="160"/>
      <c r="C3" s="150"/>
      <c r="D3" s="146"/>
      <c r="E3" s="146"/>
      <c r="F3" s="146"/>
      <c r="G3" s="146"/>
      <c r="H3" s="196"/>
      <c r="I3" s="146"/>
      <c r="J3" s="151"/>
      <c r="K3" s="150"/>
      <c r="L3" s="151"/>
    </row>
    <row r="4" spans="2:17" ht="36.75" customHeight="1" x14ac:dyDescent="0.15">
      <c r="B4" s="161"/>
      <c r="C4" s="152"/>
      <c r="D4" s="153"/>
      <c r="E4" s="153"/>
      <c r="F4" s="153"/>
      <c r="G4" s="153"/>
      <c r="H4" s="153"/>
      <c r="I4" s="153"/>
      <c r="J4" s="154"/>
      <c r="K4" s="152"/>
      <c r="L4" s="154"/>
    </row>
    <row r="5" spans="2:17" ht="24.75" customHeight="1" thickBot="1" x14ac:dyDescent="0.25">
      <c r="C5" s="12"/>
      <c r="D5" s="13"/>
      <c r="E5" s="13"/>
      <c r="F5" s="13"/>
      <c r="G5" s="13"/>
    </row>
    <row r="6" spans="2:17" ht="121.5" customHeight="1" x14ac:dyDescent="0.15">
      <c r="B6" s="197" t="s">
        <v>47</v>
      </c>
      <c r="C6" s="164"/>
      <c r="D6" s="164"/>
      <c r="E6" s="164"/>
      <c r="F6" s="164"/>
      <c r="G6" s="164"/>
      <c r="H6" s="164"/>
      <c r="I6" s="164"/>
      <c r="J6" s="164"/>
      <c r="K6" s="164"/>
      <c r="L6" s="181"/>
      <c r="M6" s="1"/>
      <c r="N6" s="1"/>
      <c r="O6" s="1"/>
      <c r="P6" s="1"/>
      <c r="Q6" s="1"/>
    </row>
    <row r="7" spans="2:17" ht="24.75" customHeight="1" x14ac:dyDescent="0.15">
      <c r="B7" s="213" t="s">
        <v>4</v>
      </c>
      <c r="C7" s="183"/>
      <c r="D7" s="183"/>
      <c r="E7" s="183"/>
      <c r="F7" s="183"/>
      <c r="G7" s="183"/>
      <c r="H7" s="183"/>
      <c r="I7" s="183"/>
      <c r="J7" s="183"/>
      <c r="K7" s="183"/>
      <c r="L7" s="200"/>
    </row>
    <row r="8" spans="2:17" ht="18" customHeight="1" x14ac:dyDescent="0.2">
      <c r="B8" s="110" t="s">
        <v>48</v>
      </c>
      <c r="C8" s="111"/>
      <c r="D8" s="111"/>
      <c r="E8" s="111"/>
      <c r="F8" s="111"/>
      <c r="G8" s="111"/>
      <c r="H8" s="111"/>
      <c r="I8" s="111"/>
      <c r="J8" s="111"/>
      <c r="K8" s="111"/>
      <c r="L8" s="112"/>
    </row>
    <row r="9" spans="2:17" ht="16" customHeight="1" x14ac:dyDescent="0.2">
      <c r="B9" s="110" t="s">
        <v>49</v>
      </c>
      <c r="C9" s="113"/>
      <c r="D9" s="113"/>
      <c r="E9" s="113"/>
      <c r="F9" s="113"/>
      <c r="G9" s="113"/>
      <c r="H9" s="113"/>
      <c r="I9" s="114"/>
      <c r="J9" s="113"/>
      <c r="K9" s="113"/>
      <c r="L9" s="115"/>
    </row>
    <row r="10" spans="2:17" ht="16" customHeight="1" x14ac:dyDescent="0.2">
      <c r="B10" s="110" t="s">
        <v>50</v>
      </c>
      <c r="C10" s="113"/>
      <c r="D10" s="113"/>
      <c r="E10" s="113"/>
      <c r="F10" s="113"/>
      <c r="G10" s="113"/>
      <c r="H10" s="113"/>
      <c r="I10" s="113"/>
      <c r="J10" s="113"/>
      <c r="K10" s="113"/>
      <c r="L10" s="115"/>
    </row>
    <row r="11" spans="2:17" ht="16" customHeight="1" x14ac:dyDescent="0.2">
      <c r="B11" s="110" t="s">
        <v>51</v>
      </c>
      <c r="C11" s="113"/>
      <c r="D11" s="113"/>
      <c r="E11" s="113"/>
      <c r="F11" s="113"/>
      <c r="G11" s="113"/>
      <c r="H11" s="113"/>
      <c r="I11" s="113"/>
      <c r="J11" s="113"/>
      <c r="K11" s="113"/>
      <c r="L11" s="115"/>
    </row>
    <row r="12" spans="2:17" ht="18" customHeight="1" x14ac:dyDescent="0.15">
      <c r="B12" s="216" t="s">
        <v>52</v>
      </c>
      <c r="C12" s="146"/>
      <c r="D12" s="146"/>
      <c r="E12" s="146"/>
      <c r="F12" s="146"/>
      <c r="G12" s="146"/>
      <c r="H12" s="196"/>
      <c r="I12" s="146"/>
      <c r="J12" s="146"/>
      <c r="K12" s="146"/>
      <c r="L12" s="217"/>
    </row>
    <row r="13" spans="2:17" ht="16" customHeight="1" x14ac:dyDescent="0.2">
      <c r="B13" s="110" t="s">
        <v>53</v>
      </c>
      <c r="C13" s="113"/>
      <c r="D13" s="113"/>
      <c r="E13" s="113"/>
      <c r="F13" s="113"/>
      <c r="G13" s="113"/>
      <c r="H13" s="113"/>
      <c r="I13" s="113"/>
      <c r="J13" s="113"/>
      <c r="K13" s="113"/>
      <c r="L13" s="115"/>
    </row>
    <row r="14" spans="2:17" ht="7.5" customHeight="1" thickBot="1" x14ac:dyDescent="0.25">
      <c r="B14" s="71"/>
      <c r="C14" s="72"/>
      <c r="D14" s="72"/>
      <c r="E14" s="72"/>
      <c r="F14" s="72"/>
      <c r="G14" s="72"/>
      <c r="H14" s="72"/>
      <c r="I14" s="72"/>
      <c r="J14" s="72"/>
      <c r="K14" s="72"/>
      <c r="L14" s="73"/>
    </row>
    <row r="15" spans="2:17" ht="33.75" customHeight="1" thickBot="1" x14ac:dyDescent="0.2">
      <c r="B15" s="219" t="s">
        <v>54</v>
      </c>
      <c r="C15" s="164"/>
      <c r="D15" s="164"/>
      <c r="E15" s="164"/>
      <c r="F15" s="164"/>
      <c r="G15" s="165"/>
      <c r="H15" s="199" t="s">
        <v>55</v>
      </c>
      <c r="I15" s="183"/>
      <c r="J15" s="183"/>
      <c r="K15" s="183"/>
      <c r="L15" s="200"/>
    </row>
    <row r="16" spans="2:17" ht="40.5" customHeight="1" thickBot="1" x14ac:dyDescent="0.2">
      <c r="B16" s="74" t="s">
        <v>56</v>
      </c>
      <c r="C16" s="218" t="s">
        <v>57</v>
      </c>
      <c r="D16" s="164"/>
      <c r="E16" s="164"/>
      <c r="F16" s="164"/>
      <c r="G16" s="165"/>
      <c r="H16" s="75" t="s">
        <v>58</v>
      </c>
      <c r="I16" s="75" t="s">
        <v>59</v>
      </c>
      <c r="J16" s="75" t="s">
        <v>60</v>
      </c>
      <c r="K16" s="75" t="s">
        <v>61</v>
      </c>
      <c r="L16" s="76" t="s">
        <v>62</v>
      </c>
    </row>
    <row r="17" spans="2:12" ht="87.75" hidden="1" customHeight="1" x14ac:dyDescent="0.15">
      <c r="B17" s="77"/>
      <c r="C17" s="202"/>
      <c r="D17" s="190"/>
      <c r="E17" s="190"/>
      <c r="F17" s="190"/>
      <c r="G17" s="203"/>
      <c r="H17" s="78"/>
      <c r="I17" s="79"/>
      <c r="J17" s="80"/>
      <c r="K17" s="80"/>
      <c r="L17" s="81"/>
    </row>
    <row r="18" spans="2:12" ht="79.5" customHeight="1" x14ac:dyDescent="0.15">
      <c r="B18" s="82" t="s">
        <v>10</v>
      </c>
      <c r="C18" s="198" t="s">
        <v>11</v>
      </c>
      <c r="D18" s="156"/>
      <c r="E18" s="156"/>
      <c r="F18" s="156"/>
      <c r="G18" s="157"/>
      <c r="H18" s="83" t="s">
        <v>63</v>
      </c>
      <c r="I18" s="79">
        <v>3</v>
      </c>
      <c r="J18" s="80">
        <v>4</v>
      </c>
      <c r="K18" s="80">
        <f>+I18+J18</f>
        <v>7</v>
      </c>
      <c r="L18" s="84" t="str">
        <f>IF(K18&lt;=4,"BAJO",IF(K18=5,"MEDIO",IF(K18=6,"ALTO",IF(K18=7,"ALTO","EXTREMO"))))</f>
        <v>ALTO</v>
      </c>
    </row>
    <row r="19" spans="2:12" ht="53.25" hidden="1" customHeight="1" x14ac:dyDescent="0.15">
      <c r="B19" s="82"/>
      <c r="C19" s="198"/>
      <c r="D19" s="156"/>
      <c r="E19" s="156"/>
      <c r="F19" s="156"/>
      <c r="G19" s="157"/>
      <c r="H19" s="83"/>
      <c r="I19" s="79"/>
      <c r="J19" s="80"/>
      <c r="K19" s="80"/>
      <c r="L19" s="84"/>
    </row>
    <row r="20" spans="2:12" ht="63.75" customHeight="1" x14ac:dyDescent="0.15">
      <c r="B20" s="82" t="s">
        <v>10</v>
      </c>
      <c r="C20" s="198" t="s">
        <v>15</v>
      </c>
      <c r="D20" s="156"/>
      <c r="E20" s="156"/>
      <c r="F20" s="156"/>
      <c r="G20" s="157"/>
      <c r="H20" s="83" t="s">
        <v>64</v>
      </c>
      <c r="I20" s="79">
        <v>3</v>
      </c>
      <c r="J20" s="80">
        <v>4</v>
      </c>
      <c r="K20" s="80">
        <f>+I20+J20</f>
        <v>7</v>
      </c>
      <c r="L20" s="84" t="str">
        <f>IF(K20&lt;=4,"BAJO",IF(K20=5,"MEDIO",IF(K20=6,"ALTO",IF(K20=7,"ALTO","EXTREMO"))))</f>
        <v>ALTO</v>
      </c>
    </row>
    <row r="21" spans="2:12" ht="63.75" customHeight="1" x14ac:dyDescent="0.15">
      <c r="B21" s="82" t="s">
        <v>10</v>
      </c>
      <c r="C21" s="198" t="s">
        <v>16</v>
      </c>
      <c r="D21" s="156"/>
      <c r="E21" s="156"/>
      <c r="F21" s="156"/>
      <c r="G21" s="157"/>
      <c r="H21" s="83" t="s">
        <v>65</v>
      </c>
      <c r="I21" s="79">
        <v>2</v>
      </c>
      <c r="J21" s="80">
        <v>4</v>
      </c>
      <c r="K21" s="80">
        <f>+I21+J21</f>
        <v>6</v>
      </c>
      <c r="L21" s="84" t="str">
        <f>IF(K21&lt;=4,"BAJO",IF(K21=5,"MEDIO",IF(K21=6,"ALTO",IF(K21=7,"ALTO","EXTREMO"))))</f>
        <v>ALTO</v>
      </c>
    </row>
    <row r="22" spans="2:12" ht="53.25" hidden="1" customHeight="1" x14ac:dyDescent="0.15">
      <c r="B22" s="82"/>
      <c r="C22" s="198"/>
      <c r="D22" s="156"/>
      <c r="E22" s="156"/>
      <c r="F22" s="156"/>
      <c r="G22" s="157"/>
      <c r="H22" s="83"/>
      <c r="I22" s="79"/>
      <c r="J22" s="80"/>
      <c r="K22" s="80"/>
      <c r="L22" s="84"/>
    </row>
    <row r="23" spans="2:12" ht="53.25" customHeight="1" x14ac:dyDescent="0.15">
      <c r="B23" s="82" t="s">
        <v>18</v>
      </c>
      <c r="C23" s="198" t="s">
        <v>19</v>
      </c>
      <c r="D23" s="156"/>
      <c r="E23" s="156"/>
      <c r="F23" s="156"/>
      <c r="G23" s="157"/>
      <c r="H23" s="83" t="s">
        <v>66</v>
      </c>
      <c r="I23" s="79">
        <v>3</v>
      </c>
      <c r="J23" s="80">
        <v>4</v>
      </c>
      <c r="K23" s="80">
        <f>+I23+J23</f>
        <v>7</v>
      </c>
      <c r="L23" s="84" t="str">
        <f>IF(K23&lt;=4,"BAJO",IF(K23=5,"MEDIO",IF(K23=6,"ALTO",IF(K23=7,"ALTO","EXTREMO"))))</f>
        <v>ALTO</v>
      </c>
    </row>
    <row r="24" spans="2:12" ht="53.25" hidden="1" customHeight="1" x14ac:dyDescent="0.15">
      <c r="B24" s="82"/>
      <c r="C24" s="198"/>
      <c r="D24" s="156"/>
      <c r="E24" s="156"/>
      <c r="F24" s="156"/>
      <c r="G24" s="157"/>
      <c r="H24" s="83"/>
      <c r="I24" s="79"/>
      <c r="J24" s="80"/>
      <c r="K24" s="80"/>
      <c r="L24" s="84"/>
    </row>
    <row r="25" spans="2:12" ht="53.25" hidden="1" customHeight="1" x14ac:dyDescent="0.15">
      <c r="B25" s="82"/>
      <c r="C25" s="198"/>
      <c r="D25" s="156"/>
      <c r="E25" s="156"/>
      <c r="F25" s="156"/>
      <c r="G25" s="157"/>
      <c r="H25" s="83"/>
      <c r="I25" s="79"/>
      <c r="J25" s="80"/>
      <c r="K25" s="80"/>
      <c r="L25" s="84"/>
    </row>
    <row r="26" spans="2:12" ht="53.25" customHeight="1" x14ac:dyDescent="0.15">
      <c r="B26" s="82" t="s">
        <v>18</v>
      </c>
      <c r="C26" s="198" t="s">
        <v>20</v>
      </c>
      <c r="D26" s="156"/>
      <c r="E26" s="156"/>
      <c r="F26" s="156"/>
      <c r="G26" s="157"/>
      <c r="H26" s="83" t="s">
        <v>67</v>
      </c>
      <c r="I26" s="79">
        <v>2</v>
      </c>
      <c r="J26" s="80">
        <v>4</v>
      </c>
      <c r="K26" s="80">
        <f>+I26+J26</f>
        <v>6</v>
      </c>
      <c r="L26" s="84" t="str">
        <f>IF(K26&lt;=4,"BAJO",IF(K26=5,"MEDIO",IF(K26=6,"ALTO",IF(K26=7,"ALTO","EXTREMO"))))</f>
        <v>ALTO</v>
      </c>
    </row>
    <row r="27" spans="2:12" ht="65.25" hidden="1" customHeight="1" x14ac:dyDescent="0.15">
      <c r="B27" s="82"/>
      <c r="C27" s="198"/>
      <c r="D27" s="156"/>
      <c r="E27" s="156"/>
      <c r="F27" s="156"/>
      <c r="G27" s="157"/>
      <c r="H27" s="83"/>
      <c r="I27" s="79"/>
      <c r="J27" s="80"/>
      <c r="K27" s="80"/>
      <c r="L27" s="84"/>
    </row>
    <row r="28" spans="2:12" ht="53.25" customHeight="1" x14ac:dyDescent="0.15">
      <c r="B28" s="136" t="s">
        <v>22</v>
      </c>
      <c r="C28" s="198" t="s">
        <v>68</v>
      </c>
      <c r="D28" s="156"/>
      <c r="E28" s="156"/>
      <c r="F28" s="156"/>
      <c r="G28" s="157"/>
      <c r="H28" s="83" t="s">
        <v>69</v>
      </c>
      <c r="I28" s="79">
        <v>2</v>
      </c>
      <c r="J28" s="80">
        <v>2</v>
      </c>
      <c r="K28" s="80">
        <f>+I28+J28</f>
        <v>4</v>
      </c>
      <c r="L28" s="79" t="str">
        <f>IF(K28&lt;=4,"BAJO",IF(K28=5,"MEDIO",IF(K28=6,"ALTO",IF(K28=7,"ALTO","EXTREMO"))))</f>
        <v>BAJO</v>
      </c>
    </row>
    <row r="29" spans="2:12" ht="53.25" customHeight="1" x14ac:dyDescent="0.15">
      <c r="B29" s="136" t="s">
        <v>24</v>
      </c>
      <c r="C29" s="198" t="s">
        <v>26</v>
      </c>
      <c r="D29" s="156"/>
      <c r="E29" s="156"/>
      <c r="F29" s="156"/>
      <c r="G29" s="157"/>
      <c r="H29" s="83" t="s">
        <v>70</v>
      </c>
      <c r="I29" s="79">
        <v>4</v>
      </c>
      <c r="J29" s="80">
        <v>3</v>
      </c>
      <c r="K29" s="80">
        <f>+I29+J29</f>
        <v>7</v>
      </c>
      <c r="L29" s="79" t="str">
        <f>IF(K29&lt;=4,"BAJO",IF(K29=5,"MEDIO",IF(K29=6,"ALTO",IF(K29=7,"ALTO","EXTREMO"))))</f>
        <v>ALTO</v>
      </c>
    </row>
    <row r="30" spans="2:12" ht="53.25" customHeight="1" x14ac:dyDescent="0.15">
      <c r="B30" s="136" t="s">
        <v>24</v>
      </c>
      <c r="C30" s="198" t="s">
        <v>27</v>
      </c>
      <c r="D30" s="156"/>
      <c r="E30" s="156"/>
      <c r="F30" s="156"/>
      <c r="G30" s="157"/>
      <c r="H30" s="83" t="s">
        <v>71</v>
      </c>
      <c r="I30" s="79">
        <v>2</v>
      </c>
      <c r="J30" s="80">
        <v>4</v>
      </c>
      <c r="K30" s="80">
        <f>+I30+J30</f>
        <v>6</v>
      </c>
      <c r="L30" s="79" t="str">
        <f>IF(K30&lt;=4,"BAJO",IF(K30=5,"MEDIO",IF(K30=6,"ALTO",IF(K30=7,"ALTO","EXTREMO"))))</f>
        <v>ALTO</v>
      </c>
    </row>
    <row r="31" spans="2:12" ht="53.25" customHeight="1" x14ac:dyDescent="0.15">
      <c r="B31" s="136" t="s">
        <v>24</v>
      </c>
      <c r="C31" s="250" t="s">
        <v>28</v>
      </c>
      <c r="D31" s="251"/>
      <c r="E31" s="251"/>
      <c r="F31" s="251"/>
      <c r="G31" s="252"/>
      <c r="H31" s="83" t="s">
        <v>72</v>
      </c>
      <c r="I31" s="79">
        <v>3</v>
      </c>
      <c r="J31" s="80">
        <v>4</v>
      </c>
      <c r="K31" s="80">
        <f>+I31+J31</f>
        <v>7</v>
      </c>
      <c r="L31" s="79" t="str">
        <f>IF(K31&lt;=4,"BAJO",IF(K31=5,"MEDIO",IF(K31=6,"ALTO",IF(K31=7,"ALTO","EXTREMO"))))</f>
        <v>ALTO</v>
      </c>
    </row>
    <row r="32" spans="2:12" ht="93.5" hidden="1" customHeight="1" x14ac:dyDescent="0.15">
      <c r="B32" s="136"/>
      <c r="C32" s="250"/>
      <c r="D32" s="251"/>
      <c r="E32" s="251"/>
      <c r="F32" s="251"/>
      <c r="G32" s="252"/>
      <c r="H32" s="83"/>
      <c r="I32" s="79"/>
      <c r="J32" s="80"/>
      <c r="K32" s="80"/>
      <c r="L32" s="79"/>
    </row>
    <row r="33" spans="2:14" ht="69.75" hidden="1" customHeight="1" x14ac:dyDescent="0.15">
      <c r="B33" s="136"/>
      <c r="C33" s="250"/>
      <c r="D33" s="251"/>
      <c r="E33" s="251"/>
      <c r="F33" s="251"/>
      <c r="G33" s="252"/>
      <c r="H33" s="83"/>
      <c r="I33" s="79"/>
      <c r="J33" s="80"/>
      <c r="K33" s="80"/>
      <c r="L33" s="79"/>
    </row>
    <row r="34" spans="2:14" ht="96.5" hidden="1" customHeight="1" x14ac:dyDescent="0.15">
      <c r="B34" s="136"/>
      <c r="C34" s="250"/>
      <c r="D34" s="251"/>
      <c r="E34" s="251"/>
      <c r="F34" s="251"/>
      <c r="G34" s="252"/>
      <c r="H34" s="83"/>
      <c r="I34" s="79"/>
      <c r="J34" s="80"/>
      <c r="K34" s="80"/>
      <c r="L34" s="79"/>
    </row>
    <row r="35" spans="2:14" ht="56.75" hidden="1" customHeight="1" x14ac:dyDescent="0.15">
      <c r="B35" s="136"/>
      <c r="C35" s="250"/>
      <c r="D35" s="251"/>
      <c r="E35" s="251"/>
      <c r="F35" s="251"/>
      <c r="G35" s="252"/>
      <c r="H35" s="83"/>
      <c r="I35" s="79"/>
      <c r="J35" s="80"/>
      <c r="K35" s="80"/>
      <c r="L35" s="79"/>
    </row>
    <row r="36" spans="2:14" ht="83" hidden="1" customHeight="1" x14ac:dyDescent="0.15">
      <c r="B36" s="136"/>
      <c r="C36" s="250"/>
      <c r="D36" s="251"/>
      <c r="E36" s="251"/>
      <c r="F36" s="251"/>
      <c r="G36" s="252"/>
      <c r="H36" s="83"/>
      <c r="I36" s="79"/>
      <c r="J36" s="80"/>
      <c r="K36" s="80"/>
      <c r="L36" s="79"/>
    </row>
    <row r="37" spans="2:14" ht="53.25" customHeight="1" x14ac:dyDescent="0.15">
      <c r="B37" s="136" t="s">
        <v>24</v>
      </c>
      <c r="C37" s="250" t="s">
        <v>29</v>
      </c>
      <c r="D37" s="251"/>
      <c r="E37" s="251"/>
      <c r="F37" s="251"/>
      <c r="G37" s="252"/>
      <c r="H37" s="83" t="s">
        <v>73</v>
      </c>
      <c r="I37" s="79">
        <v>2</v>
      </c>
      <c r="J37" s="80">
        <v>5</v>
      </c>
      <c r="K37" s="80">
        <f>+I37+J37</f>
        <v>7</v>
      </c>
      <c r="L37" s="79" t="str">
        <f>IF(K37&lt;=4,"BAJO",IF(K37=5,"MEDIO",IF(K37=6,"ALTO",IF(K37=7,"ALTO","EXTREMO"))))</f>
        <v>ALTO</v>
      </c>
    </row>
    <row r="38" spans="2:14" ht="53.25" customHeight="1" x14ac:dyDescent="0.15">
      <c r="B38" s="136" t="s">
        <v>24</v>
      </c>
      <c r="C38" s="250" t="s">
        <v>31</v>
      </c>
      <c r="D38" s="251"/>
      <c r="E38" s="251"/>
      <c r="F38" s="251"/>
      <c r="G38" s="252"/>
      <c r="H38" s="83" t="s">
        <v>74</v>
      </c>
      <c r="I38" s="79">
        <v>3</v>
      </c>
      <c r="J38" s="80">
        <v>4</v>
      </c>
      <c r="K38" s="80">
        <f>+I38+J38</f>
        <v>7</v>
      </c>
      <c r="L38" s="79" t="str">
        <f>IF(K38&lt;=4,"BAJO",IF(K38=5,"MEDIO",IF(K38=6,"ALTO",IF(K38=7,"ALTO","EXTREMO"))))</f>
        <v>ALTO</v>
      </c>
    </row>
    <row r="39" spans="2:14" ht="53.25" hidden="1" customHeight="1" x14ac:dyDescent="0.15">
      <c r="B39" s="136"/>
      <c r="C39" s="198"/>
      <c r="D39" s="156"/>
      <c r="E39" s="156"/>
      <c r="F39" s="156"/>
      <c r="G39" s="157"/>
      <c r="H39" s="83"/>
      <c r="I39" s="79"/>
      <c r="J39" s="80"/>
      <c r="K39" s="80"/>
      <c r="L39" s="79"/>
    </row>
    <row r="40" spans="2:14" ht="53.25" hidden="1" customHeight="1" x14ac:dyDescent="0.15">
      <c r="B40" s="136"/>
      <c r="C40" s="198"/>
      <c r="D40" s="156"/>
      <c r="E40" s="156"/>
      <c r="F40" s="156"/>
      <c r="G40" s="157"/>
      <c r="H40" s="83"/>
      <c r="I40" s="79"/>
      <c r="J40" s="80"/>
      <c r="K40" s="80"/>
      <c r="L40" s="79"/>
    </row>
    <row r="41" spans="2:14" ht="12.75" customHeight="1" x14ac:dyDescent="0.2">
      <c r="B41" s="68"/>
      <c r="C41" s="69"/>
      <c r="D41" s="69"/>
      <c r="E41" s="69"/>
      <c r="F41" s="69"/>
      <c r="G41" s="69"/>
      <c r="H41" s="69"/>
      <c r="I41" s="69"/>
      <c r="J41" s="69"/>
      <c r="K41" s="69"/>
      <c r="L41" s="70"/>
    </row>
    <row r="42" spans="2:14" ht="14" customHeight="1" x14ac:dyDescent="0.2">
      <c r="B42" s="68"/>
      <c r="C42" s="204"/>
      <c r="D42" s="146"/>
      <c r="E42" s="146"/>
      <c r="F42" s="69"/>
      <c r="G42" s="69"/>
      <c r="H42" s="201"/>
      <c r="I42" s="153"/>
      <c r="J42" s="69"/>
      <c r="K42" s="69"/>
      <c r="L42" s="70"/>
    </row>
    <row r="43" spans="2:14" ht="19.5" customHeight="1" x14ac:dyDescent="0.2">
      <c r="B43" s="214" t="s">
        <v>75</v>
      </c>
      <c r="C43" s="194" t="s">
        <v>76</v>
      </c>
      <c r="D43" s="157"/>
      <c r="E43" s="85" t="s">
        <v>77</v>
      </c>
      <c r="F43" s="69"/>
      <c r="G43" s="205" t="s">
        <v>60</v>
      </c>
      <c r="H43" s="86" t="s">
        <v>78</v>
      </c>
      <c r="I43" s="86" t="s">
        <v>77</v>
      </c>
      <c r="J43" s="69"/>
      <c r="K43" s="69"/>
      <c r="L43" s="70"/>
    </row>
    <row r="44" spans="2:14" ht="21" customHeight="1" x14ac:dyDescent="0.2">
      <c r="B44" s="215"/>
      <c r="C44" s="195" t="s">
        <v>79</v>
      </c>
      <c r="D44" s="157"/>
      <c r="E44" s="87">
        <v>1</v>
      </c>
      <c r="F44" s="69"/>
      <c r="G44" s="146"/>
      <c r="H44" s="87" t="s">
        <v>80</v>
      </c>
      <c r="I44" s="88">
        <v>1</v>
      </c>
      <c r="J44" s="69"/>
      <c r="K44" s="69"/>
      <c r="L44" s="70"/>
    </row>
    <row r="45" spans="2:14" ht="15.75" customHeight="1" x14ac:dyDescent="0.2">
      <c r="B45" s="215"/>
      <c r="C45" s="195" t="s">
        <v>81</v>
      </c>
      <c r="D45" s="157"/>
      <c r="E45" s="87">
        <v>2</v>
      </c>
      <c r="F45" s="69"/>
      <c r="G45" s="146"/>
      <c r="H45" s="87" t="s">
        <v>82</v>
      </c>
      <c r="I45" s="88">
        <v>2</v>
      </c>
      <c r="J45" s="69"/>
      <c r="K45" s="69"/>
      <c r="L45" s="70"/>
      <c r="N45" s="5"/>
    </row>
    <row r="46" spans="2:14" ht="24.75" customHeight="1" x14ac:dyDescent="0.2">
      <c r="B46" s="215"/>
      <c r="C46" s="195" t="s">
        <v>83</v>
      </c>
      <c r="D46" s="157"/>
      <c r="E46" s="87">
        <v>3</v>
      </c>
      <c r="F46" s="69"/>
      <c r="G46" s="146"/>
      <c r="H46" s="87" t="s">
        <v>84</v>
      </c>
      <c r="I46" s="88">
        <v>3</v>
      </c>
      <c r="J46" s="69"/>
      <c r="K46" s="69"/>
      <c r="L46" s="70"/>
    </row>
    <row r="47" spans="2:14" ht="18" customHeight="1" x14ac:dyDescent="0.2">
      <c r="B47" s="215"/>
      <c r="C47" s="195" t="s">
        <v>85</v>
      </c>
      <c r="D47" s="157"/>
      <c r="E47" s="87">
        <v>4</v>
      </c>
      <c r="F47" s="69"/>
      <c r="G47" s="146"/>
      <c r="H47" s="87" t="s">
        <v>86</v>
      </c>
      <c r="I47" s="88">
        <v>4</v>
      </c>
      <c r="J47" s="69"/>
      <c r="K47" s="69"/>
      <c r="L47" s="70"/>
    </row>
    <row r="48" spans="2:14" ht="29.25" customHeight="1" x14ac:dyDescent="0.2">
      <c r="B48" s="215"/>
      <c r="C48" s="195" t="s">
        <v>87</v>
      </c>
      <c r="D48" s="157"/>
      <c r="E48" s="87">
        <v>5</v>
      </c>
      <c r="F48" s="69"/>
      <c r="G48" s="146"/>
      <c r="H48" s="87" t="s">
        <v>88</v>
      </c>
      <c r="I48" s="88">
        <v>5</v>
      </c>
      <c r="J48" s="69"/>
      <c r="K48" s="69"/>
      <c r="L48" s="70"/>
    </row>
    <row r="49" spans="2:12" ht="16.5" customHeight="1" x14ac:dyDescent="0.2">
      <c r="B49" s="89"/>
      <c r="C49" s="90"/>
      <c r="D49" s="90"/>
      <c r="E49" s="90"/>
      <c r="F49" s="69"/>
      <c r="G49" s="90"/>
      <c r="H49" s="90"/>
      <c r="I49" s="90"/>
      <c r="J49" s="90"/>
      <c r="K49" s="90"/>
      <c r="L49" s="70"/>
    </row>
    <row r="50" spans="2:12" ht="16.5" customHeight="1" x14ac:dyDescent="0.2">
      <c r="B50" s="89"/>
      <c r="C50" s="201" t="s">
        <v>89</v>
      </c>
      <c r="D50" s="153"/>
      <c r="E50" s="153"/>
      <c r="F50" s="153"/>
      <c r="G50" s="153"/>
      <c r="H50" s="153"/>
      <c r="I50" s="153"/>
      <c r="J50" s="153"/>
      <c r="K50" s="153"/>
      <c r="L50" s="70"/>
    </row>
    <row r="51" spans="2:12" ht="69.75" customHeight="1" x14ac:dyDescent="0.15">
      <c r="B51" s="89"/>
      <c r="C51" s="195" t="s">
        <v>90</v>
      </c>
      <c r="D51" s="156"/>
      <c r="E51" s="157"/>
      <c r="F51" s="87" t="s">
        <v>91</v>
      </c>
      <c r="G51" s="87" t="s">
        <v>92</v>
      </c>
      <c r="H51" s="87" t="s">
        <v>93</v>
      </c>
      <c r="I51" s="195" t="s">
        <v>94</v>
      </c>
      <c r="J51" s="157"/>
      <c r="K51" s="195" t="s">
        <v>95</v>
      </c>
      <c r="L51" s="157"/>
    </row>
    <row r="52" spans="2:12" ht="69.75" customHeight="1" x14ac:dyDescent="0.15">
      <c r="B52" s="89"/>
      <c r="C52" s="195" t="s">
        <v>96</v>
      </c>
      <c r="D52" s="156"/>
      <c r="E52" s="157"/>
      <c r="F52" s="87" t="s">
        <v>97</v>
      </c>
      <c r="G52" s="87" t="s">
        <v>98</v>
      </c>
      <c r="H52" s="87" t="s">
        <v>99</v>
      </c>
      <c r="I52" s="195" t="s">
        <v>100</v>
      </c>
      <c r="J52" s="157"/>
      <c r="K52" s="195" t="s">
        <v>101</v>
      </c>
      <c r="L52" s="157"/>
    </row>
    <row r="53" spans="2:12" ht="14" customHeight="1" x14ac:dyDescent="0.2">
      <c r="B53" s="68"/>
      <c r="C53" s="194" t="s">
        <v>102</v>
      </c>
      <c r="D53" s="149"/>
      <c r="E53" s="194" t="s">
        <v>77</v>
      </c>
      <c r="F53" s="91" t="s">
        <v>80</v>
      </c>
      <c r="G53" s="91" t="s">
        <v>82</v>
      </c>
      <c r="H53" s="92" t="s">
        <v>84</v>
      </c>
      <c r="I53" s="212" t="s">
        <v>86</v>
      </c>
      <c r="J53" s="157"/>
      <c r="K53" s="194" t="s">
        <v>88</v>
      </c>
      <c r="L53" s="157"/>
    </row>
    <row r="54" spans="2:12" ht="14" customHeight="1" x14ac:dyDescent="0.2">
      <c r="B54" s="68"/>
      <c r="C54" s="152"/>
      <c r="D54" s="154"/>
      <c r="E54" s="161"/>
      <c r="F54" s="93">
        <v>1</v>
      </c>
      <c r="G54" s="93">
        <v>2</v>
      </c>
      <c r="H54" s="93">
        <v>3</v>
      </c>
      <c r="I54" s="211">
        <v>4</v>
      </c>
      <c r="J54" s="157"/>
      <c r="K54" s="211">
        <v>5</v>
      </c>
      <c r="L54" s="157"/>
    </row>
    <row r="55" spans="2:12" ht="19.5" customHeight="1" x14ac:dyDescent="0.2">
      <c r="B55" s="68"/>
      <c r="C55" s="195" t="s">
        <v>79</v>
      </c>
      <c r="D55" s="157"/>
      <c r="E55" s="94">
        <v>1</v>
      </c>
      <c r="F55" s="95">
        <v>2</v>
      </c>
      <c r="G55" s="95">
        <v>3</v>
      </c>
      <c r="H55" s="95">
        <v>4</v>
      </c>
      <c r="I55" s="209">
        <v>5</v>
      </c>
      <c r="J55" s="157"/>
      <c r="K55" s="210">
        <v>6</v>
      </c>
      <c r="L55" s="157"/>
    </row>
    <row r="56" spans="2:12" ht="21.75" customHeight="1" x14ac:dyDescent="0.2">
      <c r="B56" s="68"/>
      <c r="C56" s="195" t="s">
        <v>81</v>
      </c>
      <c r="D56" s="157"/>
      <c r="E56" s="94">
        <v>2</v>
      </c>
      <c r="F56" s="95">
        <v>3</v>
      </c>
      <c r="G56" s="95">
        <v>4</v>
      </c>
      <c r="H56" s="96">
        <v>5</v>
      </c>
      <c r="I56" s="210">
        <v>6</v>
      </c>
      <c r="J56" s="157"/>
      <c r="K56" s="206">
        <v>7</v>
      </c>
      <c r="L56" s="207"/>
    </row>
    <row r="57" spans="2:12" ht="26.25" customHeight="1" x14ac:dyDescent="0.2">
      <c r="B57" s="68"/>
      <c r="C57" s="195" t="s">
        <v>83</v>
      </c>
      <c r="D57" s="157"/>
      <c r="E57" s="94">
        <v>3</v>
      </c>
      <c r="F57" s="95">
        <v>4</v>
      </c>
      <c r="G57" s="96">
        <v>5</v>
      </c>
      <c r="H57" s="97">
        <v>6</v>
      </c>
      <c r="I57" s="210">
        <v>7</v>
      </c>
      <c r="J57" s="157"/>
      <c r="K57" s="208">
        <v>8</v>
      </c>
      <c r="L57" s="157"/>
    </row>
    <row r="58" spans="2:12" ht="21" customHeight="1" x14ac:dyDescent="0.2">
      <c r="B58" s="68"/>
      <c r="C58" s="195" t="s">
        <v>85</v>
      </c>
      <c r="D58" s="157"/>
      <c r="E58" s="94">
        <v>4</v>
      </c>
      <c r="F58" s="96">
        <v>5</v>
      </c>
      <c r="G58" s="97">
        <v>6</v>
      </c>
      <c r="H58" s="97">
        <v>7</v>
      </c>
      <c r="I58" s="208">
        <v>8</v>
      </c>
      <c r="J58" s="157"/>
      <c r="K58" s="208">
        <v>9</v>
      </c>
      <c r="L58" s="157"/>
    </row>
    <row r="59" spans="2:12" ht="27" customHeight="1" x14ac:dyDescent="0.2">
      <c r="B59" s="68"/>
      <c r="C59" s="195" t="s">
        <v>87</v>
      </c>
      <c r="D59" s="157"/>
      <c r="E59" s="94">
        <v>5</v>
      </c>
      <c r="F59" s="97">
        <v>6</v>
      </c>
      <c r="G59" s="97">
        <v>7</v>
      </c>
      <c r="H59" s="98">
        <v>8</v>
      </c>
      <c r="I59" s="208">
        <v>9</v>
      </c>
      <c r="J59" s="157"/>
      <c r="K59" s="208">
        <v>10</v>
      </c>
      <c r="L59" s="157"/>
    </row>
    <row r="60" spans="2:12" ht="14" customHeight="1" x14ac:dyDescent="0.2">
      <c r="B60" s="68"/>
      <c r="C60" s="69"/>
      <c r="D60" s="69"/>
      <c r="E60" s="69"/>
      <c r="F60" s="69"/>
      <c r="G60" s="69"/>
      <c r="H60" s="69"/>
      <c r="I60" s="69"/>
      <c r="J60" s="69"/>
      <c r="K60" s="69"/>
      <c r="L60" s="70"/>
    </row>
    <row r="61" spans="2:12" ht="19.5" customHeight="1" x14ac:dyDescent="0.2">
      <c r="B61" s="68"/>
      <c r="C61" s="69"/>
      <c r="D61" s="69"/>
      <c r="E61" s="69"/>
      <c r="F61" s="69"/>
      <c r="G61" s="201" t="s">
        <v>103</v>
      </c>
      <c r="H61" s="153"/>
      <c r="I61" s="69"/>
      <c r="J61" s="69"/>
      <c r="K61" s="69"/>
      <c r="L61" s="70"/>
    </row>
    <row r="62" spans="2:12" ht="18" customHeight="1" x14ac:dyDescent="0.2">
      <c r="B62" s="68"/>
      <c r="C62" s="69"/>
      <c r="D62" s="69"/>
      <c r="E62" s="69"/>
      <c r="F62" s="69"/>
      <c r="G62" s="91" t="s">
        <v>89</v>
      </c>
      <c r="H62" s="99" t="s">
        <v>102</v>
      </c>
      <c r="I62" s="69"/>
      <c r="J62" s="69"/>
      <c r="K62" s="69"/>
      <c r="L62" s="70"/>
    </row>
    <row r="63" spans="2:12" ht="18" customHeight="1" x14ac:dyDescent="0.2">
      <c r="B63" s="68"/>
      <c r="C63" s="69"/>
      <c r="D63" s="69"/>
      <c r="E63" s="69"/>
      <c r="F63" s="69"/>
      <c r="G63" s="98" t="s">
        <v>104</v>
      </c>
      <c r="H63" s="100" t="s">
        <v>105</v>
      </c>
      <c r="I63" s="69"/>
      <c r="J63" s="69"/>
      <c r="K63" s="69"/>
      <c r="L63" s="70"/>
    </row>
    <row r="64" spans="2:12" ht="18" customHeight="1" x14ac:dyDescent="0.2">
      <c r="B64" s="68"/>
      <c r="C64" s="69"/>
      <c r="D64" s="69"/>
      <c r="E64" s="69"/>
      <c r="F64" s="69"/>
      <c r="G64" s="97" t="s">
        <v>106</v>
      </c>
      <c r="H64" s="100" t="s">
        <v>107</v>
      </c>
      <c r="I64" s="69"/>
      <c r="J64" s="69"/>
      <c r="K64" s="69"/>
      <c r="L64" s="70"/>
    </row>
    <row r="65" spans="2:12" ht="18" customHeight="1" x14ac:dyDescent="0.2">
      <c r="B65" s="68"/>
      <c r="C65" s="69"/>
      <c r="D65" s="69"/>
      <c r="E65" s="69"/>
      <c r="F65" s="69"/>
      <c r="G65" s="96">
        <v>5</v>
      </c>
      <c r="H65" s="100" t="s">
        <v>108</v>
      </c>
      <c r="I65" s="69"/>
      <c r="J65" s="69"/>
      <c r="K65" s="69"/>
      <c r="L65" s="70"/>
    </row>
    <row r="66" spans="2:12" ht="18" customHeight="1" x14ac:dyDescent="0.2">
      <c r="B66" s="68"/>
      <c r="C66" s="69"/>
      <c r="D66" s="69"/>
      <c r="E66" s="69"/>
      <c r="F66" s="69"/>
      <c r="G66" s="95" t="s">
        <v>109</v>
      </c>
      <c r="H66" s="100" t="s">
        <v>110</v>
      </c>
      <c r="I66" s="69"/>
      <c r="J66" s="69"/>
      <c r="K66" s="69"/>
      <c r="L66" s="70"/>
    </row>
    <row r="67" spans="2:12" ht="15" customHeight="1" thickBot="1" x14ac:dyDescent="0.25">
      <c r="B67" s="71"/>
      <c r="C67" s="72"/>
      <c r="D67" s="72"/>
      <c r="E67" s="72"/>
      <c r="F67" s="72"/>
      <c r="G67" s="72"/>
      <c r="H67" s="72"/>
      <c r="I67" s="72"/>
      <c r="J67" s="72"/>
      <c r="K67" s="72"/>
      <c r="L67" s="73"/>
    </row>
    <row r="71" spans="2:12" hidden="1" x14ac:dyDescent="0.15">
      <c r="B71" s="7" t="s">
        <v>55</v>
      </c>
    </row>
    <row r="72" spans="2:12" hidden="1" x14ac:dyDescent="0.15">
      <c r="B72" s="7" t="s">
        <v>111</v>
      </c>
    </row>
  </sheetData>
  <mergeCells count="72">
    <mergeCell ref="B7:L7"/>
    <mergeCell ref="C33:G33"/>
    <mergeCell ref="C58:D58"/>
    <mergeCell ref="B43:B48"/>
    <mergeCell ref="C45:D45"/>
    <mergeCell ref="B12:L12"/>
    <mergeCell ref="C20:G20"/>
    <mergeCell ref="C16:G16"/>
    <mergeCell ref="C25:G25"/>
    <mergeCell ref="C31:G31"/>
    <mergeCell ref="C22:G22"/>
    <mergeCell ref="C40:G40"/>
    <mergeCell ref="C56:D56"/>
    <mergeCell ref="I56:J56"/>
    <mergeCell ref="I58:J58"/>
    <mergeCell ref="B15:G15"/>
    <mergeCell ref="G61:H61"/>
    <mergeCell ref="K55:L55"/>
    <mergeCell ref="K54:L54"/>
    <mergeCell ref="C51:E51"/>
    <mergeCell ref="C26:G26"/>
    <mergeCell ref="I57:J57"/>
    <mergeCell ref="C29:G29"/>
    <mergeCell ref="K51:L51"/>
    <mergeCell ref="C47:D47"/>
    <mergeCell ref="I54:J54"/>
    <mergeCell ref="C52:E52"/>
    <mergeCell ref="C35:G35"/>
    <mergeCell ref="C55:D55"/>
    <mergeCell ref="C53:D54"/>
    <mergeCell ref="C44:D44"/>
    <mergeCell ref="I53:J53"/>
    <mergeCell ref="I52:J52"/>
    <mergeCell ref="C59:D59"/>
    <mergeCell ref="C30:G30"/>
    <mergeCell ref="C34:G34"/>
    <mergeCell ref="G43:G48"/>
    <mergeCell ref="C50:K50"/>
    <mergeCell ref="C43:D43"/>
    <mergeCell ref="C46:D46"/>
    <mergeCell ref="K56:L56"/>
    <mergeCell ref="K58:L58"/>
    <mergeCell ref="K52:L52"/>
    <mergeCell ref="K59:L59"/>
    <mergeCell ref="C57:D57"/>
    <mergeCell ref="K57:L57"/>
    <mergeCell ref="I59:J59"/>
    <mergeCell ref="I55:J55"/>
    <mergeCell ref="C23:G23"/>
    <mergeCell ref="C39:G39"/>
    <mergeCell ref="C17:G17"/>
    <mergeCell ref="C42:E42"/>
    <mergeCell ref="C21:G21"/>
    <mergeCell ref="C24:G24"/>
    <mergeCell ref="C27:G27"/>
    <mergeCell ref="C36:G36"/>
    <mergeCell ref="K2:L4"/>
    <mergeCell ref="K53:L53"/>
    <mergeCell ref="E53:E54"/>
    <mergeCell ref="I51:J51"/>
    <mergeCell ref="C2:J4"/>
    <mergeCell ref="B6:L6"/>
    <mergeCell ref="C32:G32"/>
    <mergeCell ref="C38:G38"/>
    <mergeCell ref="H15:L15"/>
    <mergeCell ref="H42:I42"/>
    <mergeCell ref="C28:G28"/>
    <mergeCell ref="C19:G19"/>
    <mergeCell ref="C37:G37"/>
    <mergeCell ref="C18:G18"/>
    <mergeCell ref="B2:B4"/>
    <mergeCell ref="C48:D48"/>
  </mergeCells>
  <conditionalFormatting sqref="J17:K40">
    <cfRule type="expression" dxfId="17" priority="1" stopIfTrue="1">
      <formula>"""bajo"""</formula>
    </cfRule>
  </conditionalFormatting>
  <conditionalFormatting sqref="L17:L40">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22">
    <dataValidation type="list" allowBlank="1" showInputMessage="1" showErrorMessage="1" sqref="H15" xr:uid="{00000000-0002-0000-0200-000000000000}">
      <formula1>$B$71:$B$72</formula1>
    </dataValidation>
    <dataValidation type="list" allowBlank="1" showInputMessage="1" showErrorMessage="1" sqref="C17:G17" xr:uid="{00000000-0002-0000-0200-000001000000}">
      <formula1>INDIRECT($B$17)</formula1>
    </dataValidation>
    <dataValidation type="list" allowBlank="1" showInputMessage="1" showErrorMessage="1" sqref="C18:G18" xr:uid="{00000000-0002-0000-0200-000002000000}">
      <formula1>INDIRECT($B$18)</formula1>
    </dataValidation>
    <dataValidation type="list" allowBlank="1" showInputMessage="1" showErrorMessage="1" sqref="C19:G19" xr:uid="{00000000-0002-0000-0200-000003000000}">
      <formula1>INDIRECT($B$19)</formula1>
    </dataValidation>
    <dataValidation type="list" allowBlank="1" showInputMessage="1" showErrorMessage="1" sqref="C20:G20" xr:uid="{00000000-0002-0000-0200-000004000000}">
      <formula1>INDIRECT($B$20)</formula1>
    </dataValidation>
    <dataValidation type="list" allowBlank="1" showInputMessage="1" showErrorMessage="1" sqref="C21:G21" xr:uid="{00000000-0002-0000-0200-000005000000}">
      <formula1>INDIRECT($B$21)</formula1>
    </dataValidation>
    <dataValidation type="list" allowBlank="1" showInputMessage="1" showErrorMessage="1" sqref="C22:G22" xr:uid="{00000000-0002-0000-0200-000006000000}">
      <formula1>INDIRECT($B$22)</formula1>
    </dataValidation>
    <dataValidation type="list" allowBlank="1" showInputMessage="1" showErrorMessage="1" sqref="C23" xr:uid="{00000000-0002-0000-0200-000007000000}">
      <formula1>INDIRECT($B$23)</formula1>
    </dataValidation>
    <dataValidation type="list" allowBlank="1" showInputMessage="1" showErrorMessage="1" sqref="C24:G24" xr:uid="{00000000-0002-0000-0200-000008000000}">
      <formula1>INDIRECT($B$24)</formula1>
    </dataValidation>
    <dataValidation type="list" allowBlank="1" showInputMessage="1" showErrorMessage="1" sqref="C25:G25" xr:uid="{00000000-0002-0000-0200-000009000000}">
      <formula1>INDIRECT($B$25)</formula1>
    </dataValidation>
    <dataValidation type="list" allowBlank="1" showInputMessage="1" showErrorMessage="1" sqref="C26:G26" xr:uid="{00000000-0002-0000-0200-00000A000000}">
      <formula1>INDIRECT($B$26)</formula1>
    </dataValidation>
    <dataValidation type="list" allowBlank="1" showInputMessage="1" showErrorMessage="1" sqref="C27:G27" xr:uid="{00000000-0002-0000-0200-00000B000000}">
      <formula1>INDIRECT($B$27)</formula1>
    </dataValidation>
    <dataValidation type="list" allowBlank="1" showInputMessage="1" showErrorMessage="1" sqref="C28:G28" xr:uid="{00000000-0002-0000-0200-00000C000000}">
      <formula1>INDIRECT($B$28)</formula1>
    </dataValidation>
    <dataValidation type="list" allowBlank="1" showInputMessage="1" showErrorMessage="1" sqref="C29:G29" xr:uid="{00000000-0002-0000-0200-00000D000000}">
      <formula1>INDIRECT($B$29)</formula1>
    </dataValidation>
    <dataValidation type="list" allowBlank="1" showInputMessage="1" showErrorMessage="1" sqref="C30:G30" xr:uid="{00000000-0002-0000-0200-00000E000000}">
      <formula1>INDIRECT($B$30)</formula1>
    </dataValidation>
    <dataValidation type="list" allowBlank="1" showInputMessage="1" showErrorMessage="1" sqref="C31:G31" xr:uid="{00000000-0002-0000-0200-00000F000000}">
      <formula1>INDIRECT($B$31)</formula1>
    </dataValidation>
    <dataValidation type="list" allowBlank="1" showInputMessage="1" showErrorMessage="1" sqref="C32:G32" xr:uid="{00000000-0002-0000-0200-000010000000}">
      <formula1>INDIRECT($B$32)</formula1>
    </dataValidation>
    <dataValidation type="list" allowBlank="1" showInputMessage="1" showErrorMessage="1" sqref="C40:G40" xr:uid="{00000000-0002-0000-0200-000011000000}">
      <formula1>INDIRECT($B$40)</formula1>
    </dataValidation>
    <dataValidation type="list" allowBlank="1" showInputMessage="1" showErrorMessage="1" sqref="C34:C39" xr:uid="{00000000-0002-0000-0200-000012000000}">
      <formula1>INDIRECT(#REF!)</formula1>
    </dataValidation>
    <dataValidation type="list" allowBlank="1" showInputMessage="1" showErrorMessage="1" sqref="I17:I40" xr:uid="{00000000-0002-0000-0200-000013000000}">
      <formula1>$E$44:$E$48</formula1>
    </dataValidation>
    <dataValidation type="list" allowBlank="1" showInputMessage="1" showErrorMessage="1" sqref="J17:J40" xr:uid="{00000000-0002-0000-0200-000014000000}">
      <formula1>$I$44:$I$48</formula1>
    </dataValidation>
    <dataValidation type="list" allowBlank="1" showInputMessage="1" showErrorMessage="1" sqref="B17:B40" xr:uid="{00000000-0002-0000-0200-000015000000}">
      <formula1>"PLANEACIÓN,SELECCIÓN,CONTRATACIÓN,EJECUCIÓN"</formula1>
    </dataValidation>
  </dataValidations>
  <printOptions horizontalCentered="1"/>
  <pageMargins left="0.7" right="0.7" top="0.75" bottom="0.75" header="0.3" footer="0.3"/>
  <pageSetup scale="32" orientation="portrait" verticalDpi="4294967295"/>
  <headerFooter alignWithMargins="0">
    <oddFooter xml:space="preserve">&amp;C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7"/>
  <sheetViews>
    <sheetView showGridLines="0" topLeftCell="A2" zoomScale="39" zoomScaleNormal="80" zoomScalePageLayoutView="70" workbookViewId="0">
      <selection activeCell="B7" sqref="B7:R7"/>
    </sheetView>
  </sheetViews>
  <sheetFormatPr baseColWidth="10" defaultColWidth="11.5" defaultRowHeight="13" x14ac:dyDescent="0.15"/>
  <cols>
    <col min="1" max="1" width="2.6640625" customWidth="1"/>
    <col min="2" max="2" width="41.6640625" customWidth="1"/>
    <col min="3" max="3" width="15.6640625" customWidth="1"/>
    <col min="4" max="4" width="13.1640625" customWidth="1"/>
    <col min="5" max="5" width="16.5" customWidth="1"/>
    <col min="6" max="6" width="14.6640625" customWidth="1"/>
    <col min="7" max="7" width="17.5" customWidth="1"/>
    <col min="8" max="8" width="18.1640625" customWidth="1"/>
    <col min="9" max="9" width="15.6640625" customWidth="1"/>
    <col min="10" max="10" width="9.5" customWidth="1"/>
    <col min="11" max="13" width="14" customWidth="1"/>
    <col min="14" max="14" width="26" customWidth="1"/>
    <col min="15" max="17" width="14" customWidth="1"/>
    <col min="18" max="18" width="20.6640625" style="4" customWidth="1"/>
  </cols>
  <sheetData>
    <row r="2" spans="2:26" ht="48.75" customHeight="1" x14ac:dyDescent="0.15">
      <c r="B2" s="159"/>
      <c r="C2" s="147" t="s">
        <v>0</v>
      </c>
      <c r="D2" s="148"/>
      <c r="E2" s="148"/>
      <c r="F2" s="148"/>
      <c r="G2" s="148"/>
      <c r="H2" s="148"/>
      <c r="I2" s="148"/>
      <c r="J2" s="148"/>
      <c r="K2" s="148"/>
      <c r="L2" s="148"/>
      <c r="M2" s="148"/>
      <c r="N2" s="148"/>
      <c r="O2" s="148"/>
      <c r="P2" s="149"/>
      <c r="Q2" s="166" t="s">
        <v>1</v>
      </c>
      <c r="R2" s="149"/>
    </row>
    <row r="3" spans="2:26" ht="30" customHeight="1" x14ac:dyDescent="0.15">
      <c r="B3" s="160"/>
      <c r="C3" s="150"/>
      <c r="D3" s="146"/>
      <c r="E3" s="146"/>
      <c r="F3" s="146"/>
      <c r="G3" s="146"/>
      <c r="H3" s="146"/>
      <c r="I3" s="146"/>
      <c r="J3" s="146"/>
      <c r="K3" s="146"/>
      <c r="L3" s="146"/>
      <c r="M3" s="146"/>
      <c r="N3" s="146"/>
      <c r="O3" s="146"/>
      <c r="P3" s="151"/>
      <c r="Q3" s="150"/>
      <c r="R3" s="151"/>
    </row>
    <row r="4" spans="2:26" ht="39.75" customHeight="1" x14ac:dyDescent="0.15">
      <c r="B4" s="161"/>
      <c r="C4" s="152"/>
      <c r="D4" s="153"/>
      <c r="E4" s="153"/>
      <c r="F4" s="153"/>
      <c r="G4" s="153"/>
      <c r="H4" s="153"/>
      <c r="I4" s="153"/>
      <c r="J4" s="153"/>
      <c r="K4" s="153"/>
      <c r="L4" s="153"/>
      <c r="M4" s="153"/>
      <c r="N4" s="153"/>
      <c r="O4" s="153"/>
      <c r="P4" s="154"/>
      <c r="Q4" s="152"/>
      <c r="R4" s="154"/>
    </row>
    <row r="5" spans="2:26" ht="14" customHeight="1" thickBot="1" x14ac:dyDescent="0.2"/>
    <row r="6" spans="2:26" ht="78.75" customHeight="1" thickBot="1" x14ac:dyDescent="0.2">
      <c r="B6" s="220" t="str">
        <f>+EVALUACION!B6</f>
        <v>Objeto Contractual: SUMINISTRAR LOS BIENES Y SERVICIOS NECESARIOS A MONTO AGOTABLE PARA EL DESARROLLO DE LAS ACTIVIDADES RELACIONADAS CON LOS PROCESOS DE PREVENCIÓN DE VIOLENCIAS EN EL CONTEXTO FAMILIAR Y/O SEXUAL, ASÍ COMO LA MATERIALIZACIÓN DE LOS PRESUPUESTOS PARTICIPATIVOS EN EL MARCO DEL PROYECTO 2774, EN EL CUMPLIMIENTO DEL PLAN DE DESARROLLO LOCAL DEL FONDO DE DESARROLLO LOCAL DE LOS MÁRTIRES.</v>
      </c>
      <c r="C6" s="164"/>
      <c r="D6" s="164"/>
      <c r="E6" s="164"/>
      <c r="F6" s="164"/>
      <c r="G6" s="164"/>
      <c r="H6" s="164"/>
      <c r="I6" s="164"/>
      <c r="J6" s="164"/>
      <c r="K6" s="164"/>
      <c r="L6" s="164"/>
      <c r="M6" s="164"/>
      <c r="N6" s="164"/>
      <c r="O6" s="164"/>
      <c r="P6" s="164"/>
      <c r="Q6" s="164"/>
      <c r="R6" s="181"/>
      <c r="S6" s="1"/>
      <c r="T6" s="1"/>
      <c r="U6" s="1"/>
      <c r="V6" s="1"/>
      <c r="W6" s="1"/>
      <c r="X6" s="1"/>
      <c r="Y6" s="1"/>
      <c r="Z6" s="1"/>
    </row>
    <row r="7" spans="2:26" ht="24.75" customHeight="1" x14ac:dyDescent="0.15">
      <c r="B7" s="225" t="s">
        <v>4</v>
      </c>
      <c r="C7" s="146"/>
      <c r="D7" s="146"/>
      <c r="E7" s="146"/>
      <c r="F7" s="146"/>
      <c r="G7" s="146"/>
      <c r="H7" s="146"/>
      <c r="I7" s="146"/>
      <c r="J7" s="146"/>
      <c r="K7" s="146"/>
      <c r="L7" s="146"/>
      <c r="M7" s="146"/>
      <c r="N7" s="146"/>
      <c r="O7" s="146"/>
      <c r="P7" s="146"/>
      <c r="Q7" s="146"/>
      <c r="R7" s="217"/>
    </row>
    <row r="8" spans="2:26" ht="16" customHeight="1" x14ac:dyDescent="0.2">
      <c r="B8" s="226" t="s">
        <v>112</v>
      </c>
      <c r="C8" s="146"/>
      <c r="D8" s="146"/>
      <c r="E8" s="146"/>
      <c r="F8" s="146"/>
      <c r="G8" s="146"/>
      <c r="H8" s="146"/>
      <c r="I8" s="146"/>
      <c r="J8" s="146"/>
      <c r="K8" s="146"/>
      <c r="L8" s="146"/>
      <c r="M8" s="146"/>
      <c r="N8" s="146"/>
      <c r="O8" s="146"/>
      <c r="P8" s="146"/>
      <c r="Q8" s="146"/>
      <c r="R8" s="227"/>
    </row>
    <row r="9" spans="2:26" ht="34.5" customHeight="1" x14ac:dyDescent="0.15">
      <c r="B9" s="228" t="s">
        <v>113</v>
      </c>
      <c r="C9" s="146"/>
      <c r="D9" s="146"/>
      <c r="E9" s="146"/>
      <c r="F9" s="146"/>
      <c r="G9" s="146"/>
      <c r="H9" s="146"/>
      <c r="I9" s="146"/>
      <c r="J9" s="146"/>
      <c r="K9" s="146"/>
      <c r="L9" s="146"/>
      <c r="M9" s="146"/>
      <c r="N9" s="146"/>
      <c r="O9" s="146"/>
      <c r="P9" s="146"/>
      <c r="Q9" s="146"/>
      <c r="R9" s="227"/>
    </row>
    <row r="10" spans="2:26" ht="16" customHeight="1" x14ac:dyDescent="0.2">
      <c r="B10" s="226" t="s">
        <v>114</v>
      </c>
      <c r="C10" s="146"/>
      <c r="D10" s="146"/>
      <c r="E10" s="146"/>
      <c r="F10" s="146"/>
      <c r="G10" s="146"/>
      <c r="H10" s="146"/>
      <c r="I10" s="146"/>
      <c r="J10" s="146"/>
      <c r="K10" s="146"/>
      <c r="L10" s="146"/>
      <c r="M10" s="146"/>
      <c r="N10" s="146"/>
      <c r="O10" s="146"/>
      <c r="P10" s="146"/>
      <c r="Q10" s="146"/>
      <c r="R10" s="227"/>
    </row>
    <row r="11" spans="2:26" ht="14" customHeight="1" x14ac:dyDescent="0.2">
      <c r="B11" s="68"/>
      <c r="R11" s="3"/>
    </row>
    <row r="12" spans="2:26" x14ac:dyDescent="0.15">
      <c r="B12" s="8"/>
      <c r="R12" s="3"/>
    </row>
    <row r="13" spans="2:26" x14ac:dyDescent="0.15">
      <c r="B13" s="8"/>
      <c r="R13" s="3"/>
    </row>
    <row r="14" spans="2:26" ht="7.5" customHeight="1" thickBot="1" x14ac:dyDescent="0.2">
      <c r="B14" s="2"/>
      <c r="R14" s="3"/>
    </row>
    <row r="15" spans="2:26" ht="93.75" customHeight="1" thickBot="1" x14ac:dyDescent="0.2">
      <c r="B15" s="101" t="s">
        <v>56</v>
      </c>
      <c r="C15" s="230" t="s">
        <v>57</v>
      </c>
      <c r="D15" s="164"/>
      <c r="E15" s="164"/>
      <c r="F15" s="165"/>
      <c r="G15" s="218" t="s">
        <v>115</v>
      </c>
      <c r="H15" s="165"/>
      <c r="I15" s="75" t="s">
        <v>59</v>
      </c>
      <c r="J15" s="75" t="s">
        <v>60</v>
      </c>
      <c r="K15" s="75" t="s">
        <v>61</v>
      </c>
      <c r="L15" s="75" t="s">
        <v>62</v>
      </c>
      <c r="M15" s="75" t="s">
        <v>116</v>
      </c>
      <c r="N15" s="75" t="s">
        <v>117</v>
      </c>
      <c r="O15" s="75" t="s">
        <v>118</v>
      </c>
      <c r="P15" s="75" t="s">
        <v>119</v>
      </c>
      <c r="Q15" s="75" t="s">
        <v>120</v>
      </c>
      <c r="R15" s="11" t="s">
        <v>121</v>
      </c>
    </row>
    <row r="16" spans="2:26" s="27" customFormat="1" ht="111.75" hidden="1" customHeight="1" x14ac:dyDescent="0.15">
      <c r="B16" s="102"/>
      <c r="C16" s="222"/>
      <c r="D16" s="190"/>
      <c r="E16" s="190"/>
      <c r="F16" s="203"/>
      <c r="G16" s="222"/>
      <c r="H16" s="203"/>
      <c r="I16" s="103"/>
      <c r="J16" s="103"/>
      <c r="K16" s="103"/>
      <c r="L16" s="103"/>
      <c r="M16" s="103"/>
      <c r="N16" s="104"/>
      <c r="O16" s="121"/>
      <c r="P16" s="121"/>
      <c r="Q16" s="104"/>
      <c r="R16" s="37"/>
    </row>
    <row r="17" spans="2:23" s="27" customFormat="1" ht="106.5" customHeight="1" thickBot="1" x14ac:dyDescent="0.2">
      <c r="B17" s="105" t="str">
        <f>+EVALUACION!B18</f>
        <v>PLANEACIÓN</v>
      </c>
      <c r="C17" s="221" t="str">
        <f>+EVALUACION!C18</f>
        <v>Inadecuado análisis  económico estimativo del valor del contrato</v>
      </c>
      <c r="D17" s="156"/>
      <c r="E17" s="156"/>
      <c r="F17" s="157"/>
      <c r="G17" s="221" t="s">
        <v>122</v>
      </c>
      <c r="H17" s="157"/>
      <c r="I17" s="109">
        <f>+EVALUACION!I18</f>
        <v>3</v>
      </c>
      <c r="J17" s="79">
        <f>+EVALUACION!J18</f>
        <v>4</v>
      </c>
      <c r="K17" s="79">
        <f>+I17+J17</f>
        <v>7</v>
      </c>
      <c r="L17" s="79" t="str">
        <f>IF(K17&lt;=4,"BAJO",IF(K17=5,"MEDIO",IF(K17=6,"ALTO",IF(K17=7,"ALTO","EXTREMO"))))</f>
        <v>ALTO</v>
      </c>
      <c r="M17" s="79" t="s">
        <v>123</v>
      </c>
      <c r="N17" s="106" t="s">
        <v>124</v>
      </c>
      <c r="O17" s="121">
        <v>2026</v>
      </c>
      <c r="P17" s="121">
        <v>2026</v>
      </c>
      <c r="Q17" s="106" t="s">
        <v>125</v>
      </c>
      <c r="R17" s="38" t="s">
        <v>126</v>
      </c>
    </row>
    <row r="18" spans="2:23" s="27" customFormat="1" ht="92.25" customHeight="1" thickBot="1" x14ac:dyDescent="0.2">
      <c r="B18" s="105" t="str">
        <f>+EVALUACION!B20</f>
        <v>PLANEACIÓN</v>
      </c>
      <c r="C18" s="221" t="str">
        <f>+EVALUACION!C20</f>
        <v xml:space="preserve">Falta de profundidad en el estudio de sector no identificandose claramente aspectos de oferta y demanda </v>
      </c>
      <c r="D18" s="156"/>
      <c r="E18" s="156"/>
      <c r="F18" s="157"/>
      <c r="G18" s="221" t="s">
        <v>127</v>
      </c>
      <c r="H18" s="157"/>
      <c r="I18" s="79">
        <f>+EVALUACION!I20</f>
        <v>3</v>
      </c>
      <c r="J18" s="79">
        <f>+EVALUACION!J20</f>
        <v>4</v>
      </c>
      <c r="K18" s="79">
        <f>+I18+J18</f>
        <v>7</v>
      </c>
      <c r="L18" s="79" t="str">
        <f>IF(K18&lt;=4,"BAJO",IF(K18=5,"MEDIO",IF(K18=6,"ALTO",IF(K18=7,"ALTO","EXTREMO"))))</f>
        <v>ALTO</v>
      </c>
      <c r="M18" s="79" t="s">
        <v>123</v>
      </c>
      <c r="N18" s="106" t="s">
        <v>124</v>
      </c>
      <c r="O18" s="121">
        <v>2026</v>
      </c>
      <c r="P18" s="121">
        <v>2026</v>
      </c>
      <c r="Q18" s="106" t="s">
        <v>125</v>
      </c>
      <c r="R18" s="38" t="s">
        <v>128</v>
      </c>
    </row>
    <row r="19" spans="2:23" s="27" customFormat="1" ht="89.25" customHeight="1" thickBot="1" x14ac:dyDescent="0.2">
      <c r="B19" s="105" t="str">
        <f>+EVALUACION!B21</f>
        <v>PLANEACIÓN</v>
      </c>
      <c r="C19" s="221" t="str">
        <f>+EVALUACION!C21</f>
        <v>Ausencia de fundamentación de la justificación y conveniencia de la contratación</v>
      </c>
      <c r="D19" s="156"/>
      <c r="E19" s="156"/>
      <c r="F19" s="157"/>
      <c r="G19" s="221" t="s">
        <v>129</v>
      </c>
      <c r="H19" s="157"/>
      <c r="I19" s="79">
        <f>+EVALUACION!I21</f>
        <v>2</v>
      </c>
      <c r="J19" s="79">
        <f>+EVALUACION!J21</f>
        <v>4</v>
      </c>
      <c r="K19" s="79">
        <f>+I19+J19</f>
        <v>6</v>
      </c>
      <c r="L19" s="79" t="str">
        <f>IF(K19&lt;=4,"BAJO",IF(K19=5,"MEDIO",IF(K19=6,"ALTO",IF(K19=7,"ALTO","EXTREMO"))))</f>
        <v>ALTO</v>
      </c>
      <c r="M19" s="79" t="s">
        <v>130</v>
      </c>
      <c r="N19" s="106" t="s">
        <v>124</v>
      </c>
      <c r="O19" s="121">
        <v>2026</v>
      </c>
      <c r="P19" s="121">
        <v>2026</v>
      </c>
      <c r="Q19" s="106" t="s">
        <v>125</v>
      </c>
      <c r="R19" s="38" t="s">
        <v>128</v>
      </c>
    </row>
    <row r="20" spans="2:23" s="27" customFormat="1" ht="108.75" customHeight="1" thickBot="1" x14ac:dyDescent="0.2">
      <c r="B20" s="105" t="str">
        <f>+EVALUACION!B23</f>
        <v>SELECCIÓN</v>
      </c>
      <c r="C20" s="221" t="str">
        <f>+EVALUACION!C23</f>
        <v>Inadecuada evaluación de las ofertas y/o verificación de requisitos habilitantes</v>
      </c>
      <c r="D20" s="156"/>
      <c r="E20" s="156"/>
      <c r="F20" s="157"/>
      <c r="G20" s="221" t="s">
        <v>131</v>
      </c>
      <c r="H20" s="157"/>
      <c r="I20" s="79">
        <f>+EVALUACION!I23</f>
        <v>3</v>
      </c>
      <c r="J20" s="79">
        <f>+EVALUACION!J23</f>
        <v>4</v>
      </c>
      <c r="K20" s="79">
        <f>+I20+J20</f>
        <v>7</v>
      </c>
      <c r="L20" s="79" t="str">
        <f>IF(K20&lt;=4,"BAJO",IF(K20=5,"MEDIO",IF(K20=6,"ALTO",IF(K20=7,"ALTO","EXTREMO"))))</f>
        <v>ALTO</v>
      </c>
      <c r="M20" s="79" t="s">
        <v>130</v>
      </c>
      <c r="N20" s="106" t="s">
        <v>132</v>
      </c>
      <c r="O20" s="121">
        <v>2026</v>
      </c>
      <c r="P20" s="121">
        <v>2026</v>
      </c>
      <c r="Q20" s="106" t="s">
        <v>125</v>
      </c>
      <c r="R20" s="38" t="s">
        <v>133</v>
      </c>
    </row>
    <row r="21" spans="2:23" s="27" customFormat="1" ht="110.25" customHeight="1" thickBot="1" x14ac:dyDescent="0.2">
      <c r="B21" s="105" t="str">
        <f>+EVALUACION!B26</f>
        <v>SELECCIÓN</v>
      </c>
      <c r="C21" s="221" t="str">
        <f>+EVALUACION!C26</f>
        <v>Proyección económica por parte del proponente que conlleve a pérdidas o baja utilidad en la ejecución del contrato.</v>
      </c>
      <c r="D21" s="156"/>
      <c r="E21" s="156"/>
      <c r="F21" s="157"/>
      <c r="G21" s="221" t="s">
        <v>135</v>
      </c>
      <c r="H21" s="157"/>
      <c r="I21" s="79">
        <f>+EVALUACION!I26</f>
        <v>2</v>
      </c>
      <c r="J21" s="79">
        <f>+EVALUACION!J26</f>
        <v>4</v>
      </c>
      <c r="K21" s="79">
        <f>+I21+J21</f>
        <v>6</v>
      </c>
      <c r="L21" s="79" t="str">
        <f>IF(K21&lt;=4,"BAJO",IF(K21=5,"MEDIO",IF(K21=6,"ALTO",IF(K21=7,"ALTO","EXTREMO"))))</f>
        <v>ALTO</v>
      </c>
      <c r="M21" s="79" t="s">
        <v>123</v>
      </c>
      <c r="N21" s="106" t="s">
        <v>132</v>
      </c>
      <c r="O21" s="121">
        <v>2026</v>
      </c>
      <c r="P21" s="121">
        <v>2026</v>
      </c>
      <c r="Q21" s="106" t="s">
        <v>134</v>
      </c>
      <c r="R21" s="38" t="s">
        <v>133</v>
      </c>
    </row>
    <row r="22" spans="2:23" s="27" customFormat="1" ht="111.75" customHeight="1" thickBot="1" x14ac:dyDescent="0.2">
      <c r="B22" s="105" t="str">
        <f>+EVALUACION!B28</f>
        <v>CONTRATACIÓN</v>
      </c>
      <c r="C22" s="221" t="str">
        <f>+EVALUACION!C28</f>
        <v>Presentación de reclamos de terceros sobre la selección del oferente que retrasen el perfeccionamiento del contrato.</v>
      </c>
      <c r="D22" s="156"/>
      <c r="E22" s="156"/>
      <c r="F22" s="157"/>
      <c r="G22" s="221" t="s">
        <v>136</v>
      </c>
      <c r="H22" s="157"/>
      <c r="I22" s="79">
        <f>+EVALUACION!I28</f>
        <v>2</v>
      </c>
      <c r="J22" s="79">
        <f>+EVALUACION!J28</f>
        <v>2</v>
      </c>
      <c r="K22" s="79">
        <f>+I22+J22</f>
        <v>4</v>
      </c>
      <c r="L22" s="79" t="str">
        <f>IF(K22&lt;=4,"BAJO",IF(K22=5,"MEDIO",IF(K22=6,"ALTO",IF(K22=7,"ALTO","EXTREMO"))))</f>
        <v>BAJO</v>
      </c>
      <c r="M22" s="79" t="s">
        <v>130</v>
      </c>
      <c r="N22" s="106" t="s">
        <v>132</v>
      </c>
      <c r="O22" s="121">
        <v>2026</v>
      </c>
      <c r="P22" s="121">
        <v>2026</v>
      </c>
      <c r="Q22" s="106" t="s">
        <v>125</v>
      </c>
      <c r="R22" s="38" t="s">
        <v>137</v>
      </c>
    </row>
    <row r="23" spans="2:23" s="27" customFormat="1" ht="70.25" customHeight="1" thickBot="1" x14ac:dyDescent="0.2">
      <c r="B23" s="105" t="str">
        <f>+EVALUACION!B29</f>
        <v>EJECUCIÓN</v>
      </c>
      <c r="C23" s="221" t="str">
        <f>+EVALUACION!C29</f>
        <v>No liquidar los contratos en los plazos acordados en el contrato o los establecidos por la Ley.</v>
      </c>
      <c r="D23" s="156"/>
      <c r="E23" s="156"/>
      <c r="F23" s="157"/>
      <c r="G23" s="221" t="s">
        <v>138</v>
      </c>
      <c r="H23" s="157"/>
      <c r="I23" s="79">
        <f>+EVALUACION!I29</f>
        <v>4</v>
      </c>
      <c r="J23" s="79">
        <f>+EVALUACION!J29</f>
        <v>3</v>
      </c>
      <c r="K23" s="79">
        <f>+I23+J23</f>
        <v>7</v>
      </c>
      <c r="L23" s="79" t="str">
        <f>IF(K23&lt;=4,"BAJO",IF(K23=5,"MEDIO",IF(K23=6,"ALTO",IF(K23=7,"ALTO","EXTREMO"))))</f>
        <v>ALTO</v>
      </c>
      <c r="M23" s="79" t="s">
        <v>123</v>
      </c>
      <c r="N23" s="106" t="s">
        <v>139</v>
      </c>
      <c r="O23" s="121">
        <v>2026</v>
      </c>
      <c r="P23" s="121">
        <v>2026</v>
      </c>
      <c r="Q23" s="106" t="s">
        <v>125</v>
      </c>
      <c r="R23" s="38" t="s">
        <v>140</v>
      </c>
    </row>
    <row r="24" spans="2:23" s="27" customFormat="1" ht="110" customHeight="1" thickBot="1" x14ac:dyDescent="0.2">
      <c r="B24" s="105" t="str">
        <f>+EVALUACION!B30</f>
        <v>EJECUCIÓN</v>
      </c>
      <c r="C24" s="221" t="str">
        <f>+EVALUACION!C30</f>
        <v>Fallas en los elementos adquiridos para el desarrollo de las metodologías.</v>
      </c>
      <c r="D24" s="156"/>
      <c r="E24" s="156"/>
      <c r="F24" s="157"/>
      <c r="G24" s="221" t="s">
        <v>141</v>
      </c>
      <c r="H24" s="157"/>
      <c r="I24" s="79">
        <f>+EVALUACION!I30</f>
        <v>2</v>
      </c>
      <c r="J24" s="79">
        <f>+EVALUACION!J30</f>
        <v>4</v>
      </c>
      <c r="K24" s="79">
        <f>+I24+J24</f>
        <v>6</v>
      </c>
      <c r="L24" s="79" t="str">
        <f>IF(K24&lt;=4,"BAJO",IF(K24=5,"MEDIO",IF(K24=6,"ALTO",IF(K24=7,"ALTO","EXTREMO"))))</f>
        <v>ALTO</v>
      </c>
      <c r="M24" s="79" t="s">
        <v>123</v>
      </c>
      <c r="N24" s="106" t="s">
        <v>139</v>
      </c>
      <c r="O24" s="121">
        <v>2026</v>
      </c>
      <c r="P24" s="121">
        <v>2026</v>
      </c>
      <c r="Q24" s="106" t="s">
        <v>125</v>
      </c>
      <c r="R24" s="38" t="s">
        <v>140</v>
      </c>
    </row>
    <row r="25" spans="2:23" s="27" customFormat="1" ht="57.75" customHeight="1" thickBot="1" x14ac:dyDescent="0.2">
      <c r="B25" s="105" t="str">
        <f>+EVALUACION!B31</f>
        <v>EJECUCIÓN</v>
      </c>
      <c r="C25" s="253" t="str">
        <f>+EVALUACION!C31</f>
        <v>Incumplimiento de las características técnicas ofrecidas a través de la oferta de servicios presentada en la etapa precontractual.</v>
      </c>
      <c r="D25" s="251"/>
      <c r="E25" s="251"/>
      <c r="F25" s="252"/>
      <c r="G25" s="221" t="s">
        <v>142</v>
      </c>
      <c r="H25" s="157"/>
      <c r="I25" s="79">
        <f>+EVALUACION!I31</f>
        <v>3</v>
      </c>
      <c r="J25" s="79">
        <f>+EVALUACION!J31</f>
        <v>4</v>
      </c>
      <c r="K25" s="79">
        <f>+I25+J25</f>
        <v>7</v>
      </c>
      <c r="L25" s="79" t="str">
        <f>IF(K25&lt;=4,"BAJO",IF(K25=5,"MEDIO",IF(K25=6,"ALTO",IF(K25=7,"ALTO","EXTREMO"))))</f>
        <v>ALTO</v>
      </c>
      <c r="M25" s="79" t="s">
        <v>130</v>
      </c>
      <c r="N25" s="106" t="s">
        <v>139</v>
      </c>
      <c r="O25" s="121">
        <v>2026</v>
      </c>
      <c r="P25" s="121">
        <v>2026</v>
      </c>
      <c r="Q25" s="106" t="s">
        <v>125</v>
      </c>
      <c r="R25" s="38" t="s">
        <v>140</v>
      </c>
    </row>
    <row r="26" spans="2:23" s="27" customFormat="1" ht="57.75" customHeight="1" thickBot="1" x14ac:dyDescent="0.2">
      <c r="B26" s="105" t="str">
        <f>+EVALUACION!B37</f>
        <v>EJECUCIÓN</v>
      </c>
      <c r="C26" s="221" t="str">
        <f>+EVALUACION!C37</f>
        <v>Contingencias, accidentes o demás dificultades presentadas en los eventos y espacios desarrollados a la intemperie y por fuera de las instalaciones de la Alcaldía Local de Los Mártires.</v>
      </c>
      <c r="D26" s="156"/>
      <c r="E26" s="156"/>
      <c r="F26" s="157"/>
      <c r="G26" s="221" t="s">
        <v>143</v>
      </c>
      <c r="H26" s="157"/>
      <c r="I26" s="79">
        <f>+EVALUACION!I37</f>
        <v>2</v>
      </c>
      <c r="J26" s="79">
        <f>+EVALUACION!J37</f>
        <v>5</v>
      </c>
      <c r="K26" s="79">
        <f>+I26+J26</f>
        <v>7</v>
      </c>
      <c r="L26" s="79" t="str">
        <f>IF(K26&lt;=4,"BAJO",IF(K26=5,"MEDIO",IF(K26=6,"ALTO",IF(K26=7,"ALTO","EXTREMO"))))</f>
        <v>ALTO</v>
      </c>
      <c r="M26" s="120" t="s">
        <v>123</v>
      </c>
      <c r="N26" s="122" t="s">
        <v>139</v>
      </c>
      <c r="O26" s="121">
        <v>2026</v>
      </c>
      <c r="P26" s="121">
        <v>2026</v>
      </c>
      <c r="Q26" s="122" t="s">
        <v>125</v>
      </c>
      <c r="R26" s="123" t="s">
        <v>140</v>
      </c>
    </row>
    <row r="27" spans="2:23" s="27" customFormat="1" ht="57.75" customHeight="1" thickBot="1" x14ac:dyDescent="0.2">
      <c r="B27" s="105" t="str">
        <f>+EVALUACION!B38</f>
        <v>EJECUCIÓN</v>
      </c>
      <c r="C27" s="221" t="str">
        <f>+EVALUACION!C38</f>
        <v>Incumplimiento por parte del contratista en la entrega de los bienes, insumos y servicios logísticos requeridos para el desarrollo de las actividades de los diferentes componentes.</v>
      </c>
      <c r="D27" s="156"/>
      <c r="E27" s="156"/>
      <c r="F27" s="157"/>
      <c r="G27" s="221" t="s">
        <v>144</v>
      </c>
      <c r="H27" s="157"/>
      <c r="I27" s="79">
        <f>+EVALUACION!I38</f>
        <v>3</v>
      </c>
      <c r="J27" s="79">
        <f>+EVALUACION!J38</f>
        <v>4</v>
      </c>
      <c r="K27" s="79">
        <f>+I27+J27</f>
        <v>7</v>
      </c>
      <c r="L27" s="79" t="str">
        <f>IF(K27&lt;=4,"BAJO",IF(K27=5,"MEDIO",IF(K27=6,"ALTO",IF(K27=7,"ALTO","EXTREMO"))))</f>
        <v>ALTO</v>
      </c>
      <c r="M27" s="120" t="s">
        <v>130</v>
      </c>
      <c r="N27" s="122" t="s">
        <v>139</v>
      </c>
      <c r="O27" s="121">
        <v>2026</v>
      </c>
      <c r="P27" s="121">
        <v>2026</v>
      </c>
      <c r="Q27" s="122" t="s">
        <v>125</v>
      </c>
      <c r="R27" s="123" t="s">
        <v>140</v>
      </c>
    </row>
    <row r="28" spans="2:23" ht="12.75" customHeight="1" x14ac:dyDescent="0.2">
      <c r="B28" s="68"/>
      <c r="C28" s="69"/>
      <c r="D28" s="69"/>
      <c r="E28" s="69"/>
      <c r="F28" s="69"/>
      <c r="G28" s="69"/>
      <c r="H28" s="69"/>
      <c r="I28" s="69"/>
      <c r="J28" s="69"/>
      <c r="K28" s="69"/>
      <c r="L28" s="69"/>
      <c r="M28" s="69"/>
      <c r="N28" s="69"/>
      <c r="O28" s="69"/>
      <c r="P28" s="121">
        <v>2026</v>
      </c>
      <c r="Q28" s="69"/>
      <c r="R28" s="3"/>
    </row>
    <row r="29" spans="2:23" ht="14" customHeight="1" x14ac:dyDescent="0.2">
      <c r="B29" s="68"/>
      <c r="C29" s="229" t="s">
        <v>103</v>
      </c>
      <c r="D29" s="153"/>
      <c r="E29" s="153"/>
      <c r="F29" s="153"/>
      <c r="G29" s="69"/>
      <c r="H29" s="201" t="s">
        <v>145</v>
      </c>
      <c r="I29" s="153"/>
      <c r="J29" s="153"/>
      <c r="K29" s="153"/>
      <c r="L29" s="107"/>
      <c r="M29" s="107"/>
      <c r="N29" s="107"/>
      <c r="O29" s="107"/>
      <c r="P29" s="107"/>
      <c r="Q29" s="107"/>
      <c r="R29" s="3"/>
    </row>
    <row r="30" spans="2:23" ht="19.5" customHeight="1" x14ac:dyDescent="0.2">
      <c r="B30" s="214" t="s">
        <v>75</v>
      </c>
      <c r="C30" s="194" t="s">
        <v>76</v>
      </c>
      <c r="D30" s="156"/>
      <c r="E30" s="157"/>
      <c r="F30" s="85" t="s">
        <v>77</v>
      </c>
      <c r="G30" s="69"/>
      <c r="H30" s="194" t="s">
        <v>78</v>
      </c>
      <c r="I30" s="157"/>
      <c r="J30" s="194" t="s">
        <v>77</v>
      </c>
      <c r="K30" s="157"/>
      <c r="L30" s="90"/>
      <c r="M30" s="90"/>
      <c r="N30" s="201" t="s">
        <v>103</v>
      </c>
      <c r="O30" s="153"/>
      <c r="P30" s="153"/>
      <c r="Q30" s="90"/>
      <c r="R30" s="3"/>
    </row>
    <row r="31" spans="2:23" ht="21" customHeight="1" x14ac:dyDescent="0.2">
      <c r="B31" s="215"/>
      <c r="C31" s="195" t="s">
        <v>79</v>
      </c>
      <c r="D31" s="156"/>
      <c r="E31" s="157"/>
      <c r="F31" s="87">
        <v>1</v>
      </c>
      <c r="G31" s="69"/>
      <c r="H31" s="195" t="s">
        <v>80</v>
      </c>
      <c r="I31" s="157"/>
      <c r="J31" s="195">
        <v>1</v>
      </c>
      <c r="K31" s="157"/>
      <c r="L31" s="90"/>
      <c r="M31" s="90"/>
      <c r="N31" s="212" t="s">
        <v>89</v>
      </c>
      <c r="O31" s="157"/>
      <c r="P31" s="99" t="s">
        <v>102</v>
      </c>
      <c r="Q31" s="90"/>
      <c r="R31" s="3"/>
    </row>
    <row r="32" spans="2:23" ht="15.75" customHeight="1" x14ac:dyDescent="0.2">
      <c r="B32" s="215"/>
      <c r="C32" s="195" t="s">
        <v>81</v>
      </c>
      <c r="D32" s="156"/>
      <c r="E32" s="157"/>
      <c r="F32" s="87">
        <v>2</v>
      </c>
      <c r="G32" s="69"/>
      <c r="H32" s="195" t="s">
        <v>82</v>
      </c>
      <c r="I32" s="157"/>
      <c r="J32" s="195">
        <v>2</v>
      </c>
      <c r="K32" s="157"/>
      <c r="L32" s="90"/>
      <c r="M32" s="90"/>
      <c r="N32" s="208" t="s">
        <v>104</v>
      </c>
      <c r="O32" s="157"/>
      <c r="P32" s="100" t="s">
        <v>105</v>
      </c>
      <c r="Q32" s="90"/>
      <c r="R32" s="3"/>
      <c r="T32" s="5"/>
      <c r="U32" s="5"/>
      <c r="V32" s="5"/>
      <c r="W32" s="5"/>
    </row>
    <row r="33" spans="2:18" ht="24.75" customHeight="1" x14ac:dyDescent="0.2">
      <c r="B33" s="215"/>
      <c r="C33" s="195" t="s">
        <v>83</v>
      </c>
      <c r="D33" s="156"/>
      <c r="E33" s="157"/>
      <c r="F33" s="87">
        <v>3</v>
      </c>
      <c r="G33" s="69"/>
      <c r="H33" s="195" t="s">
        <v>84</v>
      </c>
      <c r="I33" s="157"/>
      <c r="J33" s="195">
        <v>3</v>
      </c>
      <c r="K33" s="157"/>
      <c r="L33" s="90"/>
      <c r="M33" s="90"/>
      <c r="N33" s="210" t="s">
        <v>106</v>
      </c>
      <c r="O33" s="157"/>
      <c r="P33" s="100" t="s">
        <v>107</v>
      </c>
      <c r="Q33" s="90"/>
      <c r="R33" s="3"/>
    </row>
    <row r="34" spans="2:18" ht="18" customHeight="1" x14ac:dyDescent="0.2">
      <c r="B34" s="215"/>
      <c r="C34" s="195" t="s">
        <v>85</v>
      </c>
      <c r="D34" s="156"/>
      <c r="E34" s="157"/>
      <c r="F34" s="87">
        <v>4</v>
      </c>
      <c r="G34" s="69"/>
      <c r="H34" s="195" t="s">
        <v>86</v>
      </c>
      <c r="I34" s="157"/>
      <c r="J34" s="195">
        <v>4</v>
      </c>
      <c r="K34" s="157"/>
      <c r="L34" s="90"/>
      <c r="M34" s="90"/>
      <c r="N34" s="209">
        <v>5</v>
      </c>
      <c r="O34" s="157"/>
      <c r="P34" s="100" t="s">
        <v>108</v>
      </c>
      <c r="Q34" s="90"/>
      <c r="R34" s="3"/>
    </row>
    <row r="35" spans="2:18" ht="21" customHeight="1" thickBot="1" x14ac:dyDescent="0.25">
      <c r="B35" s="215"/>
      <c r="C35" s="195" t="s">
        <v>87</v>
      </c>
      <c r="D35" s="156"/>
      <c r="E35" s="157"/>
      <c r="F35" s="87">
        <v>5</v>
      </c>
      <c r="G35" s="69"/>
      <c r="H35" s="195" t="s">
        <v>88</v>
      </c>
      <c r="I35" s="157"/>
      <c r="J35" s="195">
        <v>5</v>
      </c>
      <c r="K35" s="157"/>
      <c r="L35" s="90"/>
      <c r="M35" s="90"/>
      <c r="N35" s="224" t="s">
        <v>109</v>
      </c>
      <c r="O35" s="169"/>
      <c r="P35" s="108" t="s">
        <v>110</v>
      </c>
      <c r="Q35" s="90"/>
      <c r="R35" s="3"/>
    </row>
    <row r="36" spans="2:18" ht="14" customHeight="1" x14ac:dyDescent="0.2">
      <c r="B36" s="68"/>
      <c r="C36" s="69"/>
      <c r="D36" s="69"/>
      <c r="E36" s="69"/>
      <c r="F36" s="69"/>
      <c r="G36" s="69"/>
      <c r="H36" s="69"/>
      <c r="I36" s="69"/>
      <c r="J36" s="69"/>
      <c r="K36" s="69"/>
      <c r="L36" s="69"/>
      <c r="M36" s="69"/>
      <c r="N36" s="69"/>
      <c r="O36" s="69"/>
      <c r="P36" s="69"/>
      <c r="Q36" s="69"/>
      <c r="R36" s="3"/>
    </row>
    <row r="37" spans="2:18" ht="18" customHeight="1" x14ac:dyDescent="0.2">
      <c r="B37" s="68"/>
      <c r="C37" s="201" t="s">
        <v>89</v>
      </c>
      <c r="D37" s="153"/>
      <c r="E37" s="153"/>
      <c r="F37" s="153"/>
      <c r="G37" s="153"/>
      <c r="H37" s="153"/>
      <c r="I37" s="153"/>
      <c r="J37" s="153"/>
      <c r="K37" s="153"/>
      <c r="L37" s="153"/>
      <c r="M37" s="153"/>
      <c r="N37" s="153"/>
      <c r="O37" s="153"/>
      <c r="P37" s="153"/>
      <c r="Q37" s="153"/>
      <c r="R37" s="3"/>
    </row>
    <row r="38" spans="2:18" ht="68.25" customHeight="1" x14ac:dyDescent="0.2">
      <c r="B38" s="68"/>
      <c r="C38" s="195" t="s">
        <v>90</v>
      </c>
      <c r="D38" s="156"/>
      <c r="E38" s="156"/>
      <c r="F38" s="157"/>
      <c r="G38" s="195" t="s">
        <v>91</v>
      </c>
      <c r="H38" s="157"/>
      <c r="I38" s="195" t="s">
        <v>92</v>
      </c>
      <c r="J38" s="156"/>
      <c r="K38" s="157"/>
      <c r="L38" s="195" t="s">
        <v>93</v>
      </c>
      <c r="M38" s="157"/>
      <c r="N38" s="195" t="s">
        <v>94</v>
      </c>
      <c r="O38" s="157"/>
      <c r="P38" s="195" t="s">
        <v>95</v>
      </c>
      <c r="Q38" s="157"/>
      <c r="R38" s="3"/>
    </row>
    <row r="39" spans="2:18" ht="60" customHeight="1" x14ac:dyDescent="0.2">
      <c r="B39" s="68"/>
      <c r="C39" s="195" t="s">
        <v>96</v>
      </c>
      <c r="D39" s="156"/>
      <c r="E39" s="156"/>
      <c r="F39" s="157"/>
      <c r="G39" s="195" t="s">
        <v>97</v>
      </c>
      <c r="H39" s="157"/>
      <c r="I39" s="195" t="s">
        <v>98</v>
      </c>
      <c r="J39" s="156"/>
      <c r="K39" s="157"/>
      <c r="L39" s="195" t="s">
        <v>99</v>
      </c>
      <c r="M39" s="157"/>
      <c r="N39" s="195" t="s">
        <v>100</v>
      </c>
      <c r="O39" s="157"/>
      <c r="P39" s="195" t="s">
        <v>101</v>
      </c>
      <c r="Q39" s="157"/>
      <c r="R39" s="3"/>
    </row>
    <row r="40" spans="2:18" ht="14" customHeight="1" x14ac:dyDescent="0.2">
      <c r="B40" s="68"/>
      <c r="C40" s="194" t="s">
        <v>76</v>
      </c>
      <c r="D40" s="148"/>
      <c r="E40" s="149"/>
      <c r="F40" s="194" t="s">
        <v>77</v>
      </c>
      <c r="G40" s="212" t="s">
        <v>80</v>
      </c>
      <c r="H40" s="157"/>
      <c r="I40" s="212" t="s">
        <v>82</v>
      </c>
      <c r="J40" s="156"/>
      <c r="K40" s="157"/>
      <c r="L40" s="212" t="s">
        <v>84</v>
      </c>
      <c r="M40" s="157"/>
      <c r="N40" s="212" t="s">
        <v>86</v>
      </c>
      <c r="O40" s="157"/>
      <c r="P40" s="194" t="s">
        <v>88</v>
      </c>
      <c r="Q40" s="157"/>
      <c r="R40" s="3"/>
    </row>
    <row r="41" spans="2:18" ht="14" customHeight="1" x14ac:dyDescent="0.2">
      <c r="B41" s="68"/>
      <c r="C41" s="152"/>
      <c r="D41" s="153"/>
      <c r="E41" s="154"/>
      <c r="F41" s="161"/>
      <c r="G41" s="211">
        <v>1</v>
      </c>
      <c r="H41" s="157"/>
      <c r="I41" s="211">
        <v>2</v>
      </c>
      <c r="J41" s="156"/>
      <c r="K41" s="157"/>
      <c r="L41" s="211">
        <v>3</v>
      </c>
      <c r="M41" s="157"/>
      <c r="N41" s="211">
        <v>4</v>
      </c>
      <c r="O41" s="157"/>
      <c r="P41" s="211">
        <v>5</v>
      </c>
      <c r="Q41" s="157"/>
      <c r="R41" s="3"/>
    </row>
    <row r="42" spans="2:18" ht="19.5" customHeight="1" x14ac:dyDescent="0.2">
      <c r="B42" s="68"/>
      <c r="C42" s="195" t="s">
        <v>79</v>
      </c>
      <c r="D42" s="156"/>
      <c r="E42" s="157"/>
      <c r="F42" s="94">
        <v>1</v>
      </c>
      <c r="G42" s="223">
        <v>2</v>
      </c>
      <c r="H42" s="157"/>
      <c r="I42" s="223">
        <v>3</v>
      </c>
      <c r="J42" s="156"/>
      <c r="K42" s="157"/>
      <c r="L42" s="223">
        <v>4</v>
      </c>
      <c r="M42" s="157"/>
      <c r="N42" s="209">
        <v>5</v>
      </c>
      <c r="O42" s="157"/>
      <c r="P42" s="210">
        <v>6</v>
      </c>
      <c r="Q42" s="157"/>
      <c r="R42" s="3"/>
    </row>
    <row r="43" spans="2:18" ht="21.75" customHeight="1" x14ac:dyDescent="0.2">
      <c r="B43" s="68"/>
      <c r="C43" s="195" t="s">
        <v>81</v>
      </c>
      <c r="D43" s="156"/>
      <c r="E43" s="157"/>
      <c r="F43" s="94">
        <v>2</v>
      </c>
      <c r="G43" s="223">
        <v>3</v>
      </c>
      <c r="H43" s="157"/>
      <c r="I43" s="223">
        <v>4</v>
      </c>
      <c r="J43" s="156"/>
      <c r="K43" s="157"/>
      <c r="L43" s="209">
        <v>5</v>
      </c>
      <c r="M43" s="157"/>
      <c r="N43" s="210">
        <v>6</v>
      </c>
      <c r="O43" s="157"/>
      <c r="P43" s="210">
        <v>7</v>
      </c>
      <c r="Q43" s="157"/>
      <c r="R43" s="3"/>
    </row>
    <row r="44" spans="2:18" ht="21" customHeight="1" x14ac:dyDescent="0.2">
      <c r="B44" s="68"/>
      <c r="C44" s="195" t="s">
        <v>83</v>
      </c>
      <c r="D44" s="156"/>
      <c r="E44" s="157"/>
      <c r="F44" s="94">
        <v>3</v>
      </c>
      <c r="G44" s="223">
        <v>4</v>
      </c>
      <c r="H44" s="157"/>
      <c r="I44" s="209">
        <v>5</v>
      </c>
      <c r="J44" s="156"/>
      <c r="K44" s="157"/>
      <c r="L44" s="210">
        <v>6</v>
      </c>
      <c r="M44" s="157"/>
      <c r="N44" s="210">
        <v>7</v>
      </c>
      <c r="O44" s="157"/>
      <c r="P44" s="208">
        <v>8</v>
      </c>
      <c r="Q44" s="157"/>
      <c r="R44" s="3"/>
    </row>
    <row r="45" spans="2:18" ht="21" customHeight="1" x14ac:dyDescent="0.2">
      <c r="B45" s="68"/>
      <c r="C45" s="195" t="s">
        <v>85</v>
      </c>
      <c r="D45" s="156"/>
      <c r="E45" s="157"/>
      <c r="F45" s="94">
        <v>4</v>
      </c>
      <c r="G45" s="209">
        <v>5</v>
      </c>
      <c r="H45" s="157"/>
      <c r="I45" s="210">
        <v>6</v>
      </c>
      <c r="J45" s="156"/>
      <c r="K45" s="157"/>
      <c r="L45" s="210">
        <v>7</v>
      </c>
      <c r="M45" s="157"/>
      <c r="N45" s="208">
        <v>8</v>
      </c>
      <c r="O45" s="157"/>
      <c r="P45" s="208">
        <v>9</v>
      </c>
      <c r="Q45" s="157"/>
      <c r="R45" s="3"/>
    </row>
    <row r="46" spans="2:18" ht="21" customHeight="1" x14ac:dyDescent="0.2">
      <c r="B46" s="68"/>
      <c r="C46" s="195" t="s">
        <v>87</v>
      </c>
      <c r="D46" s="156"/>
      <c r="E46" s="157"/>
      <c r="F46" s="94">
        <v>5</v>
      </c>
      <c r="G46" s="210">
        <v>6</v>
      </c>
      <c r="H46" s="157"/>
      <c r="I46" s="210">
        <v>7</v>
      </c>
      <c r="J46" s="156"/>
      <c r="K46" s="157"/>
      <c r="L46" s="208">
        <v>8</v>
      </c>
      <c r="M46" s="157"/>
      <c r="N46" s="208">
        <v>9</v>
      </c>
      <c r="O46" s="157"/>
      <c r="P46" s="208">
        <v>10</v>
      </c>
      <c r="Q46" s="157"/>
      <c r="R46" s="3"/>
    </row>
    <row r="47" spans="2:18" ht="15" customHeight="1" thickBot="1" x14ac:dyDescent="0.25">
      <c r="B47" s="71"/>
      <c r="C47" s="72"/>
      <c r="D47" s="72"/>
      <c r="E47" s="72"/>
      <c r="F47" s="72"/>
      <c r="G47" s="72"/>
      <c r="H47" s="72"/>
      <c r="I47" s="72"/>
      <c r="J47" s="72"/>
      <c r="K47" s="72"/>
      <c r="L47" s="72"/>
      <c r="M47" s="72"/>
      <c r="N47" s="72"/>
      <c r="O47" s="72"/>
      <c r="P47" s="72"/>
      <c r="Q47" s="72"/>
      <c r="R47" s="9"/>
    </row>
  </sheetData>
  <mergeCells count="116">
    <mergeCell ref="N44:O44"/>
    <mergeCell ref="B30:B35"/>
    <mergeCell ref="N40:O40"/>
    <mergeCell ref="G45:H45"/>
    <mergeCell ref="N39:O39"/>
    <mergeCell ref="I44:K44"/>
    <mergeCell ref="P44:Q44"/>
    <mergeCell ref="B8:R8"/>
    <mergeCell ref="C45:E45"/>
    <mergeCell ref="I38:K38"/>
    <mergeCell ref="H33:I33"/>
    <mergeCell ref="H29:K29"/>
    <mergeCell ref="I39:K39"/>
    <mergeCell ref="N32:O32"/>
    <mergeCell ref="J34:K34"/>
    <mergeCell ref="G16:H16"/>
    <mergeCell ref="G21:H21"/>
    <mergeCell ref="N43:O43"/>
    <mergeCell ref="N38:O38"/>
    <mergeCell ref="P38:Q38"/>
    <mergeCell ref="L45:M45"/>
    <mergeCell ref="P39:Q39"/>
    <mergeCell ref="N42:O42"/>
    <mergeCell ref="H31:I31"/>
    <mergeCell ref="I41:K41"/>
    <mergeCell ref="P43:Q43"/>
    <mergeCell ref="C43:E43"/>
    <mergeCell ref="I42:K42"/>
    <mergeCell ref="C32:E32"/>
    <mergeCell ref="N30:P30"/>
    <mergeCell ref="L41:M41"/>
    <mergeCell ref="C27:F27"/>
    <mergeCell ref="N41:O41"/>
    <mergeCell ref="N34:O34"/>
    <mergeCell ref="N31:O31"/>
    <mergeCell ref="I40:K40"/>
    <mergeCell ref="G27:H27"/>
    <mergeCell ref="G25:H25"/>
    <mergeCell ref="J33:K33"/>
    <mergeCell ref="N46:O46"/>
    <mergeCell ref="L46:M46"/>
    <mergeCell ref="G42:H42"/>
    <mergeCell ref="I45:K45"/>
    <mergeCell ref="G44:H44"/>
    <mergeCell ref="P42:Q42"/>
    <mergeCell ref="C42:E42"/>
    <mergeCell ref="G26:H26"/>
    <mergeCell ref="C44:E44"/>
    <mergeCell ref="I46:K46"/>
    <mergeCell ref="H32:I32"/>
    <mergeCell ref="C31:E31"/>
    <mergeCell ref="C46:E46"/>
    <mergeCell ref="G46:H46"/>
    <mergeCell ref="C29:F29"/>
    <mergeCell ref="C38:F38"/>
    <mergeCell ref="C30:E30"/>
    <mergeCell ref="P46:Q46"/>
    <mergeCell ref="L43:M43"/>
    <mergeCell ref="L39:M39"/>
    <mergeCell ref="C34:E34"/>
    <mergeCell ref="P40:Q40"/>
    <mergeCell ref="B2:B4"/>
    <mergeCell ref="P41:Q41"/>
    <mergeCell ref="C20:F20"/>
    <mergeCell ref="G39:H39"/>
    <mergeCell ref="L40:M40"/>
    <mergeCell ref="H30:I30"/>
    <mergeCell ref="J30:K30"/>
    <mergeCell ref="G38:H38"/>
    <mergeCell ref="C39:F39"/>
    <mergeCell ref="N33:O33"/>
    <mergeCell ref="J32:K32"/>
    <mergeCell ref="G40:H40"/>
    <mergeCell ref="N35:O35"/>
    <mergeCell ref="B7:R7"/>
    <mergeCell ref="G22:H22"/>
    <mergeCell ref="B10:R10"/>
    <mergeCell ref="G19:H19"/>
    <mergeCell ref="B9:R9"/>
    <mergeCell ref="G20:H20"/>
    <mergeCell ref="L42:M42"/>
    <mergeCell ref="G15:H15"/>
    <mergeCell ref="C19:F19"/>
    <mergeCell ref="F40:F41"/>
    <mergeCell ref="C24:F24"/>
    <mergeCell ref="L38:M38"/>
    <mergeCell ref="I43:K43"/>
    <mergeCell ref="C22:F22"/>
    <mergeCell ref="C26:F26"/>
    <mergeCell ref="C17:F17"/>
    <mergeCell ref="C18:F18"/>
    <mergeCell ref="C23:F23"/>
    <mergeCell ref="C25:F25"/>
    <mergeCell ref="C15:F15"/>
    <mergeCell ref="Q2:R4"/>
    <mergeCell ref="C40:E41"/>
    <mergeCell ref="C33:E33"/>
    <mergeCell ref="C2:P4"/>
    <mergeCell ref="B6:R6"/>
    <mergeCell ref="C35:E35"/>
    <mergeCell ref="C16:F16"/>
    <mergeCell ref="N45:O45"/>
    <mergeCell ref="C21:F21"/>
    <mergeCell ref="P45:Q45"/>
    <mergeCell ref="H35:I35"/>
    <mergeCell ref="C37:Q37"/>
    <mergeCell ref="J35:K35"/>
    <mergeCell ref="G43:H43"/>
    <mergeCell ref="G24:H24"/>
    <mergeCell ref="L44:M44"/>
    <mergeCell ref="J31:K31"/>
    <mergeCell ref="G17:H17"/>
    <mergeCell ref="H34:I34"/>
    <mergeCell ref="G18:H18"/>
    <mergeCell ref="G41:H41"/>
    <mergeCell ref="G23:H23"/>
  </mergeCells>
  <conditionalFormatting sqref="L16:L27">
    <cfRule type="cellIs" dxfId="12" priority="24" stopIfTrue="1" operator="equal">
      <formula>"EXTREMO"</formula>
    </cfRule>
    <cfRule type="cellIs" dxfId="11" priority="25" stopIfTrue="1" operator="equal">
      <formula>"ALTO"</formula>
    </cfRule>
    <cfRule type="cellIs" dxfId="10" priority="26" stopIfTrue="1" operator="equal">
      <formula>"MEDIO"</formula>
    </cfRule>
    <cfRule type="cellIs" dxfId="9" priority="27" stopIfTrue="1" operator="equal">
      <formula>"BAJO"</formula>
    </cfRule>
  </conditionalFormatting>
  <conditionalFormatting sqref="M16:Q16 J16:K27 M17:O27 Q17:Q27 P17:P28">
    <cfRule type="expression" dxfId="8" priority="29" stopIfTrue="1">
      <formula>"""bajo"""</formula>
    </cfRule>
  </conditionalFormatting>
  <printOptions horizontalCentered="1"/>
  <pageMargins left="0.7" right="0.7" top="0.75" bottom="0.75" header="0.3" footer="0.3"/>
  <pageSetup scale="32" orientation="portrait" horizontalDpi="4294967295" verticalDpi="4294967295"/>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8"/>
  <sheetViews>
    <sheetView showGridLines="0" topLeftCell="B1" zoomScale="93" zoomScaleNormal="60" zoomScaleSheetLayoutView="25" zoomScalePageLayoutView="70" workbookViewId="0">
      <selection activeCell="B22" sqref="B22"/>
    </sheetView>
  </sheetViews>
  <sheetFormatPr baseColWidth="10" defaultColWidth="11.5" defaultRowHeight="14" x14ac:dyDescent="0.15"/>
  <cols>
    <col min="1" max="1" width="4.33203125" style="16" customWidth="1"/>
    <col min="2" max="2" width="48.6640625" style="16" customWidth="1"/>
    <col min="3" max="3" width="42" style="16" customWidth="1"/>
    <col min="4" max="4" width="17.6640625" style="16" customWidth="1"/>
    <col min="5" max="5" width="22.5" style="16" customWidth="1"/>
    <col min="6" max="6" width="15.1640625" style="16" customWidth="1"/>
    <col min="7" max="7" width="27.5" style="16" customWidth="1"/>
    <col min="8" max="8" width="5.1640625" style="16" customWidth="1"/>
    <col min="9" max="9" width="4.33203125" style="16" customWidth="1"/>
    <col min="10" max="10" width="5.6640625" style="16" customWidth="1"/>
    <col min="11" max="11" width="14.5" style="16" customWidth="1"/>
    <col min="12" max="12" width="15.5" style="16" customWidth="1"/>
    <col min="13" max="13" width="8" style="16" customWidth="1"/>
    <col min="14" max="14" width="22.6640625" style="16" customWidth="1"/>
    <col min="15" max="15" width="5.6640625" style="16" customWidth="1"/>
    <col min="16" max="16" width="6.5" style="16" customWidth="1"/>
    <col min="17" max="17" width="8.5" style="16" customWidth="1"/>
    <col min="18" max="18" width="6" style="16" customWidth="1"/>
    <col min="19" max="19" width="9.6640625" style="16" customWidth="1"/>
    <col min="20" max="20" width="21.6640625" style="19" customWidth="1"/>
    <col min="21" max="21" width="11.5" style="16" customWidth="1"/>
    <col min="22" max="22" width="10.6640625" style="16" customWidth="1"/>
    <col min="23" max="23" width="15.6640625" style="16" customWidth="1"/>
    <col min="24" max="24" width="13.6640625" style="16" customWidth="1"/>
    <col min="25" max="25" width="11.5" style="16" customWidth="1"/>
    <col min="26" max="16384" width="11.5" style="16"/>
  </cols>
  <sheetData>
    <row r="1" spans="2:24" s="14" customFormat="1" x14ac:dyDescent="0.15">
      <c r="S1" s="15"/>
      <c r="T1" s="142"/>
    </row>
    <row r="2" spans="2:24" s="14" customFormat="1" ht="54" customHeight="1" x14ac:dyDescent="0.15">
      <c r="B2" s="243"/>
      <c r="C2" s="147" t="s">
        <v>0</v>
      </c>
      <c r="D2" s="148"/>
      <c r="E2" s="148"/>
      <c r="F2" s="148"/>
      <c r="G2" s="148"/>
      <c r="H2" s="148"/>
      <c r="I2" s="148"/>
      <c r="J2" s="148"/>
      <c r="K2" s="148"/>
      <c r="L2" s="148"/>
      <c r="M2" s="148"/>
      <c r="N2" s="148"/>
      <c r="O2" s="148"/>
      <c r="P2" s="148"/>
      <c r="Q2" s="148"/>
      <c r="R2" s="148"/>
      <c r="S2" s="148"/>
      <c r="T2" s="148"/>
      <c r="U2" s="148"/>
      <c r="V2" s="149"/>
      <c r="W2" s="166" t="s">
        <v>1</v>
      </c>
      <c r="X2" s="149"/>
    </row>
    <row r="3" spans="2:24" s="14" customFormat="1" ht="31.5" customHeight="1" x14ac:dyDescent="0.15">
      <c r="B3" s="160"/>
      <c r="C3" s="150"/>
      <c r="D3" s="238"/>
      <c r="E3" s="238"/>
      <c r="F3" s="238"/>
      <c r="G3" s="238"/>
      <c r="H3" s="238"/>
      <c r="I3" s="238"/>
      <c r="J3" s="238"/>
      <c r="K3" s="238"/>
      <c r="L3" s="238"/>
      <c r="M3" s="238"/>
      <c r="N3" s="238"/>
      <c r="O3" s="238"/>
      <c r="P3" s="238"/>
      <c r="Q3" s="238"/>
      <c r="R3" s="238"/>
      <c r="S3" s="238"/>
      <c r="T3" s="238"/>
      <c r="U3" s="238"/>
      <c r="V3" s="151"/>
      <c r="W3" s="150"/>
      <c r="X3" s="151"/>
    </row>
    <row r="4" spans="2:24" s="14" customFormat="1" ht="47.25" customHeight="1" x14ac:dyDescent="0.15">
      <c r="B4" s="161"/>
      <c r="C4" s="152"/>
      <c r="D4" s="153"/>
      <c r="E4" s="153"/>
      <c r="F4" s="153"/>
      <c r="G4" s="153"/>
      <c r="H4" s="153"/>
      <c r="I4" s="153"/>
      <c r="J4" s="153"/>
      <c r="K4" s="153"/>
      <c r="L4" s="153"/>
      <c r="M4" s="153"/>
      <c r="N4" s="153"/>
      <c r="O4" s="153"/>
      <c r="P4" s="153"/>
      <c r="Q4" s="153"/>
      <c r="R4" s="153"/>
      <c r="S4" s="153"/>
      <c r="T4" s="153"/>
      <c r="U4" s="153"/>
      <c r="V4" s="154"/>
      <c r="W4" s="152"/>
      <c r="X4" s="154"/>
    </row>
    <row r="5" spans="2:24" s="14" customFormat="1" ht="32.25" customHeight="1" thickBot="1" x14ac:dyDescent="0.2">
      <c r="B5" s="39"/>
      <c r="C5" s="39"/>
      <c r="D5" s="39"/>
      <c r="E5" s="39"/>
      <c r="F5" s="39"/>
      <c r="G5" s="39"/>
      <c r="H5" s="39"/>
      <c r="I5" s="39"/>
      <c r="J5" s="39"/>
      <c r="K5" s="39"/>
      <c r="L5" s="39"/>
      <c r="M5" s="39"/>
      <c r="N5" s="39"/>
      <c r="O5" s="39"/>
      <c r="P5" s="39"/>
      <c r="Q5" s="39"/>
      <c r="R5" s="39"/>
      <c r="S5" s="40"/>
      <c r="T5" s="142"/>
      <c r="U5" s="39"/>
      <c r="V5" s="39"/>
      <c r="W5" s="39"/>
      <c r="X5" s="39"/>
    </row>
    <row r="6" spans="2:24" ht="91.5" customHeight="1" x14ac:dyDescent="0.15">
      <c r="B6" s="241" t="str">
        <f>+EVALUACION!B6</f>
        <v>Objeto Contractual: SUMINISTRAR LOS BIENES Y SERVICIOS NECESARIOS A MONTO AGOTABLE PARA EL DESARROLLO DE LAS ACTIVIDADES RELACIONADAS CON LOS PROCESOS DE PREVENCIÓN DE VIOLENCIAS EN EL CONTEXTO FAMILIAR Y/O SEXUAL, ASÍ COMO LA MATERIALIZACIÓN DE LOS PRESUPUESTOS PARTICIPATIVOS EN EL MARCO DEL PROYECTO 2774, EN EL CUMPLIMIENTO DEL PLAN DE DESARROLLO LOCAL DEL FONDO DE DESARROLLO LOCAL DE LOS MÁRTIRES.</v>
      </c>
      <c r="C6" s="183"/>
      <c r="D6" s="183"/>
      <c r="E6" s="183"/>
      <c r="F6" s="183"/>
      <c r="G6" s="183"/>
      <c r="H6" s="183"/>
      <c r="I6" s="183"/>
      <c r="J6" s="183"/>
      <c r="K6" s="183"/>
      <c r="L6" s="183"/>
      <c r="M6" s="183"/>
      <c r="N6" s="183"/>
      <c r="O6" s="183"/>
      <c r="P6" s="183"/>
      <c r="Q6" s="183"/>
      <c r="R6" s="183"/>
      <c r="S6" s="183"/>
      <c r="T6" s="183"/>
      <c r="U6" s="183"/>
      <c r="V6" s="183"/>
      <c r="W6" s="183"/>
      <c r="X6" s="200"/>
    </row>
    <row r="7" spans="2:24" ht="26.25" customHeight="1" x14ac:dyDescent="0.15">
      <c r="B7" s="244" t="s">
        <v>146</v>
      </c>
      <c r="C7" s="148"/>
      <c r="D7" s="148"/>
      <c r="E7" s="148"/>
      <c r="F7" s="148"/>
      <c r="G7" s="148"/>
      <c r="H7" s="148"/>
      <c r="I7" s="148"/>
      <c r="J7" s="148"/>
      <c r="K7" s="148"/>
      <c r="L7" s="148"/>
      <c r="M7" s="148"/>
      <c r="N7" s="148"/>
      <c r="O7" s="148"/>
      <c r="P7" s="148"/>
      <c r="Q7" s="148"/>
      <c r="R7" s="148"/>
      <c r="S7" s="148"/>
      <c r="T7" s="148"/>
      <c r="U7" s="148"/>
      <c r="V7" s="148"/>
      <c r="W7" s="148"/>
      <c r="X7" s="149"/>
    </row>
    <row r="8" spans="2:24" ht="20.25" customHeight="1" x14ac:dyDescent="0.15">
      <c r="B8" s="245"/>
      <c r="C8" s="153"/>
      <c r="D8" s="153"/>
      <c r="E8" s="153"/>
      <c r="F8" s="153"/>
      <c r="G8" s="153"/>
      <c r="H8" s="153"/>
      <c r="I8" s="153"/>
      <c r="J8" s="153"/>
      <c r="K8" s="153"/>
      <c r="L8" s="153"/>
      <c r="M8" s="153"/>
      <c r="N8" s="153"/>
      <c r="O8" s="153"/>
      <c r="P8" s="153"/>
      <c r="Q8" s="153"/>
      <c r="R8" s="153"/>
      <c r="S8" s="153"/>
      <c r="T8" s="153"/>
      <c r="U8" s="153"/>
      <c r="V8" s="153"/>
      <c r="W8" s="153"/>
      <c r="X8" s="154"/>
    </row>
    <row r="9" spans="2:24" ht="24.75" customHeight="1" thickBot="1" x14ac:dyDescent="0.2">
      <c r="B9" s="236"/>
      <c r="C9" s="237"/>
      <c r="D9" s="237"/>
      <c r="E9" s="237"/>
      <c r="F9" s="237"/>
      <c r="G9" s="237"/>
      <c r="H9" s="237"/>
      <c r="I9" s="237"/>
      <c r="J9" s="237"/>
      <c r="K9" s="237"/>
      <c r="L9" s="237"/>
      <c r="M9" s="237"/>
      <c r="N9" s="237"/>
      <c r="O9" s="237"/>
      <c r="P9" s="237"/>
      <c r="Q9" s="237"/>
      <c r="R9" s="237"/>
      <c r="X9" s="49"/>
    </row>
    <row r="10" spans="2:24" ht="106.5" customHeight="1" thickBot="1" x14ac:dyDescent="0.2">
      <c r="B10" s="29" t="s">
        <v>147</v>
      </c>
      <c r="C10" s="30" t="s">
        <v>57</v>
      </c>
      <c r="D10" s="31" t="s">
        <v>148</v>
      </c>
      <c r="E10" s="31" t="s">
        <v>149</v>
      </c>
      <c r="F10" s="31" t="s">
        <v>150</v>
      </c>
      <c r="G10" s="30" t="s">
        <v>58</v>
      </c>
      <c r="H10" s="31" t="s">
        <v>75</v>
      </c>
      <c r="I10" s="31" t="s">
        <v>60</v>
      </c>
      <c r="J10" s="31" t="s">
        <v>151</v>
      </c>
      <c r="K10" s="31" t="s">
        <v>62</v>
      </c>
      <c r="L10" s="31" t="s">
        <v>152</v>
      </c>
      <c r="M10" s="30" t="s">
        <v>153</v>
      </c>
      <c r="N10" s="30" t="s">
        <v>115</v>
      </c>
      <c r="O10" s="31" t="s">
        <v>75</v>
      </c>
      <c r="P10" s="31" t="s">
        <v>60</v>
      </c>
      <c r="Q10" s="31" t="s">
        <v>151</v>
      </c>
      <c r="R10" s="31" t="s">
        <v>62</v>
      </c>
      <c r="S10" s="138" t="s">
        <v>116</v>
      </c>
      <c r="T10" s="143" t="s">
        <v>117</v>
      </c>
      <c r="U10" s="140" t="s">
        <v>118</v>
      </c>
      <c r="V10" s="30" t="s">
        <v>119</v>
      </c>
      <c r="W10" s="30" t="s">
        <v>154</v>
      </c>
      <c r="X10" s="32" t="s">
        <v>121</v>
      </c>
    </row>
    <row r="11" spans="2:24" ht="129" customHeight="1" thickBot="1" x14ac:dyDescent="0.2">
      <c r="B11" s="17">
        <v>1</v>
      </c>
      <c r="C11" s="19" t="str">
        <f>+'EVALUACION CON CONTROLES'!C17:F17</f>
        <v>Inadecuado análisis  económico estimativo del valor del contrato</v>
      </c>
      <c r="D11" s="18" t="str">
        <f>+'EVALUACION CON CONTROLES'!B17</f>
        <v>PLANEACIÓN</v>
      </c>
      <c r="E11" s="18" t="str">
        <f>VLOOKUP(C11,'IDENTIFICACION Y ANALISIS'!$B$19:$F$45,3,FALSE)</f>
        <v>General</v>
      </c>
      <c r="F11" s="18" t="str">
        <f>VLOOKUP(C11,'IDENTIFICACION Y ANALISIS'!$B$19:$F$45,4,FALSE)</f>
        <v>Interno</v>
      </c>
      <c r="G11" s="19" t="str">
        <f>+EVALUACION!H18</f>
        <v>1. Sobrecostos o ineficiencia económica del proyecto
2. Pérdidas económica para el contratista o para el FDLM
3. Necesidade de iniciar un nuevo proceso</v>
      </c>
      <c r="H11" s="19">
        <f>+EVALUACION!I18</f>
        <v>3</v>
      </c>
      <c r="I11" s="19">
        <f>+EVALUACION!J18</f>
        <v>4</v>
      </c>
      <c r="J11" s="19">
        <f>+EVALUACION!K18</f>
        <v>7</v>
      </c>
      <c r="K11" s="18" t="str">
        <f>+EVALUACION!L18</f>
        <v>ALTO</v>
      </c>
      <c r="L11" s="19" t="s">
        <v>155</v>
      </c>
      <c r="M11" s="18">
        <v>100</v>
      </c>
      <c r="N11" s="19" t="str">
        <f>+'EVALUACION CON CONTROLES'!G17</f>
        <v>Revisión exhaustiva en el proceso de estudio de mercado siguiendo los lineamientos de Colombia Compra Eficiente</v>
      </c>
      <c r="O11" s="19">
        <f>+'EVALUACION CON CONTROLES'!I17</f>
        <v>3</v>
      </c>
      <c r="P11" s="19">
        <f>+'EVALUACION CON CONTROLES'!J17</f>
        <v>4</v>
      </c>
      <c r="Q11" s="19">
        <f>+'EVALUACION CON CONTROLES'!K17</f>
        <v>7</v>
      </c>
      <c r="R11" s="18" t="str">
        <f>+'EVALUACION CON CONTROLES'!L17</f>
        <v>ALTO</v>
      </c>
      <c r="S11" s="21" t="str">
        <f>+'EVALUACION CON CONTROLES'!M17</f>
        <v>SI</v>
      </c>
      <c r="T11" s="19" t="str">
        <f>+'EVALUACION CON CONTROLES'!N17</f>
        <v>PROFESIONALES DEL ÁREA DE GESTIÓN DEL DESARROLLO LOCAL DE LOS MARTIRES (PLANEACIÓN)</v>
      </c>
      <c r="U11" s="137">
        <f>+'EVALUACION CON CONTROLES'!O17</f>
        <v>2026</v>
      </c>
      <c r="V11" s="19">
        <f>+'EVALUACION CON CONTROLES'!P17</f>
        <v>2026</v>
      </c>
      <c r="W11" s="19" t="str">
        <f>+'EVALUACION CON CONTROLES'!Q17</f>
        <v>SEGUIMIENTO AL PROCESO</v>
      </c>
      <c r="X11" s="20" t="str">
        <f>+'EVALUACION CON CONTROLES'!R17</f>
        <v xml:space="preserve">ETAPA DE PLANEACIÓN </v>
      </c>
    </row>
    <row r="12" spans="2:24" ht="106.5" customHeight="1" x14ac:dyDescent="0.15">
      <c r="B12" s="33">
        <v>2</v>
      </c>
      <c r="C12" s="19" t="str">
        <f>+'EVALUACION CON CONTROLES'!C18:F18</f>
        <v xml:space="preserve">Falta de profundidad en el estudio de sector no identificandose claramente aspectos de oferta y demanda </v>
      </c>
      <c r="D12" s="18" t="str">
        <f>+'EVALUACION CON CONTROLES'!B18</f>
        <v>PLANEACIÓN</v>
      </c>
      <c r="E12" s="18" t="str">
        <f>VLOOKUP(C12,'IDENTIFICACION Y ANALISIS'!$B$19:$F$45,3,FALSE)</f>
        <v>General</v>
      </c>
      <c r="F12" s="18" t="str">
        <f>VLOOKUP(C12,'IDENTIFICACION Y ANALISIS'!$B$19:$F$45,4,FALSE)</f>
        <v>Interno</v>
      </c>
      <c r="G12" s="19" t="str">
        <f>+EVALUACION!H20</f>
        <v>1. Sobrecostos o ineficiencia económica del proyecto
2. Selección adversa
3. No se puede satisfacer la necesidad de la entidad</v>
      </c>
      <c r="H12" s="19">
        <f>+EVALUACION!I20</f>
        <v>3</v>
      </c>
      <c r="I12" s="19">
        <f>+EVALUACION!J20</f>
        <v>4</v>
      </c>
      <c r="J12" s="19">
        <f>+EVALUACION!K20</f>
        <v>7</v>
      </c>
      <c r="K12" s="18" t="str">
        <f>+EVALUACION!L20</f>
        <v>ALTO</v>
      </c>
      <c r="L12" s="19" t="s">
        <v>155</v>
      </c>
      <c r="M12" s="18">
        <v>100</v>
      </c>
      <c r="N12" s="19" t="str">
        <f>+'EVALUACION CON CONTROLES'!G18</f>
        <v>Utilizar los lineamientos de Colombia Compra Eficiente y utilizar como referencia procesos similares</v>
      </c>
      <c r="O12" s="19">
        <f>+'EVALUACION CON CONTROLES'!I18</f>
        <v>3</v>
      </c>
      <c r="P12" s="19">
        <f>+'EVALUACION CON CONTROLES'!J18</f>
        <v>4</v>
      </c>
      <c r="Q12" s="19">
        <f>+'EVALUACION CON CONTROLES'!K18</f>
        <v>7</v>
      </c>
      <c r="R12" s="18" t="str">
        <f>+'EVALUACION CON CONTROLES'!L18</f>
        <v>ALTO</v>
      </c>
      <c r="S12" s="21" t="str">
        <f>+'EVALUACION CON CONTROLES'!M18</f>
        <v>SI</v>
      </c>
      <c r="T12" s="19" t="str">
        <f>+'EVALUACION CON CONTROLES'!N18</f>
        <v>PROFESIONALES DEL ÁREA DE GESTIÓN DEL DESARROLLO LOCAL DE LOS MARTIRES (PLANEACIÓN)</v>
      </c>
      <c r="U12" s="137">
        <f>+'EVALUACION CON CONTROLES'!O18</f>
        <v>2026</v>
      </c>
      <c r="V12" s="19">
        <f>+'EVALUACION CON CONTROLES'!P18</f>
        <v>2026</v>
      </c>
      <c r="W12" s="19" t="str">
        <f>+'EVALUACION CON CONTROLES'!Q18</f>
        <v>SEGUIMIENTO AL PROCESO</v>
      </c>
      <c r="X12" s="20" t="str">
        <f>+'EVALUACION CON CONTROLES'!R18</f>
        <v>ETAPA DE PLANEACIÓN</v>
      </c>
    </row>
    <row r="13" spans="2:24" ht="106.5" customHeight="1" thickBot="1" x14ac:dyDescent="0.2">
      <c r="B13" s="17">
        <v>3</v>
      </c>
      <c r="C13" s="19" t="str">
        <f>+'EVALUACION CON CONTROLES'!C19:F19</f>
        <v>Ausencia de fundamentación de la justificación y conveniencia de la contratación</v>
      </c>
      <c r="D13" s="18" t="str">
        <f>+'EVALUACION CON CONTROLES'!B19</f>
        <v>PLANEACIÓN</v>
      </c>
      <c r="E13" s="18" t="str">
        <f>VLOOKUP(C13,'IDENTIFICACION Y ANALISIS'!$B$19:$F$45,3,FALSE)</f>
        <v>General</v>
      </c>
      <c r="F13" s="18" t="str">
        <f>VLOOKUP(C13,'IDENTIFICACION Y ANALISIS'!$B$19:$F$45,4,FALSE)</f>
        <v>Interno</v>
      </c>
      <c r="G13" s="19" t="str">
        <f>+EVALUACION!H21</f>
        <v>1. Necesidad de iniciar un nuevo proceso.
2. Selección adversa
3. No se puede satisfacer la necesidad de la entidad</v>
      </c>
      <c r="H13" s="19">
        <f>+EVALUACION!I21</f>
        <v>2</v>
      </c>
      <c r="I13" s="19">
        <f>+EVALUACION!J21</f>
        <v>4</v>
      </c>
      <c r="J13" s="19">
        <f>+EVALUACION!K21</f>
        <v>6</v>
      </c>
      <c r="K13" s="18" t="str">
        <f>+EVALUACION!L21</f>
        <v>ALTO</v>
      </c>
      <c r="L13" s="19" t="s">
        <v>155</v>
      </c>
      <c r="M13" s="18">
        <v>100</v>
      </c>
      <c r="N13" s="19" t="str">
        <f>+'EVALUACION CON CONTROLES'!G19</f>
        <v>Revisiones constantes por parte del área de planeación de la entidad tomando como referencia procesos similares</v>
      </c>
      <c r="O13" s="19">
        <f>+'EVALUACION CON CONTROLES'!I19</f>
        <v>2</v>
      </c>
      <c r="P13" s="19">
        <f>+'EVALUACION CON CONTROLES'!J19</f>
        <v>4</v>
      </c>
      <c r="Q13" s="19">
        <f>+'EVALUACION CON CONTROLES'!K19</f>
        <v>6</v>
      </c>
      <c r="R13" s="18" t="str">
        <f>+'EVALUACION CON CONTROLES'!L19</f>
        <v>ALTO</v>
      </c>
      <c r="S13" s="21" t="str">
        <f>+'EVALUACION CON CONTROLES'!M19</f>
        <v>NO</v>
      </c>
      <c r="T13" s="19" t="str">
        <f>+'EVALUACION CON CONTROLES'!N19</f>
        <v>PROFESIONALES DEL ÁREA DE GESTIÓN DEL DESARROLLO LOCAL DE LOS MARTIRES (PLANEACIÓN)</v>
      </c>
      <c r="U13" s="137">
        <f>+'EVALUACION CON CONTROLES'!O19</f>
        <v>2026</v>
      </c>
      <c r="V13" s="19">
        <f>+'EVALUACION CON CONTROLES'!P19</f>
        <v>2026</v>
      </c>
      <c r="W13" s="19" t="str">
        <f>+'EVALUACION CON CONTROLES'!Q19</f>
        <v>SEGUIMIENTO AL PROCESO</v>
      </c>
      <c r="X13" s="20" t="str">
        <f>+'EVALUACION CON CONTROLES'!R19</f>
        <v>ETAPA DE PLANEACIÓN</v>
      </c>
    </row>
    <row r="14" spans="2:24" ht="106.5" customHeight="1" thickBot="1" x14ac:dyDescent="0.2">
      <c r="B14" s="33">
        <v>4</v>
      </c>
      <c r="C14" s="19" t="str">
        <f>+'EVALUACION CON CONTROLES'!C20:F20</f>
        <v>Inadecuada evaluación de las ofertas y/o verificación de requisitos habilitantes</v>
      </c>
      <c r="D14" s="18" t="str">
        <f>+'EVALUACION CON CONTROLES'!B20</f>
        <v>SELECCIÓN</v>
      </c>
      <c r="E14" s="18" t="str">
        <f>VLOOKUP(C14,'IDENTIFICACION Y ANALISIS'!$B$19:$F$45,3,FALSE)</f>
        <v>General</v>
      </c>
      <c r="F14" s="18" t="str">
        <f>VLOOKUP(C14,'IDENTIFICACION Y ANALISIS'!$B$19:$F$45,4,FALSE)</f>
        <v>Interno</v>
      </c>
      <c r="G14" s="19" t="str">
        <f>+EVALUACION!H23</f>
        <v>1. Selecciónar un contratista que no esté en capacidad de cumplir con el objeto del contrato.
2. Selección adversa</v>
      </c>
      <c r="H14" s="19">
        <f>+EVALUACION!I23</f>
        <v>3</v>
      </c>
      <c r="I14" s="19">
        <f>+EVALUACION!J23</f>
        <v>4</v>
      </c>
      <c r="J14" s="19">
        <f>+EVALUACION!K23</f>
        <v>7</v>
      </c>
      <c r="K14" s="18" t="str">
        <f>+EVALUACION!L23</f>
        <v>ALTO</v>
      </c>
      <c r="L14" s="19" t="s">
        <v>155</v>
      </c>
      <c r="M14" s="18">
        <v>100</v>
      </c>
      <c r="N14" s="19" t="str">
        <f>+'EVALUACION CON CONTROLES'!G20</f>
        <v>Efectuar verificaciones a los documentos y propuestas presentadas, con el apoyo de los profesionales del área y el equipo jurídico</v>
      </c>
      <c r="O14" s="19">
        <f>+'EVALUACION CON CONTROLES'!I20</f>
        <v>3</v>
      </c>
      <c r="P14" s="19">
        <f>+'EVALUACION CON CONTROLES'!J20</f>
        <v>4</v>
      </c>
      <c r="Q14" s="19">
        <f>+'EVALUACION CON CONTROLES'!K20</f>
        <v>7</v>
      </c>
      <c r="R14" s="18" t="str">
        <f>+'EVALUACION CON CONTROLES'!L20</f>
        <v>ALTO</v>
      </c>
      <c r="S14" s="21" t="str">
        <f>+'EVALUACION CON CONTROLES'!M20</f>
        <v>NO</v>
      </c>
      <c r="T14" s="19" t="str">
        <f>+'EVALUACION CON CONTROLES'!N20</f>
        <v>PROFESIONALES DEL ÁREA DE GESTIÓN DEL DESARROLLO LOCAL DE LOS MARTIRES (PLANEACIÓN Y CONTRATACIÓN)</v>
      </c>
      <c r="U14" s="137">
        <f>+'EVALUACION CON CONTROLES'!O20</f>
        <v>2026</v>
      </c>
      <c r="V14" s="19">
        <f>+'EVALUACION CON CONTROLES'!P20</f>
        <v>2026</v>
      </c>
      <c r="W14" s="19" t="str">
        <f>+'EVALUACION CON CONTROLES'!Q20</f>
        <v>SEGUIMIENTO AL PROCESO</v>
      </c>
      <c r="X14" s="20" t="str">
        <f>+'EVALUACION CON CONTROLES'!R20</f>
        <v>SEMANAL ETAPA DE SELECCIÓN</v>
      </c>
    </row>
    <row r="15" spans="2:24" ht="106.5" customHeight="1" x14ac:dyDescent="0.15">
      <c r="B15" s="33">
        <v>5</v>
      </c>
      <c r="C15" s="19" t="str">
        <f>+'EVALUACION CON CONTROLES'!C21:F21</f>
        <v>Proyección económica por parte del proponente que conlleve a pérdidas o baja utilidad en la ejecución del contrato.</v>
      </c>
      <c r="D15" s="18" t="str">
        <f>+'EVALUACION CON CONTROLES'!B21</f>
        <v>SELECCIÓN</v>
      </c>
      <c r="E15" s="18" t="str">
        <f>VLOOKUP(C15,'IDENTIFICACION Y ANALISIS'!$B$19:$F$45,3,FALSE)</f>
        <v>General</v>
      </c>
      <c r="F15" s="18" t="str">
        <f>VLOOKUP(C15,'IDENTIFICACION Y ANALISIS'!$B$19:$F$45,4,FALSE)</f>
        <v>Externo</v>
      </c>
      <c r="G15" s="19" t="str">
        <f>+EVALUACION!H26</f>
        <v>1. Pérdidas económicas para el contratista o propuestas artificialmente bajas.</v>
      </c>
      <c r="H15" s="19">
        <f>+EVALUACION!I26</f>
        <v>2</v>
      </c>
      <c r="I15" s="19">
        <f>+EVALUACION!J26</f>
        <v>4</v>
      </c>
      <c r="J15" s="19">
        <f>+EVALUACION!K26</f>
        <v>6</v>
      </c>
      <c r="K15" s="18" t="str">
        <f>+EVALUACION!L26</f>
        <v>ALTO</v>
      </c>
      <c r="L15" s="19" t="s">
        <v>155</v>
      </c>
      <c r="M15" s="18">
        <v>100</v>
      </c>
      <c r="N15" s="19" t="str">
        <f>+'EVALUACION CON CONTROLES'!G21</f>
        <v>Realizar aclaraciones en el proceso  de selección y evaluar las propuestas con los criterios sugeridos por Colombia Compra Eficiente.</v>
      </c>
      <c r="O15" s="19">
        <f>+'EVALUACION CON CONTROLES'!I21</f>
        <v>2</v>
      </c>
      <c r="P15" s="19">
        <f>+'EVALUACION CON CONTROLES'!J21</f>
        <v>4</v>
      </c>
      <c r="Q15" s="19">
        <f>+'EVALUACION CON CONTROLES'!K21</f>
        <v>6</v>
      </c>
      <c r="R15" s="18" t="str">
        <f>+'EVALUACION CON CONTROLES'!L21</f>
        <v>ALTO</v>
      </c>
      <c r="S15" s="21" t="str">
        <f>+'EVALUACION CON CONTROLES'!M21</f>
        <v>SI</v>
      </c>
      <c r="T15" s="19" t="str">
        <f>+'EVALUACION CON CONTROLES'!N21</f>
        <v>PROFESIONALES DEL ÁREA DE GESTIÓN DEL DESARROLLO LOCAL DE LOS MARTIRES (PLANEACIÓN Y CONTRATACIÓN)</v>
      </c>
      <c r="U15" s="137">
        <f>+'EVALUACION CON CONTROLES'!O21</f>
        <v>2026</v>
      </c>
      <c r="V15" s="19">
        <f>+'EVALUACION CON CONTROLES'!P21</f>
        <v>2026</v>
      </c>
      <c r="W15" s="19" t="str">
        <f>+'EVALUACION CON CONTROLES'!Q21</f>
        <v>MUESTREO ALEATORIO DE CALIDAD</v>
      </c>
      <c r="X15" s="20" t="str">
        <f>+'EVALUACION CON CONTROLES'!R21</f>
        <v>SEMANAL ETAPA DE SELECCIÓN</v>
      </c>
    </row>
    <row r="16" spans="2:24" ht="106.5" customHeight="1" x14ac:dyDescent="0.15">
      <c r="B16" s="17">
        <v>6</v>
      </c>
      <c r="C16" s="19" t="str">
        <f>+'EVALUACION CON CONTROLES'!C22:F22</f>
        <v>Presentación de reclamos de terceros sobre la selección del oferente que retrasen el perfeccionamiento del contrato.</v>
      </c>
      <c r="D16" s="18" t="str">
        <f>+'EVALUACION CON CONTROLES'!B22</f>
        <v>CONTRATACIÓN</v>
      </c>
      <c r="E16" s="18" t="e">
        <f>VLOOKUP(C16,'IDENTIFICACION Y ANALISIS'!$B$19:$F$45,3,FALSE)</f>
        <v>#N/A</v>
      </c>
      <c r="F16" s="18" t="e">
        <f>VLOOKUP(C16,'IDENTIFICACION Y ANALISIS'!$B$19:$F$45,4,FALSE)</f>
        <v>#N/A</v>
      </c>
      <c r="G16" s="19" t="str">
        <f>+EVALUACION!H28</f>
        <v>1. Pérdida de Tiempo por no iniciar el contrato de forma oportuna 
2. Necesidad de iniciar un nuevo proceso</v>
      </c>
      <c r="H16" s="19">
        <f>+EVALUACION!I28</f>
        <v>2</v>
      </c>
      <c r="I16" s="19">
        <f>+EVALUACION!J28</f>
        <v>2</v>
      </c>
      <c r="J16" s="19">
        <f>+EVALUACION!K28</f>
        <v>4</v>
      </c>
      <c r="K16" s="18" t="str">
        <f>+EVALUACION!L28</f>
        <v>BAJO</v>
      </c>
      <c r="L16" s="19" t="s">
        <v>156</v>
      </c>
      <c r="M16" s="18">
        <v>100</v>
      </c>
      <c r="N16" s="19" t="str">
        <f>+'EVALUACION CON CONTROLES'!G22</f>
        <v>Dar trámite eficiente y oportuno de las PQRS presentadas por terceros</v>
      </c>
      <c r="O16" s="19">
        <f>+'EVALUACION CON CONTROLES'!I22</f>
        <v>2</v>
      </c>
      <c r="P16" s="19">
        <f>+'EVALUACION CON CONTROLES'!J22</f>
        <v>2</v>
      </c>
      <c r="Q16" s="19">
        <f>+'EVALUACION CON CONTROLES'!K22</f>
        <v>4</v>
      </c>
      <c r="R16" s="18" t="str">
        <f>+'EVALUACION CON CONTROLES'!L22</f>
        <v>BAJO</v>
      </c>
      <c r="S16" s="21" t="str">
        <f>+'EVALUACION CON CONTROLES'!M22</f>
        <v>NO</v>
      </c>
      <c r="T16" s="19" t="str">
        <f>+'EVALUACION CON CONTROLES'!N22</f>
        <v>PROFESIONALES DEL ÁREA DE GESTIÓN DEL DESARROLLO LOCAL DE LOS MARTIRES (PLANEACIÓN Y CONTRATACIÓN)</v>
      </c>
      <c r="U16" s="137">
        <f>+'EVALUACION CON CONTROLES'!O22</f>
        <v>2026</v>
      </c>
      <c r="V16" s="19">
        <f>+'EVALUACION CON CONTROLES'!P22</f>
        <v>2026</v>
      </c>
      <c r="W16" s="19" t="str">
        <f>+'EVALUACION CON CONTROLES'!Q22</f>
        <v>SEGUIMIENTO AL PROCESO</v>
      </c>
      <c r="X16" s="20" t="str">
        <f>+'EVALUACION CON CONTROLES'!R22</f>
        <v>ETAPA DE CONTRATACIÓN</v>
      </c>
    </row>
    <row r="17" spans="2:24" ht="106.5" customHeight="1" x14ac:dyDescent="0.15">
      <c r="B17" s="33">
        <v>7</v>
      </c>
      <c r="C17" s="19" t="str">
        <f>+'EVALUACION CON CONTROLES'!C23:F23</f>
        <v>No liquidar los contratos en los plazos acordados en el contrato o los establecidos por la Ley.</v>
      </c>
      <c r="D17" s="18" t="str">
        <f>+'EVALUACION CON CONTROLES'!B23</f>
        <v>EJECUCIÓN</v>
      </c>
      <c r="E17" s="18" t="str">
        <f>VLOOKUP(C17,'IDENTIFICACION Y ANALISIS'!$B$19:$F$45,3,FALSE)</f>
        <v>General</v>
      </c>
      <c r="F17" s="18" t="str">
        <f>VLOOKUP(C17,'IDENTIFICACION Y ANALISIS'!$B$19:$F$45,4,FALSE)</f>
        <v>Externo</v>
      </c>
      <c r="G17" s="19" t="str">
        <f>+EVALUACION!H29</f>
        <v>1. Mala ejecución del objeto contratado.
2.No se puede satisfacer la necesidad de la Entidad</v>
      </c>
      <c r="H17" s="19">
        <f>+EVALUACION!I29</f>
        <v>4</v>
      </c>
      <c r="I17" s="19">
        <f>+EVALUACION!J29</f>
        <v>3</v>
      </c>
      <c r="J17" s="19">
        <f>+EVALUACION!K29</f>
        <v>7</v>
      </c>
      <c r="K17" s="18" t="str">
        <f>+EVALUACION!L29</f>
        <v>ALTO</v>
      </c>
      <c r="L17" s="19" t="s">
        <v>156</v>
      </c>
      <c r="M17" s="18" t="s">
        <v>157</v>
      </c>
      <c r="N17" s="19" t="str">
        <f>+'EVALUACION CON CONTROLES'!G23</f>
        <v>Cumplimiento de las Fases del E.P. y Verificación por parte del apoyo a la supervisión de cada uno de los item solicitados e ingresados a almacén.</v>
      </c>
      <c r="O17" s="19">
        <f>+'EVALUACION CON CONTROLES'!I23</f>
        <v>4</v>
      </c>
      <c r="P17" s="19">
        <f>+'EVALUACION CON CONTROLES'!J23</f>
        <v>3</v>
      </c>
      <c r="Q17" s="19">
        <f>+'EVALUACION CON CONTROLES'!K23</f>
        <v>7</v>
      </c>
      <c r="R17" s="18" t="str">
        <f>+'EVALUACION CON CONTROLES'!L23</f>
        <v>ALTO</v>
      </c>
      <c r="S17" s="21" t="str">
        <f>+'EVALUACION CON CONTROLES'!M23</f>
        <v>SI</v>
      </c>
      <c r="T17" s="19" t="str">
        <f>+'EVALUACION CON CONTROLES'!N23</f>
        <v>SUPERVISIÓN, APOYO A LA SUPERVISIÓN Y CONTRATISTA</v>
      </c>
      <c r="U17" s="137">
        <f>+'EVALUACION CON CONTROLES'!O23</f>
        <v>2026</v>
      </c>
      <c r="V17" s="19">
        <f>+'EVALUACION CON CONTROLES'!P23</f>
        <v>2026</v>
      </c>
      <c r="W17" s="19" t="str">
        <f>+'EVALUACION CON CONTROLES'!Q23</f>
        <v>SEGUIMIENTO AL PROCESO</v>
      </c>
      <c r="X17" s="20" t="str">
        <f>+'EVALUACION CON CONTROLES'!R23</f>
        <v>SEMANAL SEGÚN CRONOGRAMA DEL PROYECTO</v>
      </c>
    </row>
    <row r="18" spans="2:24" ht="127.5" customHeight="1" x14ac:dyDescent="0.15">
      <c r="B18" s="17">
        <v>8</v>
      </c>
      <c r="C18" s="19" t="str">
        <f>+'EVALUACION CON CONTROLES'!C24:F24</f>
        <v>Fallas en los elementos adquiridos para el desarrollo de las metodologías.</v>
      </c>
      <c r="D18" s="18" t="str">
        <f>+'EVALUACION CON CONTROLES'!B24</f>
        <v>EJECUCIÓN</v>
      </c>
      <c r="E18" s="18" t="str">
        <f>VLOOKUP(C18,'IDENTIFICACION Y ANALISIS'!$B$19:$F$45,3,FALSE)</f>
        <v>General</v>
      </c>
      <c r="F18" s="18" t="str">
        <f>VLOOKUP(C18,'IDENTIFICACION Y ANALISIS'!$B$19:$F$45,4,FALSE)</f>
        <v>Externo</v>
      </c>
      <c r="G18" s="19" t="str">
        <f>+EVALUACION!H30</f>
        <v>1. Daños ocasionados al FDLM.</v>
      </c>
      <c r="H18" s="19">
        <f>+EVALUACION!I30</f>
        <v>2</v>
      </c>
      <c r="I18" s="19">
        <f>+EVALUACION!J30</f>
        <v>4</v>
      </c>
      <c r="J18" s="19">
        <f>+EVALUACION!K30</f>
        <v>6</v>
      </c>
      <c r="K18" s="18" t="str">
        <f>+EVALUACION!L30</f>
        <v>ALTO</v>
      </c>
      <c r="L18" s="19" t="s">
        <v>156</v>
      </c>
      <c r="M18" s="18">
        <v>100</v>
      </c>
      <c r="N18" s="19" t="str">
        <f>+'EVALUACION CON CONTROLES'!G24</f>
        <v>Revisiones periódicas de seguimiento por parte de la supervisión y el comité respectivos.
Protocolos por parte de la supervisión y el contratista para la gestión de insumos, materiales, equipos y demás recursos</v>
      </c>
      <c r="O18" s="19">
        <f>+'EVALUACION CON CONTROLES'!I24</f>
        <v>2</v>
      </c>
      <c r="P18" s="19">
        <f>+'EVALUACION CON CONTROLES'!J24</f>
        <v>4</v>
      </c>
      <c r="Q18" s="19">
        <f>+'EVALUACION CON CONTROLES'!K24</f>
        <v>6</v>
      </c>
      <c r="R18" s="18" t="str">
        <f>+'EVALUACION CON CONTROLES'!L24</f>
        <v>ALTO</v>
      </c>
      <c r="S18" s="21" t="str">
        <f>+'EVALUACION CON CONTROLES'!M24</f>
        <v>SI</v>
      </c>
      <c r="T18" s="19" t="str">
        <f>+'EVALUACION CON CONTROLES'!N24</f>
        <v>SUPERVISIÓN, APOYO A LA SUPERVISIÓN Y CONTRATISTA</v>
      </c>
      <c r="U18" s="137">
        <f>+'EVALUACION CON CONTROLES'!O24</f>
        <v>2026</v>
      </c>
      <c r="V18" s="19">
        <f>+'EVALUACION CON CONTROLES'!P24</f>
        <v>2026</v>
      </c>
      <c r="W18" s="19" t="str">
        <f>+'EVALUACION CON CONTROLES'!Q24</f>
        <v>SEGUIMIENTO AL PROCESO</v>
      </c>
      <c r="X18" s="28" t="str">
        <f>+'EVALUACION CON CONTROLES'!R24</f>
        <v>SEMANAL SEGÚN CRONOGRAMA DEL PROYECTO</v>
      </c>
    </row>
    <row r="19" spans="2:24" ht="124.5" customHeight="1" x14ac:dyDescent="0.15">
      <c r="B19" s="17">
        <v>9</v>
      </c>
      <c r="C19" s="19" t="str">
        <f>+'EVALUACION CON CONTROLES'!C25:F25</f>
        <v>Incumplimiento de las características técnicas ofrecidas a través de la oferta de servicios presentada en la etapa precontractual.</v>
      </c>
      <c r="D19" s="18" t="str">
        <f>+'EVALUACION CON CONTROLES'!B25</f>
        <v>EJECUCIÓN</v>
      </c>
      <c r="E19" s="18" t="str">
        <f>VLOOKUP(C19,'IDENTIFICACION Y ANALISIS'!$B$19:$F$45,3,FALSE)</f>
        <v>General</v>
      </c>
      <c r="F19" s="18" t="str">
        <f>VLOOKUP(C19,'IDENTIFICACION Y ANALISIS'!$B$19:$F$45,4,FALSE)</f>
        <v>Externo</v>
      </c>
      <c r="G19" s="19" t="str">
        <f>+EVALUACION!H31</f>
        <v>1. Incumplimiento de las metas dentro de la vigencia, y el alcance de las iniciativas participativas.</v>
      </c>
      <c r="H19" s="19">
        <f>+EVALUACION!I31</f>
        <v>3</v>
      </c>
      <c r="I19" s="19">
        <f>+EVALUACION!J31</f>
        <v>4</v>
      </c>
      <c r="J19" s="19">
        <f>+EVALUACION!K31</f>
        <v>7</v>
      </c>
      <c r="K19" s="18" t="str">
        <f>+EVALUACION!L31</f>
        <v>ALTO</v>
      </c>
      <c r="L19" s="19" t="s">
        <v>156</v>
      </c>
      <c r="M19" s="18">
        <v>100</v>
      </c>
      <c r="N19" s="19" t="str">
        <f>+'EVALUACION CON CONTROLES'!G25</f>
        <v>Verificación al contratista del cumplimiento de los recursos de difusión, estrategias de convocatorias, cronograma de divulgación y plan de trabajo.</v>
      </c>
      <c r="O19" s="19">
        <f>+'EVALUACION CON CONTROLES'!I25</f>
        <v>3</v>
      </c>
      <c r="P19" s="19">
        <f>+'EVALUACION CON CONTROLES'!J25</f>
        <v>4</v>
      </c>
      <c r="Q19" s="19">
        <f>+'EVALUACION CON CONTROLES'!K25</f>
        <v>7</v>
      </c>
      <c r="R19" s="18" t="str">
        <f>+'EVALUACION CON CONTROLES'!L25</f>
        <v>ALTO</v>
      </c>
      <c r="S19" s="21" t="str">
        <f>+'EVALUACION CON CONTROLES'!M25</f>
        <v>NO</v>
      </c>
      <c r="T19" s="19" t="str">
        <f>+'EVALUACION CON CONTROLES'!N25</f>
        <v>SUPERVISIÓN, APOYO A LA SUPERVISIÓN Y CONTRATISTA</v>
      </c>
      <c r="U19" s="137">
        <f>+'EVALUACION CON CONTROLES'!O25</f>
        <v>2026</v>
      </c>
      <c r="V19" s="19">
        <f>+'EVALUACION CON CONTROLES'!P25</f>
        <v>2026</v>
      </c>
      <c r="W19" s="19" t="str">
        <f>+'EVALUACION CON CONTROLES'!Q25</f>
        <v>SEGUIMIENTO AL PROCESO</v>
      </c>
      <c r="X19" s="28" t="str">
        <f>+'EVALUACION CON CONTROLES'!R25</f>
        <v>SEMANAL SEGÚN CRONOGRAMA DEL PROYECTO</v>
      </c>
    </row>
    <row r="20" spans="2:24" ht="106.5" customHeight="1" thickBot="1" x14ac:dyDescent="0.2">
      <c r="B20" s="17">
        <v>10</v>
      </c>
      <c r="C20" s="19" t="str">
        <f>+'EVALUACION CON CONTROLES'!C26:F26</f>
        <v>Contingencias, accidentes o demás dificultades presentadas en los eventos y espacios desarrollados a la intemperie y por fuera de las instalaciones de la Alcaldía Local de Los Mártires.</v>
      </c>
      <c r="D20" s="18" t="str">
        <f>+'EVALUACION CON CONTROLES'!B26</f>
        <v>EJECUCIÓN</v>
      </c>
      <c r="E20" s="18" t="str">
        <f>VLOOKUP(C20,'IDENTIFICACION Y ANALISIS'!$B$19:$F$45,3,FALSE)</f>
        <v>Especifico</v>
      </c>
      <c r="F20" s="18" t="str">
        <f>VLOOKUP(C20,'IDENTIFICACION Y ANALISIS'!$B$19:$F$45,4,FALSE)</f>
        <v>Externo</v>
      </c>
      <c r="G20" s="19" t="str">
        <f>+EVALUACION!H37</f>
        <v>1. Lesiones, afectaciones, enfermedades o pérdidas humanas.
2. Costos y/o sanciones para el contratista y el FDLM</v>
      </c>
      <c r="H20" s="19">
        <f>+EVALUACION!I37</f>
        <v>2</v>
      </c>
      <c r="I20" s="19">
        <f>+EVALUACION!J37</f>
        <v>5</v>
      </c>
      <c r="J20" s="19">
        <f>+EVALUACION!K37</f>
        <v>7</v>
      </c>
      <c r="K20" s="18" t="str">
        <f>+EVALUACION!L37</f>
        <v>ALTO</v>
      </c>
      <c r="L20" s="19" t="s">
        <v>158</v>
      </c>
      <c r="M20" s="18" t="s">
        <v>157</v>
      </c>
      <c r="N20" s="19" t="str">
        <f>+'EVALUACION CON CONTROLES'!G26</f>
        <v>Exigencia del carné de manipulación de alimentos por parte del personal contratado y verificación de las condiciones de salubridad de los alimentos</v>
      </c>
      <c r="O20" s="19">
        <f>+'EVALUACION CON CONTROLES'!I26</f>
        <v>2</v>
      </c>
      <c r="P20" s="19">
        <f>+'EVALUACION CON CONTROLES'!J26</f>
        <v>5</v>
      </c>
      <c r="Q20" s="19">
        <f>+'EVALUACION CON CONTROLES'!K26</f>
        <v>7</v>
      </c>
      <c r="R20" s="18" t="str">
        <f>+'EVALUACION CON CONTROLES'!L26</f>
        <v>ALTO</v>
      </c>
      <c r="S20" s="21" t="str">
        <f>+'EVALUACION CON CONTROLES'!M26</f>
        <v>SI</v>
      </c>
      <c r="T20" s="144" t="str">
        <f>+'EVALUACION CON CONTROLES'!N26</f>
        <v>SUPERVISIÓN, APOYO A LA SUPERVISIÓN Y CONTRATISTA</v>
      </c>
      <c r="U20" s="137">
        <f>+'EVALUACION CON CONTROLES'!O26</f>
        <v>2026</v>
      </c>
      <c r="V20" s="19">
        <f>+'EVALUACION CON CONTROLES'!P26</f>
        <v>2026</v>
      </c>
      <c r="W20" s="19" t="str">
        <f>+'EVALUACION CON CONTROLES'!Q26</f>
        <v>SEGUIMIENTO AL PROCESO</v>
      </c>
      <c r="X20" s="28" t="str">
        <f>+'EVALUACION CON CONTROLES'!R26</f>
        <v>SEMANAL SEGÚN CRONOGRAMA DEL PROYECTO</v>
      </c>
    </row>
    <row r="21" spans="2:24" ht="106.5" customHeight="1" thickBot="1" x14ac:dyDescent="0.2">
      <c r="B21" s="33">
        <v>11</v>
      </c>
      <c r="C21" s="34" t="str">
        <f>+'EVALUACION CON CONTROLES'!C27:F27</f>
        <v>Incumplimiento por parte del contratista en la entrega de los bienes, insumos y servicios logísticos requeridos para el desarrollo de las actividades de los diferentes componentes.</v>
      </c>
      <c r="D21" s="35" t="str">
        <f>+'EVALUACION CON CONTROLES'!B27</f>
        <v>EJECUCIÓN</v>
      </c>
      <c r="E21" s="35" t="str">
        <f>VLOOKUP(C21,'IDENTIFICACION Y ANALISIS'!$B$19:$F$45,3,FALSE)</f>
        <v>General</v>
      </c>
      <c r="F21" s="35" t="str">
        <f>VLOOKUP(C21,'IDENTIFICACION Y ANALISIS'!$B$19:$F$45,4,FALSE)</f>
        <v>Externo</v>
      </c>
      <c r="G21" s="34" t="str">
        <f>+EVALUACION!H38</f>
        <v>1. Incumplimiento de las metas y objetivos del proyecto. 
2. Afectación del cumplimiento del contrato dentro de la vigencia</v>
      </c>
      <c r="H21" s="34">
        <f>+EVALUACION!I38</f>
        <v>3</v>
      </c>
      <c r="I21" s="34">
        <f>+EVALUACION!J38</f>
        <v>4</v>
      </c>
      <c r="J21" s="34">
        <f>+EVALUACION!K38</f>
        <v>7</v>
      </c>
      <c r="K21" s="35" t="str">
        <f>+EVALUACION!L38</f>
        <v>ALTO</v>
      </c>
      <c r="L21" s="34" t="s">
        <v>158</v>
      </c>
      <c r="M21" s="35" t="s">
        <v>157</v>
      </c>
      <c r="N21" s="34" t="str">
        <f>+'EVALUACION CON CONTROLES'!G27</f>
        <v>Realizar supervisiones periódicas al anexo técnico, el plan de trabajo y las obligaciones contractuales entre las partes</v>
      </c>
      <c r="O21" s="34">
        <f>+'EVALUACION CON CONTROLES'!I27</f>
        <v>3</v>
      </c>
      <c r="P21" s="34">
        <f>+'EVALUACION CON CONTROLES'!J27</f>
        <v>4</v>
      </c>
      <c r="Q21" s="34">
        <f>+'EVALUACION CON CONTROLES'!K27</f>
        <v>7</v>
      </c>
      <c r="R21" s="35" t="str">
        <f>+'EVALUACION CON CONTROLES'!L27</f>
        <v>ALTO</v>
      </c>
      <c r="S21" s="139" t="str">
        <f>+'EVALUACION CON CONTROLES'!M27</f>
        <v>NO</v>
      </c>
      <c r="T21" s="36" t="str">
        <f>+'EVALUACION CON CONTROLES'!N27</f>
        <v>SUPERVISIÓN, APOYO A LA SUPERVISIÓN Y CONTRATISTA</v>
      </c>
      <c r="U21" s="141">
        <f>+'EVALUACION CON CONTROLES'!O27</f>
        <v>2026</v>
      </c>
      <c r="V21" s="34">
        <f>+'EVALUACION CON CONTROLES'!P27</f>
        <v>2026</v>
      </c>
      <c r="W21" s="34" t="str">
        <f>+'EVALUACION CON CONTROLES'!Q27</f>
        <v>SEGUIMIENTO AL PROCESO</v>
      </c>
      <c r="X21" s="36" t="str">
        <f>+'EVALUACION CON CONTROLES'!R27</f>
        <v>SEMANAL SEGÚN CRONOGRAMA DEL PROYECTO</v>
      </c>
    </row>
    <row r="22" spans="2:24" ht="13.5" customHeight="1" x14ac:dyDescent="0.15">
      <c r="B22" s="48"/>
      <c r="T22" s="16"/>
      <c r="X22" s="49"/>
    </row>
    <row r="23" spans="2:24" ht="13.5" customHeight="1" x14ac:dyDescent="0.15">
      <c r="B23" s="48"/>
      <c r="E23" s="14"/>
      <c r="F23" s="242" t="s">
        <v>159</v>
      </c>
      <c r="G23" s="237"/>
      <c r="H23" s="14"/>
      <c r="I23" s="14"/>
      <c r="J23" s="239" t="s">
        <v>145</v>
      </c>
      <c r="K23" s="153"/>
      <c r="L23" s="153"/>
      <c r="M23" s="153"/>
      <c r="T23" s="16"/>
      <c r="X23" s="49"/>
    </row>
    <row r="24" spans="2:24" ht="13.5" customHeight="1" x14ac:dyDescent="0.15">
      <c r="B24" s="48"/>
      <c r="E24" s="240" t="s">
        <v>75</v>
      </c>
      <c r="F24" s="44" t="s">
        <v>76</v>
      </c>
      <c r="G24" s="44" t="s">
        <v>77</v>
      </c>
      <c r="H24" s="14"/>
      <c r="I24" s="14"/>
      <c r="J24" s="235" t="s">
        <v>78</v>
      </c>
      <c r="K24" s="157"/>
      <c r="L24" s="235" t="s">
        <v>77</v>
      </c>
      <c r="M24" s="157"/>
      <c r="T24" s="16"/>
      <c r="X24" s="49"/>
    </row>
    <row r="25" spans="2:24" ht="13.5" customHeight="1" x14ac:dyDescent="0.15">
      <c r="B25" s="48"/>
      <c r="E25" s="151"/>
      <c r="F25" s="19" t="s">
        <v>79</v>
      </c>
      <c r="G25" s="19">
        <v>1</v>
      </c>
      <c r="H25" s="14"/>
      <c r="I25" s="14"/>
      <c r="J25" s="233" t="s">
        <v>80</v>
      </c>
      <c r="K25" s="157"/>
      <c r="L25" s="233">
        <v>1</v>
      </c>
      <c r="M25" s="157"/>
      <c r="T25" s="16"/>
      <c r="X25" s="49"/>
    </row>
    <row r="26" spans="2:24" ht="13.5" customHeight="1" x14ac:dyDescent="0.15">
      <c r="B26" s="48"/>
      <c r="E26" s="151"/>
      <c r="F26" s="19" t="s">
        <v>81</v>
      </c>
      <c r="G26" s="19">
        <v>2</v>
      </c>
      <c r="H26" s="14"/>
      <c r="I26" s="14"/>
      <c r="J26" s="233" t="s">
        <v>82</v>
      </c>
      <c r="K26" s="157"/>
      <c r="L26" s="233">
        <v>2</v>
      </c>
      <c r="M26" s="157"/>
      <c r="T26" s="16"/>
      <c r="X26" s="49"/>
    </row>
    <row r="27" spans="2:24" ht="13.5" customHeight="1" x14ac:dyDescent="0.15">
      <c r="B27" s="48"/>
      <c r="E27" s="151"/>
      <c r="F27" s="19" t="s">
        <v>83</v>
      </c>
      <c r="G27" s="19">
        <v>3</v>
      </c>
      <c r="H27" s="14"/>
      <c r="I27" s="14"/>
      <c r="J27" s="233" t="s">
        <v>84</v>
      </c>
      <c r="K27" s="157"/>
      <c r="L27" s="233">
        <v>3</v>
      </c>
      <c r="M27" s="157"/>
      <c r="T27" s="16"/>
      <c r="X27" s="49"/>
    </row>
    <row r="28" spans="2:24" ht="13.5" customHeight="1" x14ac:dyDescent="0.15">
      <c r="B28" s="48"/>
      <c r="E28" s="151"/>
      <c r="F28" s="19" t="s">
        <v>85</v>
      </c>
      <c r="G28" s="19">
        <v>4</v>
      </c>
      <c r="H28" s="14"/>
      <c r="I28" s="14"/>
      <c r="J28" s="233" t="s">
        <v>86</v>
      </c>
      <c r="K28" s="157"/>
      <c r="L28" s="233">
        <v>4</v>
      </c>
      <c r="M28" s="157"/>
      <c r="T28" s="16"/>
      <c r="X28" s="49"/>
    </row>
    <row r="29" spans="2:24" ht="13.5" customHeight="1" x14ac:dyDescent="0.15">
      <c r="B29" s="48"/>
      <c r="E29" s="151"/>
      <c r="F29" s="19" t="s">
        <v>87</v>
      </c>
      <c r="G29" s="19">
        <v>5</v>
      </c>
      <c r="H29" s="14"/>
      <c r="I29" s="14"/>
      <c r="J29" s="233" t="s">
        <v>88</v>
      </c>
      <c r="K29" s="157"/>
      <c r="L29" s="233">
        <v>5</v>
      </c>
      <c r="M29" s="157"/>
      <c r="T29" s="16"/>
      <c r="X29" s="49"/>
    </row>
    <row r="30" spans="2:24" ht="13.5" customHeight="1" x14ac:dyDescent="0.15">
      <c r="B30" s="48"/>
      <c r="D30" s="14"/>
      <c r="E30" s="14"/>
      <c r="F30" s="14"/>
      <c r="G30" s="14"/>
      <c r="H30" s="14"/>
      <c r="I30" s="14"/>
      <c r="J30" s="14"/>
      <c r="K30" s="14"/>
      <c r="L30" s="14"/>
      <c r="M30" s="14"/>
      <c r="T30" s="16"/>
      <c r="X30" s="49"/>
    </row>
    <row r="31" spans="2:24" ht="13.5" customHeight="1" x14ac:dyDescent="0.15">
      <c r="B31" s="48"/>
      <c r="D31" s="239" t="s">
        <v>89</v>
      </c>
      <c r="E31" s="153"/>
      <c r="F31" s="153"/>
      <c r="G31" s="153"/>
      <c r="H31" s="153"/>
      <c r="I31" s="153"/>
      <c r="J31" s="153"/>
      <c r="K31" s="153"/>
      <c r="T31" s="16"/>
      <c r="X31" s="49"/>
    </row>
    <row r="32" spans="2:24" ht="13.5" customHeight="1" x14ac:dyDescent="0.15">
      <c r="B32" s="48"/>
      <c r="D32" s="235" t="s">
        <v>76</v>
      </c>
      <c r="E32" s="235" t="s">
        <v>77</v>
      </c>
      <c r="F32" s="234" t="s">
        <v>80</v>
      </c>
      <c r="G32" s="157"/>
      <c r="H32" s="234" t="s">
        <v>82</v>
      </c>
      <c r="I32" s="157"/>
      <c r="J32" s="45" t="s">
        <v>84</v>
      </c>
      <c r="K32" s="45" t="s">
        <v>86</v>
      </c>
      <c r="L32" s="44" t="s">
        <v>88</v>
      </c>
      <c r="P32" s="239" t="s">
        <v>103</v>
      </c>
      <c r="Q32" s="153"/>
      <c r="R32" s="153"/>
      <c r="S32" s="153"/>
      <c r="T32" s="153"/>
      <c r="X32" s="49"/>
    </row>
    <row r="33" spans="2:24" ht="13.5" customHeight="1" x14ac:dyDescent="0.15">
      <c r="B33" s="48"/>
      <c r="D33" s="161"/>
      <c r="E33" s="161"/>
      <c r="F33" s="248">
        <v>1</v>
      </c>
      <c r="G33" s="157"/>
      <c r="H33" s="248">
        <v>2</v>
      </c>
      <c r="I33" s="157"/>
      <c r="J33" s="46">
        <v>3</v>
      </c>
      <c r="K33" s="46">
        <v>4</v>
      </c>
      <c r="L33" s="46">
        <v>5</v>
      </c>
      <c r="P33" s="234" t="s">
        <v>89</v>
      </c>
      <c r="Q33" s="156"/>
      <c r="R33" s="157"/>
      <c r="S33" s="234" t="s">
        <v>102</v>
      </c>
      <c r="T33" s="157"/>
      <c r="X33" s="49"/>
    </row>
    <row r="34" spans="2:24" ht="13.5" customHeight="1" x14ac:dyDescent="0.15">
      <c r="B34" s="48"/>
      <c r="D34" s="19" t="s">
        <v>79</v>
      </c>
      <c r="E34" s="21">
        <v>1</v>
      </c>
      <c r="F34" s="246">
        <v>2</v>
      </c>
      <c r="G34" s="157"/>
      <c r="H34" s="246">
        <v>3</v>
      </c>
      <c r="I34" s="157"/>
      <c r="J34" s="42">
        <v>4</v>
      </c>
      <c r="K34" s="47">
        <v>5</v>
      </c>
      <c r="L34" s="41">
        <v>6</v>
      </c>
      <c r="P34" s="232" t="s">
        <v>104</v>
      </c>
      <c r="Q34" s="156"/>
      <c r="R34" s="157"/>
      <c r="S34" s="231" t="s">
        <v>105</v>
      </c>
      <c r="T34" s="157"/>
      <c r="X34" s="49"/>
    </row>
    <row r="35" spans="2:24" ht="13.5" customHeight="1" x14ac:dyDescent="0.15">
      <c r="B35" s="48"/>
      <c r="D35" s="19" t="s">
        <v>81</v>
      </c>
      <c r="E35" s="21">
        <v>2</v>
      </c>
      <c r="F35" s="246">
        <v>3</v>
      </c>
      <c r="G35" s="157"/>
      <c r="H35" s="246">
        <v>4</v>
      </c>
      <c r="I35" s="157"/>
      <c r="J35" s="47">
        <v>5</v>
      </c>
      <c r="K35" s="41">
        <v>6</v>
      </c>
      <c r="L35" s="41">
        <v>7</v>
      </c>
      <c r="P35" s="247" t="s">
        <v>106</v>
      </c>
      <c r="Q35" s="156"/>
      <c r="R35" s="157"/>
      <c r="S35" s="231" t="s">
        <v>107</v>
      </c>
      <c r="T35" s="157"/>
      <c r="X35" s="49"/>
    </row>
    <row r="36" spans="2:24" ht="13.5" customHeight="1" x14ac:dyDescent="0.15">
      <c r="B36" s="48"/>
      <c r="D36" s="19" t="s">
        <v>83</v>
      </c>
      <c r="E36" s="21">
        <v>3</v>
      </c>
      <c r="F36" s="246">
        <v>4</v>
      </c>
      <c r="G36" s="157"/>
      <c r="H36" s="249">
        <v>5</v>
      </c>
      <c r="I36" s="157"/>
      <c r="J36" s="41">
        <v>6</v>
      </c>
      <c r="K36" s="41">
        <v>7</v>
      </c>
      <c r="L36" s="43">
        <v>8</v>
      </c>
      <c r="P36" s="249">
        <v>5</v>
      </c>
      <c r="Q36" s="156"/>
      <c r="R36" s="157"/>
      <c r="S36" s="231" t="s">
        <v>108</v>
      </c>
      <c r="T36" s="157"/>
      <c r="X36" s="49"/>
    </row>
    <row r="37" spans="2:24" ht="13.5" customHeight="1" x14ac:dyDescent="0.15">
      <c r="B37" s="48"/>
      <c r="D37" s="19" t="s">
        <v>85</v>
      </c>
      <c r="E37" s="21">
        <v>4</v>
      </c>
      <c r="F37" s="249">
        <v>5</v>
      </c>
      <c r="G37" s="157"/>
      <c r="H37" s="247">
        <v>6</v>
      </c>
      <c r="I37" s="157"/>
      <c r="J37" s="41">
        <v>7</v>
      </c>
      <c r="K37" s="43">
        <v>8</v>
      </c>
      <c r="L37" s="43">
        <v>9</v>
      </c>
      <c r="P37" s="246" t="s">
        <v>109</v>
      </c>
      <c r="Q37" s="156"/>
      <c r="R37" s="157"/>
      <c r="S37" s="231" t="s">
        <v>110</v>
      </c>
      <c r="T37" s="157"/>
      <c r="X37" s="49"/>
    </row>
    <row r="38" spans="2:24" ht="13.5" customHeight="1" x14ac:dyDescent="0.15">
      <c r="B38" s="48"/>
      <c r="D38" s="19" t="s">
        <v>87</v>
      </c>
      <c r="E38" s="21">
        <v>5</v>
      </c>
      <c r="F38" s="247">
        <v>6</v>
      </c>
      <c r="G38" s="157"/>
      <c r="H38" s="247">
        <v>7</v>
      </c>
      <c r="I38" s="157"/>
      <c r="J38" s="43">
        <v>8</v>
      </c>
      <c r="K38" s="43">
        <v>9</v>
      </c>
      <c r="L38" s="43">
        <v>10</v>
      </c>
      <c r="T38" s="16"/>
      <c r="X38" s="49"/>
    </row>
    <row r="39" spans="2:24" ht="13.5" customHeight="1" thickBot="1" x14ac:dyDescent="0.2">
      <c r="B39" s="22"/>
      <c r="C39" s="23"/>
      <c r="D39" s="24"/>
      <c r="E39" s="24"/>
      <c r="F39" s="24"/>
      <c r="G39" s="24"/>
      <c r="H39" s="24"/>
      <c r="I39" s="24"/>
      <c r="J39" s="24"/>
      <c r="K39" s="24"/>
      <c r="L39" s="24"/>
      <c r="M39" s="24"/>
      <c r="N39" s="23"/>
      <c r="O39" s="23"/>
      <c r="P39" s="23"/>
      <c r="Q39" s="23"/>
      <c r="R39" s="23"/>
      <c r="S39" s="23"/>
      <c r="T39" s="23"/>
      <c r="U39" s="23"/>
      <c r="V39" s="23"/>
      <c r="W39" s="23"/>
      <c r="X39" s="25"/>
    </row>
    <row r="40" spans="2:24" ht="16.5" customHeight="1" x14ac:dyDescent="0.15">
      <c r="D40" s="14"/>
      <c r="F40" s="14"/>
      <c r="G40" s="14"/>
      <c r="H40" s="14"/>
      <c r="I40" s="14"/>
      <c r="J40" s="14"/>
      <c r="K40" s="14"/>
      <c r="L40" s="14"/>
      <c r="M40" s="14"/>
      <c r="N40" s="14"/>
      <c r="O40" s="14"/>
      <c r="P40" s="14"/>
      <c r="Q40" s="14"/>
      <c r="R40" s="14"/>
      <c r="T40" s="16"/>
    </row>
    <row r="41" spans="2:24" ht="16.5" customHeight="1" x14ac:dyDescent="0.15">
      <c r="D41" s="14"/>
      <c r="F41" s="14"/>
      <c r="G41" s="14"/>
      <c r="H41" s="14"/>
      <c r="I41" s="14"/>
      <c r="J41" s="14"/>
      <c r="K41" s="14"/>
      <c r="L41" s="14"/>
      <c r="M41" s="14"/>
      <c r="N41" s="14"/>
      <c r="O41" s="14"/>
      <c r="P41" s="14"/>
      <c r="Q41" s="14"/>
      <c r="R41" s="14"/>
      <c r="T41" s="16"/>
    </row>
    <row r="42" spans="2:24" ht="12.75" customHeight="1" x14ac:dyDescent="0.15">
      <c r="D42" s="14"/>
      <c r="F42" s="14"/>
      <c r="G42" s="14"/>
      <c r="H42" s="14"/>
      <c r="I42" s="14"/>
      <c r="J42" s="14"/>
      <c r="K42" s="14"/>
      <c r="L42" s="14"/>
      <c r="M42" s="14"/>
      <c r="N42" s="14"/>
      <c r="O42" s="14"/>
      <c r="P42" s="14"/>
      <c r="Q42" s="14"/>
      <c r="R42" s="14"/>
      <c r="T42" s="16"/>
    </row>
    <row r="43" spans="2:24" ht="15" hidden="1" customHeight="1" x14ac:dyDescent="0.15">
      <c r="B43" s="16" t="s">
        <v>156</v>
      </c>
      <c r="D43" s="14"/>
      <c r="F43" s="14"/>
      <c r="G43" s="14"/>
      <c r="H43" s="14"/>
      <c r="I43" s="14"/>
      <c r="J43" s="14"/>
      <c r="K43" s="14"/>
      <c r="L43" s="14"/>
      <c r="M43" s="14"/>
      <c r="N43" s="14"/>
      <c r="O43" s="14"/>
      <c r="P43" s="14"/>
      <c r="Q43" s="14"/>
      <c r="R43" s="14"/>
      <c r="T43" s="16"/>
    </row>
    <row r="44" spans="2:24" ht="15" hidden="1" customHeight="1" x14ac:dyDescent="0.15">
      <c r="B44" s="16" t="s">
        <v>155</v>
      </c>
      <c r="D44" s="26"/>
      <c r="F44" s="14"/>
      <c r="G44" s="26"/>
      <c r="H44" s="26"/>
      <c r="I44" s="26"/>
      <c r="J44" s="26"/>
      <c r="K44" s="26"/>
      <c r="L44" s="26"/>
      <c r="M44" s="26"/>
      <c r="N44" s="26"/>
      <c r="O44" s="26"/>
      <c r="P44" s="26"/>
      <c r="Q44" s="26"/>
      <c r="R44" s="26"/>
      <c r="T44" s="16"/>
    </row>
    <row r="45" spans="2:24" ht="15" hidden="1" customHeight="1" x14ac:dyDescent="0.15">
      <c r="B45" s="16" t="s">
        <v>158</v>
      </c>
      <c r="D45" s="14"/>
      <c r="F45" s="14"/>
      <c r="G45" s="14"/>
      <c r="H45" s="14"/>
      <c r="I45" s="14"/>
      <c r="J45" s="14"/>
      <c r="K45" s="14"/>
      <c r="L45" s="14"/>
      <c r="M45" s="14"/>
      <c r="N45" s="14"/>
      <c r="O45" s="14"/>
      <c r="P45" s="14"/>
      <c r="Q45" s="14"/>
      <c r="R45" s="14"/>
      <c r="T45" s="16"/>
    </row>
    <row r="46" spans="2:24" x14ac:dyDescent="0.15">
      <c r="D46" s="14"/>
      <c r="F46" s="14"/>
      <c r="G46" s="14"/>
      <c r="H46" s="14"/>
      <c r="I46" s="14"/>
      <c r="J46" s="14"/>
      <c r="K46" s="14"/>
      <c r="L46" s="14"/>
      <c r="M46" s="14"/>
      <c r="N46" s="14"/>
      <c r="O46" s="14"/>
      <c r="P46" s="14"/>
      <c r="Q46" s="14"/>
      <c r="R46" s="14"/>
      <c r="T46" s="16"/>
    </row>
    <row r="47" spans="2:24" x14ac:dyDescent="0.15">
      <c r="D47" s="14"/>
      <c r="F47" s="14"/>
      <c r="G47" s="14"/>
      <c r="H47" s="14"/>
      <c r="I47" s="14"/>
      <c r="J47" s="14"/>
      <c r="K47" s="14"/>
      <c r="L47" s="14"/>
      <c r="M47" s="14"/>
      <c r="N47" s="14"/>
      <c r="O47" s="14"/>
      <c r="P47" s="14"/>
      <c r="Q47" s="14"/>
      <c r="R47" s="14"/>
      <c r="T47" s="16"/>
    </row>
    <row r="48" spans="2:24" x14ac:dyDescent="0.15">
      <c r="D48" s="14"/>
      <c r="F48" s="14"/>
      <c r="G48" s="14"/>
      <c r="H48" s="14"/>
      <c r="I48" s="14"/>
      <c r="J48" s="14"/>
      <c r="K48" s="14"/>
      <c r="L48" s="14"/>
      <c r="M48" s="14"/>
      <c r="N48" s="14"/>
      <c r="O48" s="14"/>
      <c r="P48" s="14"/>
      <c r="Q48" s="14"/>
      <c r="R48" s="14"/>
      <c r="T48" s="16"/>
    </row>
    <row r="49" spans="4:20" ht="12.75" customHeight="1" x14ac:dyDescent="0.15">
      <c r="D49" s="14"/>
      <c r="T49" s="16"/>
    </row>
    <row r="50" spans="4:20" x14ac:dyDescent="0.15">
      <c r="D50" s="14"/>
      <c r="T50" s="16"/>
    </row>
    <row r="51" spans="4:20" x14ac:dyDescent="0.15">
      <c r="T51" s="16"/>
    </row>
    <row r="52" spans="4:20" x14ac:dyDescent="0.15">
      <c r="T52" s="16"/>
    </row>
    <row r="53" spans="4:20" x14ac:dyDescent="0.15">
      <c r="T53" s="16"/>
    </row>
    <row r="54" spans="4:20" x14ac:dyDescent="0.15">
      <c r="T54" s="16"/>
    </row>
    <row r="55" spans="4:20" x14ac:dyDescent="0.15">
      <c r="T55" s="16"/>
    </row>
    <row r="56" spans="4:20" x14ac:dyDescent="0.15">
      <c r="T56" s="16"/>
    </row>
    <row r="57" spans="4:20" x14ac:dyDescent="0.15">
      <c r="T57" s="16"/>
    </row>
    <row r="58" spans="4:20" x14ac:dyDescent="0.15">
      <c r="T58" s="16"/>
    </row>
  </sheetData>
  <mergeCells count="49">
    <mergeCell ref="P37:R37"/>
    <mergeCell ref="H38:I38"/>
    <mergeCell ref="H33:I33"/>
    <mergeCell ref="J29:K29"/>
    <mergeCell ref="F37:G37"/>
    <mergeCell ref="F38:G38"/>
    <mergeCell ref="H32:I32"/>
    <mergeCell ref="H34:I34"/>
    <mergeCell ref="H37:I37"/>
    <mergeCell ref="F33:G33"/>
    <mergeCell ref="F36:G36"/>
    <mergeCell ref="P36:R36"/>
    <mergeCell ref="H36:I36"/>
    <mergeCell ref="S37:T37"/>
    <mergeCell ref="F35:G35"/>
    <mergeCell ref="J26:K26"/>
    <mergeCell ref="H35:I35"/>
    <mergeCell ref="S36:T36"/>
    <mergeCell ref="D31:K31"/>
    <mergeCell ref="F34:G34"/>
    <mergeCell ref="L29:M29"/>
    <mergeCell ref="D32:D33"/>
    <mergeCell ref="S33:T33"/>
    <mergeCell ref="L28:M28"/>
    <mergeCell ref="E32:E33"/>
    <mergeCell ref="J27:K27"/>
    <mergeCell ref="L27:M27"/>
    <mergeCell ref="J28:K28"/>
    <mergeCell ref="P35:R35"/>
    <mergeCell ref="B9:R9"/>
    <mergeCell ref="W2:X4"/>
    <mergeCell ref="C2:V4"/>
    <mergeCell ref="P32:T32"/>
    <mergeCell ref="E24:E29"/>
    <mergeCell ref="B6:X6"/>
    <mergeCell ref="F23:G23"/>
    <mergeCell ref="F32:G32"/>
    <mergeCell ref="J25:K25"/>
    <mergeCell ref="L25:M25"/>
    <mergeCell ref="J23:M23"/>
    <mergeCell ref="B2:B4"/>
    <mergeCell ref="B7:X8"/>
    <mergeCell ref="S35:T35"/>
    <mergeCell ref="P34:R34"/>
    <mergeCell ref="L26:M26"/>
    <mergeCell ref="P33:R33"/>
    <mergeCell ref="J24:K24"/>
    <mergeCell ref="L24:M24"/>
    <mergeCell ref="S34:T34"/>
  </mergeCells>
  <conditionalFormatting sqref="K11:K21">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1">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1" xr:uid="{00000000-0002-0000-0400-000000000000}">
      <formula1>OPCIONES</formula1>
    </dataValidation>
  </dataValidations>
  <printOptions horizontalCentered="1" verticalCentered="1"/>
  <pageMargins left="0.25" right="0.25" top="0.75" bottom="0.75" header="0.3" footer="0.3"/>
  <pageSetup scale="45" orientation="landscape" verticalDpi="4294967295"/>
  <rowBreaks count="1" manualBreakCount="1">
    <brk id="13" min="1" max="23" man="1"/>
  </rowBreaks>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E14:E23"/>
  <sheetViews>
    <sheetView workbookViewId="0">
      <selection activeCell="B11" sqref="B11"/>
    </sheetView>
  </sheetViews>
  <sheetFormatPr baseColWidth="10" defaultColWidth="11.5" defaultRowHeight="13" x14ac:dyDescent="0.15"/>
  <sheetData>
    <row r="14" spans="5:5" x14ac:dyDescent="0.15">
      <c r="E14" s="7"/>
    </row>
    <row r="19" spans="5:5" x14ac:dyDescent="0.15">
      <c r="E19" s="7"/>
    </row>
    <row r="23" spans="5:5" x14ac:dyDescent="0.15">
      <c r="E23"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6</vt:i4>
      </vt:variant>
      <vt:variant>
        <vt:lpstr>Rangos con nombre</vt:lpstr>
      </vt:variant>
      <vt:variant>
        <vt:i4>11</vt:i4>
      </vt:variant>
    </vt:vector>
  </HeadingPairs>
  <TitlesOfParts>
    <vt:vector size="17" baseType="lpstr">
      <vt:lpstr>CONTEXTO</vt:lpstr>
      <vt:lpstr>IDENTIFICACION Y ANALISIS</vt:lpstr>
      <vt:lpstr>EVALUACION</vt:lpstr>
      <vt:lpstr>EVALUACION CON CONTROLES</vt:lpstr>
      <vt:lpstr>ASIGNACION Y TRATAMIENTO</vt:lpstr>
      <vt:lpstr>Hoja1</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lina caro</cp:lastModifiedBy>
  <dcterms:created xsi:type="dcterms:W3CDTF">2007-06-14T01:55:06Z</dcterms:created>
  <dcterms:modified xsi:type="dcterms:W3CDTF">2026-08-25T14:51:54Z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0x0101003622773E524CC445A182B72B47387658</vt:lpwstr>
  </property>
</Properties>
</file>