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E:\Downloads\"/>
    </mc:Choice>
  </mc:AlternateContent>
  <xr:revisionPtr revIDLastSave="0" documentId="13_ncr:1_{4FE43520-BFED-4BD6-92D7-7CE294F37B79}" xr6:coauthVersionLast="47" xr6:coauthVersionMax="47" xr10:uidLastSave="{00000000-0000-0000-0000-000000000000}"/>
  <bookViews>
    <workbookView xWindow="-120" yWindow="-120" windowWidth="29040" windowHeight="15840" xr2:uid="{0AA81C0F-73AF-466B-B4DA-20E7A7C69D54}"/>
  </bookViews>
  <sheets>
    <sheet name="Ficha Técnica" sheetId="1" r:id="rId1"/>
  </sheets>
  <definedNames>
    <definedName name="_xlnm._FilterDatabase" localSheetId="0" hidden="1">'Ficha Técnica'!$A$4:$L$13</definedName>
    <definedName name="CLIENTE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 l="1"/>
  <c r="H7" i="1"/>
  <c r="H10" i="1"/>
  <c r="K14" i="1" l="1"/>
  <c r="M14" i="1" s="1"/>
  <c r="N14" i="1" s="1"/>
  <c r="I14" i="1"/>
  <c r="K13" i="1"/>
  <c r="M13" i="1" s="1"/>
  <c r="N13" i="1" s="1"/>
  <c r="I13" i="1"/>
  <c r="K12" i="1"/>
  <c r="M12" i="1" s="1"/>
  <c r="N12" i="1" s="1"/>
  <c r="I12" i="1"/>
  <c r="K11" i="1"/>
  <c r="L11" i="1" s="1"/>
  <c r="I11" i="1"/>
  <c r="K10" i="1"/>
  <c r="L10" i="1" s="1"/>
  <c r="I10" i="1"/>
  <c r="K9" i="1"/>
  <c r="M9" i="1" s="1"/>
  <c r="N9" i="1" s="1"/>
  <c r="I9" i="1"/>
  <c r="K8" i="1"/>
  <c r="M8" i="1" s="1"/>
  <c r="N8" i="1" s="1"/>
  <c r="I8" i="1"/>
  <c r="K7" i="1"/>
  <c r="M7" i="1" s="1"/>
  <c r="N7" i="1" s="1"/>
  <c r="I7" i="1"/>
  <c r="K6" i="1"/>
  <c r="L6" i="1" s="1"/>
  <c r="I6" i="1"/>
  <c r="K5" i="1"/>
  <c r="M5" i="1" s="1"/>
  <c r="N5" i="1" s="1"/>
  <c r="I5" i="1"/>
  <c r="L13" i="1" l="1"/>
  <c r="M11" i="1"/>
  <c r="N11" i="1" s="1"/>
  <c r="L7" i="1"/>
  <c r="L12" i="1"/>
  <c r="L14" i="1"/>
  <c r="M10" i="1"/>
  <c r="N10" i="1" s="1"/>
  <c r="L9" i="1"/>
  <c r="L8" i="1"/>
  <c r="M6" i="1"/>
  <c r="N6" i="1" s="1"/>
  <c r="N15" i="1" s="1"/>
  <c r="L5" i="1"/>
</calcChain>
</file>

<file path=xl/sharedStrings.xml><?xml version="1.0" encoding="utf-8"?>
<sst xmlns="http://schemas.openxmlformats.org/spreadsheetml/2006/main" count="61" uniqueCount="43">
  <si>
    <t>ITEM</t>
  </si>
  <si>
    <t>NOMBRE DEL EQUIPO (DENOMINACION TECNICA DEL BIEN O SERVICIO)</t>
  </si>
  <si>
    <t>DESCRIPCION TÉCNICA DEL PRODUCTO (IDENTIFICACION ADICIONAL REQUERIDA)</t>
  </si>
  <si>
    <t>CALIDAD MINIMA</t>
  </si>
  <si>
    <t>% IVA</t>
  </si>
  <si>
    <t>CANTIDAD TOTAL</t>
  </si>
  <si>
    <t>UNDSPSC</t>
  </si>
  <si>
    <t>UNDIDAD DE MEDIDA</t>
  </si>
  <si>
    <t xml:space="preserve"> VR. UNDITARIO ANTES DE IVA </t>
  </si>
  <si>
    <t xml:space="preserve"> VR. TOTAL UNDITARIO ANTES DE IVA </t>
  </si>
  <si>
    <t xml:space="preserve"> VR. IVA UNDITARIO </t>
  </si>
  <si>
    <t xml:space="preserve"> VR. TOTAL IVA UNDITARIO </t>
  </si>
  <si>
    <t>UNIDAD</t>
  </si>
  <si>
    <t>Garantia 1 año</t>
  </si>
  <si>
    <t>Banqueta de pata recta. asiento bajo de polipropileno con patas metálicas cubierta de pintura epoxi simil madera .
Super resistentes. articulo importado de calidad premium.
Incluye todo lo necesario para su armado.
Medidas: 47.5 cm X 43 cm X 82.5 cm.
Altura al asiento 77 cm</t>
  </si>
  <si>
    <t>Silla De Bar</t>
  </si>
  <si>
    <t>Mesa bar alta  blanca</t>
  </si>
  <si>
    <t>Silla Plástica Sin Brazos Plegable</t>
  </si>
  <si>
    <t>Silla plástica plegable sin brazos, diseño cómodo y sencillo, ideal para exterior e interior. Por su práctico sistema para plegar, es fácil de guardar en espacios pequeños.
Especificaciones
Tipo
Sillas de plástico
Modelo
Baru
Ancho
42.0 cm
Alto
81.0 cm
Profundidad
47.5 cm
Cuenta con apoyabrazos
No
Plegable
Si
Requiere armado
No
Peso máximo soportado
115 kg
Apilable
No
Garantía
3 años
Características
Resistente, Fácil de plegar y guardar, Optimiza espacios
Recomendaciones
Limpiar con paño Humedo, no utilizar elementos abrasivos
Color
Mocca</t>
  </si>
  <si>
    <t>Mesa plegable 180 cm rectangular</t>
  </si>
  <si>
    <t>Mueble Alacena Multiusos 180X60X30.2 Blanco</t>
  </si>
  <si>
    <t>Mueble Alacena Multiusos 180X60X30.2 Blanco
Especificaciones
Tipo
Mueble alacena
Ancho
60 cm
Alto
180 cm
Profundidad
30 cm
Espesor
15 mm
Dimensiones
60 x 180 x 30 cm
Material de la cubierta
Aglomerado
Estilo deco
Clásico
Tipo de cierre
Normal
Tipo
Mueble alacena
Material de la estructura
Aglomerado
Color referencial
Blanco
Color
Blanco
Dificultad de armado
Media
Incluye repisas
Si
Incluye accesorios para armado
Si
Incluye mesón
No
Requiere armado
Si
Cantidad de Cajas
1
Garantía
1 año
Características
Alacena para cocina, dos puertas abatibles con manijas metálicas, amplios espacios para almacenamiento y cuatro entrepaños para guardar alimentos, utensilios de cocina y/o electrodomésticos
País de Origen
Colombia</t>
  </si>
  <si>
    <t>Mesa Picnic + Parasol en madera teca 6 puestos para exterior 180 cm x 150 cm</t>
  </si>
  <si>
    <t>Mesa Picnic en madera teca para exterior 180 cm con dos bancas ideal para 6 puestos + Parasol en Madera teca con tela de alto tráfico.
La madera teca es la mejor madera para exteriores, tiene excelentes características físicas y mecánicas, entre ellas su gran durabilidad y dureza, tiene resinas naturales antisépticas que la hace resistente al ataque de diversos organismos, como las termitas o los hongos.
Material: Madera Teca
Medidas: Largo: 180 X Ancho 150 X  Alto 77
Color: Natural Miel
Precio Incluye: Mesa en Madera con dos bancas y Parasol en Teca de 2,40 metros
Descripción:
Maderas altamente resistentes a la intemperie.
Eco-sostenibles de Plantaciones Forestales
Manejo excelente de materiales e insumos de excelente calidad
No incluye decoración ni accesorios
Medidas aproximadas</t>
  </si>
  <si>
    <t>Silla Plástica con Brazos</t>
  </si>
  <si>
    <t>Especificaciones
Tipo
Sillas de plástico
Modelo
Eterna
Ancho
57.0 cm
Alto
80.6 cm
Profundidad
42 cm
Color
Wengué
Cuenta con apoyabrazos
Si
Plegable
No
Requiere armado
No
Peso máximo soportado
100 kg
Apilable
Si
Garantía
3 años
Características
Apariencia Rattan, Con Filtro UV, Liviana, Fácil Limpieza
Recomendaciones
Limpieza con paño humedo, no usar elementos abrasivos</t>
  </si>
  <si>
    <t>BOTELLERO - BACK BAR 2 PTAS ABATIBLES 155cm</t>
  </si>
  <si>
    <t xml:space="preserve">Vitrina refrigerada panorámica o Back bar con puertas en vidrio abatibles, con cubierta e interior en acero inoxidable. Exterior fabricado en acero pintado color negro, con  frente 1.551 m. </t>
  </si>
  <si>
    <t>Kit Coctelería Básico 8 Piezas / Bar</t>
  </si>
  <si>
    <t>INCLUYE
8 piezas:
Coctelera 
Jigger 
Cuchara Bar
Pinzas Hielo
Dosificador
Destapador
Set Mezcladores
Cuchillo
ESPECIFICACIONES
Marca: Productos para Bar
Material: Acero Inoxidable, Polipropileno y Metal
Referencia: KT-BABAR 
SKU: 0029983    
Hecho en: China</t>
  </si>
  <si>
    <t>Kit Coctelería Mojito 8 Piezas / Bar</t>
  </si>
  <si>
    <t>Un kit de 8 piezas para crear deliciosos mojitos y por supuesto ¡más cocteles! 
INCLUYE
8 piezas:
Coctelera
Cuchara Bar
Dosificador
Pinzas
Destapador
Jigger
Cuchillo 
Macerador
ESPECIFICACIONES
Marca: Productos para Bar
Material: Acero Inoxidable, Polipropileno y Metal
Referencia: KT-MABAR | SKU: 0029984      
Hecho en: China</t>
  </si>
  <si>
    <t xml:space="preserve">abricada con plástico resistente y patas de acero con cubierta anticorrosiva, esta mesa soporta hasta 80 kg, asegurando resistencia y durabilidad. Su color blanco y diseño elegante la hacen perfectamente combinable con cualquier decoración, desde reuniones familiares hasta eventos más formales. La mesa plegable JardiMex es sinónimo de funcionalidad y estilo para el uso cotidiano o especial.
Ficha Técnica:
• Material: Plástico reforzado y acero con pintura anticorrosiva.
• Color: Blanca.
• Sistema plegable tipo portafolio para fácil traslado.
• Soporta cargas de hasta 80 kg.
• Medidas del producto: Largo: 180 cm, Alto: 74 cm, Ancho: 74 cm.
</t>
  </si>
  <si>
    <t>MATERIALES:
La tapa de esta mesa coctelera esta hecha de MDF, la estructura inferior es hecha en metal.
MEDIDAS:
Altura: 107  cm
Diámetro superficie: 60cm
Diámetro base: 50cm</t>
  </si>
  <si>
    <t xml:space="preserve">VALOR UNITARIO </t>
  </si>
  <si>
    <t xml:space="preserve">VALOR TOTAL </t>
  </si>
  <si>
    <t xml:space="preserve">TOTAL </t>
  </si>
  <si>
    <t xml:space="preserve">COTIZACIÓN </t>
  </si>
  <si>
    <t xml:space="preserve">BLANCA MIRIAM CASTRO SANTANA
</t>
  </si>
  <si>
    <t xml:space="preserve">Carrera 24 No. 22-17  Barrio siete de agosto-  </t>
  </si>
  <si>
    <t>celular: 3126272227</t>
  </si>
  <si>
    <t>CORREO: consuintersas2011@gmail.com</t>
  </si>
  <si>
    <t>Representante Legal /CONSU&amp;NTER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</si>
</sst>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00_-;\-&quot;$&quot;\ * #,##0.00_-;_-&quot;$&quot;\ * &quot;-&quot;_-;_-@_-"/>
    <numFmt numFmtId="165" formatCode="[$-F800]dddd\,\ mmmm\ dd\,\ yyyy"/>
  </numFmts>
  <fonts count="25" x14ac:knownFonts="1">
    <font>
      <sz val="11"/>
      <color theme="1"/>
      <name val="Aptos Narrow"/>
      <family val="2"/>
      <scheme val="minor"/>
    </font>
    <font>
      <b/>
      <sz val="9"/>
      <color rgb="FF000000"/>
      <name val="Calibri"/>
      <family val="2"/>
    </font>
    <font>
      <sz val="9"/>
      <color rgb="FF000000"/>
      <name val="Calibri"/>
      <family val="2"/>
    </font>
    <font>
      <sz val="9"/>
      <color theme="1"/>
      <name val="Calibri"/>
      <family val="2"/>
    </font>
    <font>
      <sz val="9"/>
      <name val="Calibri"/>
      <family val="2"/>
    </font>
    <font>
      <sz val="9"/>
      <color theme="1"/>
      <name val="Aptos Narrow"/>
      <family val="2"/>
      <scheme val="minor"/>
    </font>
    <font>
      <sz val="10"/>
      <name val="Arial"/>
      <family val="2"/>
    </font>
    <font>
      <sz val="11"/>
      <color rgb="FF000000"/>
      <name val="Calibri"/>
      <family val="2"/>
    </font>
    <font>
      <sz val="9"/>
      <name val="Aptos Narrow"/>
      <family val="2"/>
      <scheme val="minor"/>
    </font>
    <font>
      <b/>
      <sz val="12"/>
      <color rgb="FF000000"/>
      <name val="Arial"/>
      <family val="2"/>
    </font>
    <font>
      <sz val="12"/>
      <color theme="1"/>
      <name val="Calibri"/>
      <family val="2"/>
    </font>
    <font>
      <sz val="12"/>
      <color theme="1"/>
      <name val="Aptos Narrow"/>
      <family val="2"/>
      <scheme val="minor"/>
    </font>
    <font>
      <b/>
      <sz val="12"/>
      <color rgb="FF000000"/>
      <name val="Calibri"/>
      <family val="2"/>
    </font>
    <font>
      <sz val="11"/>
      <color theme="1"/>
      <name val="Aptos Narrow"/>
      <family val="2"/>
      <scheme val="minor"/>
    </font>
    <font>
      <sz val="10"/>
      <color theme="1"/>
      <name val="Calibri"/>
      <family val="2"/>
    </font>
    <font>
      <sz val="11"/>
      <color theme="1"/>
      <name val="Calibri"/>
      <family val="2"/>
    </font>
    <font>
      <b/>
      <sz val="11"/>
      <color rgb="FF000000"/>
      <name val="Calibri"/>
      <family val="2"/>
    </font>
    <font>
      <sz val="11"/>
      <name val="Arial"/>
      <family val="2"/>
    </font>
    <font>
      <sz val="12"/>
      <color rgb="FF000000"/>
      <name val="Calibri"/>
      <family val="2"/>
    </font>
    <font>
      <sz val="12"/>
      <name val="Arial"/>
      <family val="2"/>
    </font>
    <font>
      <b/>
      <sz val="20"/>
      <color theme="1"/>
      <name val="Calibri"/>
      <family val="2"/>
    </font>
    <font>
      <b/>
      <sz val="11"/>
      <color theme="1"/>
      <name val="Aptos Narrow"/>
      <family val="2"/>
      <scheme val="minor"/>
    </font>
    <font>
      <sz val="10"/>
      <color theme="1"/>
      <name val="Aptos Narrow"/>
      <family val="2"/>
      <scheme val="minor"/>
    </font>
    <font>
      <sz val="10"/>
      <color rgb="FF000000"/>
      <name val="Calibri"/>
      <family val="2"/>
    </font>
    <font>
      <sz val="12"/>
      <name val="Calibri"/>
      <family val="2"/>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6">
    <xf numFmtId="0" fontId="0" fillId="0" borderId="0"/>
    <xf numFmtId="0" fontId="6" fillId="0" borderId="0"/>
    <xf numFmtId="0" fontId="7" fillId="0" borderId="0"/>
    <xf numFmtId="0" fontId="7" fillId="0" borderId="0"/>
    <xf numFmtId="44" fontId="13" fillId="0" borderId="0" applyFont="0" applyFill="0" applyBorder="0" applyAlignment="0" applyProtection="0"/>
    <xf numFmtId="42" fontId="13" fillId="0" borderId="0" applyFont="0" applyFill="0" applyBorder="0" applyAlignment="0" applyProtection="0"/>
  </cellStyleXfs>
  <cellXfs count="45">
    <xf numFmtId="0" fontId="0" fillId="0" borderId="0" xfId="0"/>
    <xf numFmtId="0" fontId="1" fillId="2" borderId="1" xfId="0" applyFont="1" applyFill="1" applyBorder="1" applyAlignment="1">
      <alignment horizontal="center" vertical="center" wrapText="1"/>
    </xf>
    <xf numFmtId="0" fontId="0" fillId="4" borderId="0" xfId="0" applyFill="1"/>
    <xf numFmtId="0" fontId="3" fillId="0" borderId="0" xfId="0" applyFont="1"/>
    <xf numFmtId="0" fontId="3" fillId="4"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5" fillId="4" borderId="3"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4" fillId="4" borderId="3" xfId="0" applyFont="1" applyFill="1" applyBorder="1" applyAlignment="1">
      <alignment horizontal="center" vertical="center" wrapText="1"/>
    </xf>
    <xf numFmtId="0" fontId="8" fillId="4" borderId="3" xfId="0" applyFont="1" applyFill="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9" fillId="2" borderId="2" xfId="0" applyFont="1" applyFill="1" applyBorder="1" applyAlignment="1">
      <alignment horizontal="center" vertical="center" wrapText="1"/>
    </xf>
    <xf numFmtId="0" fontId="10" fillId="0" borderId="1" xfId="0" applyFont="1" applyBorder="1" applyAlignment="1">
      <alignment horizontal="left" vertical="center" wrapText="1"/>
    </xf>
    <xf numFmtId="0" fontId="11" fillId="0" borderId="0" xfId="0" applyFont="1"/>
    <xf numFmtId="0" fontId="12"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0" borderId="0" xfId="0" applyFont="1" applyAlignment="1">
      <alignment horizontal="center" vertical="center"/>
    </xf>
    <xf numFmtId="0" fontId="16" fillId="3" borderId="1" xfId="0" applyFont="1" applyFill="1" applyBorder="1" applyAlignment="1">
      <alignment horizontal="center" vertical="center" wrapText="1"/>
    </xf>
    <xf numFmtId="0" fontId="16" fillId="3" borderId="4" xfId="0" applyFont="1" applyFill="1" applyBorder="1" applyAlignment="1">
      <alignment horizontal="center" vertical="center" wrapText="1"/>
    </xf>
    <xf numFmtId="44" fontId="15" fillId="4" borderId="1" xfId="4" applyFont="1" applyFill="1" applyBorder="1" applyAlignment="1">
      <alignment horizontal="center" vertical="center" wrapText="1"/>
    </xf>
    <xf numFmtId="9" fontId="15" fillId="4" borderId="1" xfId="0" applyNumberFormat="1" applyFont="1" applyFill="1" applyBorder="1" applyAlignment="1">
      <alignment horizontal="center" vertical="center" wrapText="1"/>
    </xf>
    <xf numFmtId="164" fontId="17" fillId="0" borderId="1" xfId="5" applyNumberFormat="1" applyFont="1" applyBorder="1" applyAlignment="1">
      <alignment horizontal="center" vertical="center"/>
    </xf>
    <xf numFmtId="44" fontId="15" fillId="4" borderId="1" xfId="0" applyNumberFormat="1" applyFont="1" applyFill="1" applyBorder="1" applyAlignment="1">
      <alignment horizontal="center" vertical="center" wrapText="1"/>
    </xf>
    <xf numFmtId="44" fontId="11" fillId="0" borderId="0" xfId="0" applyNumberFormat="1" applyFont="1"/>
    <xf numFmtId="0" fontId="18" fillId="4" borderId="3" xfId="0" applyFont="1" applyFill="1" applyBorder="1" applyAlignment="1">
      <alignment horizontal="center" vertical="center" wrapText="1"/>
    </xf>
    <xf numFmtId="0" fontId="11" fillId="0" borderId="1" xfId="0" applyFont="1" applyBorder="1" applyAlignment="1">
      <alignment horizontal="center" vertical="center"/>
    </xf>
    <xf numFmtId="0" fontId="10" fillId="0" borderId="3" xfId="0" applyFont="1" applyBorder="1" applyAlignment="1">
      <alignment horizontal="center" vertical="center" wrapText="1"/>
    </xf>
    <xf numFmtId="0" fontId="11" fillId="0" borderId="3" xfId="0" applyFont="1" applyBorder="1" applyAlignment="1">
      <alignment horizontal="center" vertical="center"/>
    </xf>
    <xf numFmtId="44" fontId="10" fillId="4" borderId="1" xfId="4" applyFont="1" applyFill="1" applyBorder="1" applyAlignment="1">
      <alignment horizontal="center" vertical="center" wrapText="1"/>
    </xf>
    <xf numFmtId="9" fontId="10" fillId="4" borderId="1" xfId="0" applyNumberFormat="1" applyFont="1" applyFill="1" applyBorder="1" applyAlignment="1">
      <alignment horizontal="center" vertical="center" wrapText="1"/>
    </xf>
    <xf numFmtId="164" fontId="19" fillId="0" borderId="1" xfId="5" applyNumberFormat="1" applyFont="1" applyBorder="1" applyAlignment="1">
      <alignment horizontal="center" vertical="center"/>
    </xf>
    <xf numFmtId="44" fontId="10" fillId="4" borderId="1"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14" fillId="4" borderId="1" xfId="0" applyFont="1" applyFill="1" applyBorder="1" applyAlignment="1">
      <alignment horizontal="left" vertical="center" wrapText="1"/>
    </xf>
    <xf numFmtId="44" fontId="0" fillId="0" borderId="0" xfId="0" applyNumberFormat="1"/>
    <xf numFmtId="0" fontId="20" fillId="0" borderId="0" xfId="0" applyFont="1" applyAlignment="1">
      <alignment horizontal="center" vertical="center"/>
    </xf>
    <xf numFmtId="0" fontId="3" fillId="0" borderId="0" xfId="0" applyFont="1" applyAlignment="1">
      <alignment horizontal="center"/>
    </xf>
    <xf numFmtId="0" fontId="18" fillId="4" borderId="1" xfId="0" applyFont="1" applyFill="1" applyBorder="1" applyAlignment="1">
      <alignment horizontal="center" vertical="center" wrapText="1"/>
    </xf>
    <xf numFmtId="165" fontId="22" fillId="0" borderId="0" xfId="0" applyNumberFormat="1" applyFont="1" applyAlignment="1">
      <alignment horizontal="center" vertical="center" textRotation="90" wrapText="1"/>
    </xf>
    <xf numFmtId="0" fontId="0" fillId="0" borderId="0" xfId="0" applyAlignment="1" applyProtection="1">
      <alignment horizontal="left" vertical="center" wrapText="1"/>
      <protection locked="0"/>
    </xf>
    <xf numFmtId="0" fontId="23" fillId="0" borderId="0" xfId="0" applyFont="1" applyAlignment="1">
      <alignment horizontal="left" vertical="center" wrapText="1"/>
    </xf>
    <xf numFmtId="0" fontId="24" fillId="0" borderId="0" xfId="0" applyFont="1" applyAlignment="1">
      <alignment horizontal="left" vertical="center" wrapText="1"/>
    </xf>
    <xf numFmtId="0" fontId="21" fillId="0" borderId="0" xfId="0" applyFont="1" applyAlignment="1" applyProtection="1">
      <alignment horizontal="left" vertical="top" wrapText="1"/>
      <protection locked="0"/>
    </xf>
  </cellXfs>
  <cellStyles count="6">
    <cellStyle name="Moneda" xfId="4" builtinId="4"/>
    <cellStyle name="Moneda [0]" xfId="5" builtinId="7"/>
    <cellStyle name="Normal" xfId="0" builtinId="0"/>
    <cellStyle name="Normal 2" xfId="1" xr:uid="{9024FA5E-DA64-414D-B02C-140CB044D05A}"/>
    <cellStyle name="Normal 2 2" xfId="3" xr:uid="{41A68900-C38F-44FC-8EC2-5F90849D6CE5}"/>
    <cellStyle name="Normal 5 2" xfId="2" xr:uid="{37A288EB-8466-43E7-851B-4627279A0C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421820</xdr:colOff>
      <xdr:row>1</xdr:row>
      <xdr:rowOff>81643</xdr:rowOff>
    </xdr:from>
    <xdr:to>
      <xdr:col>8</xdr:col>
      <xdr:colOff>54427</xdr:colOff>
      <xdr:row>1</xdr:row>
      <xdr:rowOff>746165</xdr:rowOff>
    </xdr:to>
    <xdr:pic>
      <xdr:nvPicPr>
        <xdr:cNvPr id="3" name="Imagen 2">
          <a:extLst>
            <a:ext uri="{FF2B5EF4-FFF2-40B4-BE49-F238E27FC236}">
              <a16:creationId xmlns:a16="http://schemas.microsoft.com/office/drawing/2014/main" id="{FC738CF2-8637-0731-3E78-EDE32A7E986F}"/>
            </a:ext>
          </a:extLst>
        </xdr:cNvPr>
        <xdr:cNvPicPr>
          <a:picLocks noChangeAspect="1"/>
        </xdr:cNvPicPr>
      </xdr:nvPicPr>
      <xdr:blipFill>
        <a:blip xmlns:r="http://schemas.openxmlformats.org/officeDocument/2006/relationships" r:embed="rId1"/>
        <a:stretch>
          <a:fillRect/>
        </a:stretch>
      </xdr:blipFill>
      <xdr:spPr>
        <a:xfrm>
          <a:off x="8586106" y="830036"/>
          <a:ext cx="3918857" cy="664522"/>
        </a:xfrm>
        <a:prstGeom prst="rect">
          <a:avLst/>
        </a:prstGeom>
      </xdr:spPr>
    </xdr:pic>
    <xdr:clientData/>
  </xdr:twoCellAnchor>
  <xdr:twoCellAnchor>
    <xdr:from>
      <xdr:col>1</xdr:col>
      <xdr:colOff>232815</xdr:colOff>
      <xdr:row>15</xdr:row>
      <xdr:rowOff>0</xdr:rowOff>
    </xdr:from>
    <xdr:to>
      <xdr:col>2</xdr:col>
      <xdr:colOff>1387929</xdr:colOff>
      <xdr:row>15</xdr:row>
      <xdr:rowOff>628585</xdr:rowOff>
    </xdr:to>
    <xdr:pic>
      <xdr:nvPicPr>
        <xdr:cNvPr id="5" name="Imagen 4" descr="D:\Caro\C\CAROLINA\CONTADOR LUIS\Documentos contables Consu&amp;ter 2019 definitivos 31 dic\FIRMA BLANCA CASTRO.jpg">
          <a:extLst>
            <a:ext uri="{FF2B5EF4-FFF2-40B4-BE49-F238E27FC236}">
              <a16:creationId xmlns:a16="http://schemas.microsoft.com/office/drawing/2014/main" id="{BC0EBE9A-BA79-448A-84DE-D0B436688B7D}"/>
            </a:ext>
          </a:extLst>
        </xdr:cNvPr>
        <xdr:cNvPicPr>
          <a:picLocks noChangeAspect="1" noChangeArrowheads="1"/>
        </xdr:cNvPicPr>
      </xdr:nvPicPr>
      <xdr:blipFill>
        <a:blip xmlns:r="http://schemas.openxmlformats.org/officeDocument/2006/relationships" r:embed="rId2">
          <a:lum contrast="20000"/>
          <a:extLst>
            <a:ext uri="{28A0092B-C50C-407E-A947-70E740481C1C}">
              <a14:useLocalDpi xmlns:a14="http://schemas.microsoft.com/office/drawing/2010/main" val="0"/>
            </a:ext>
          </a:extLst>
        </a:blip>
        <a:srcRect l="7433" t="8286" r="9860" b="62894"/>
        <a:stretch>
          <a:fillRect/>
        </a:stretch>
      </xdr:blipFill>
      <xdr:spPr bwMode="auto">
        <a:xfrm>
          <a:off x="763494" y="45425030"/>
          <a:ext cx="1876292" cy="773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23BFC-041E-4D02-8E84-4A4892D2579F}">
  <dimension ref="A1:O21"/>
  <sheetViews>
    <sheetView tabSelected="1" zoomScale="70" zoomScaleNormal="70" workbookViewId="0">
      <pane ySplit="4" topLeftCell="A16" activePane="bottomLeft" state="frozen"/>
      <selection pane="bottomLeft" activeCell="B21" sqref="B21:G21"/>
    </sheetView>
  </sheetViews>
  <sheetFormatPr baseColWidth="10" defaultRowHeight="58.5" customHeight="1" x14ac:dyDescent="0.25"/>
  <cols>
    <col min="1" max="1" width="8" style="3" customWidth="1"/>
    <col min="2" max="2" width="10.7109375" customWidth="1"/>
    <col min="3" max="3" width="31.5703125" style="15" customWidth="1"/>
    <col min="4" max="4" width="72" style="15" customWidth="1"/>
    <col min="5" max="5" width="12.85546875" customWidth="1"/>
    <col min="6" max="6" width="15.28515625" customWidth="1"/>
    <col min="7" max="7" width="17.28515625" style="18" bestFit="1" customWidth="1"/>
    <col min="8" max="13" width="18.85546875" customWidth="1"/>
    <col min="14" max="14" width="29.42578125" customWidth="1"/>
    <col min="15" max="15" width="16" bestFit="1" customWidth="1"/>
  </cols>
  <sheetData>
    <row r="1" spans="1:15" ht="58.5" customHeight="1" x14ac:dyDescent="0.25">
      <c r="A1" s="38"/>
      <c r="B1" s="38"/>
      <c r="C1" s="38"/>
      <c r="D1" s="38"/>
      <c r="E1" s="38"/>
      <c r="F1" s="38"/>
      <c r="G1" s="38"/>
      <c r="H1" s="38"/>
      <c r="I1" s="38"/>
      <c r="J1" s="38"/>
      <c r="K1" s="38"/>
      <c r="L1" s="38"/>
      <c r="M1" s="38"/>
      <c r="N1" s="38"/>
    </row>
    <row r="2" spans="1:15" ht="58.5" customHeight="1" x14ac:dyDescent="0.25">
      <c r="A2" s="38"/>
      <c r="B2" s="38"/>
      <c r="C2" s="38"/>
      <c r="D2" s="38"/>
      <c r="E2" s="38"/>
      <c r="F2" s="38"/>
      <c r="G2" s="38"/>
      <c r="H2" s="38"/>
      <c r="I2" s="38"/>
      <c r="J2" s="38"/>
      <c r="K2" s="38"/>
      <c r="L2" s="38"/>
      <c r="M2" s="38"/>
      <c r="N2" s="38"/>
    </row>
    <row r="3" spans="1:15" ht="58.5" customHeight="1" x14ac:dyDescent="0.25">
      <c r="A3" s="37" t="s">
        <v>37</v>
      </c>
      <c r="B3" s="37"/>
      <c r="C3" s="37"/>
      <c r="D3" s="37"/>
      <c r="E3" s="37"/>
      <c r="F3" s="37"/>
      <c r="G3" s="37"/>
      <c r="H3" s="37"/>
      <c r="I3" s="37"/>
      <c r="J3" s="37"/>
      <c r="K3" s="37"/>
      <c r="L3" s="37"/>
      <c r="M3" s="37"/>
      <c r="N3" s="37"/>
    </row>
    <row r="4" spans="1:15" ht="58.5" customHeight="1" x14ac:dyDescent="0.25">
      <c r="A4" s="1" t="s">
        <v>0</v>
      </c>
      <c r="B4" s="1" t="s">
        <v>6</v>
      </c>
      <c r="C4" s="16" t="s">
        <v>1</v>
      </c>
      <c r="D4" s="13" t="s">
        <v>2</v>
      </c>
      <c r="E4" s="1" t="s">
        <v>7</v>
      </c>
      <c r="F4" s="1" t="s">
        <v>3</v>
      </c>
      <c r="G4" s="16" t="s">
        <v>5</v>
      </c>
      <c r="H4" s="19" t="s">
        <v>8</v>
      </c>
      <c r="I4" s="19" t="s">
        <v>9</v>
      </c>
      <c r="J4" s="19" t="s">
        <v>4</v>
      </c>
      <c r="K4" s="19" t="s">
        <v>10</v>
      </c>
      <c r="L4" s="19" t="s">
        <v>11</v>
      </c>
      <c r="M4" s="20" t="s">
        <v>34</v>
      </c>
      <c r="N4" s="20" t="s">
        <v>35</v>
      </c>
    </row>
    <row r="5" spans="1:15" ht="165" customHeight="1" x14ac:dyDescent="0.25">
      <c r="A5" s="5">
        <v>1</v>
      </c>
      <c r="B5" s="4">
        <v>56112106</v>
      </c>
      <c r="C5" s="14" t="s">
        <v>15</v>
      </c>
      <c r="D5" s="14" t="s">
        <v>14</v>
      </c>
      <c r="E5" s="4" t="s">
        <v>12</v>
      </c>
      <c r="F5" s="4" t="s">
        <v>13</v>
      </c>
      <c r="G5" s="17">
        <v>15</v>
      </c>
      <c r="H5" s="21">
        <v>598235.29</v>
      </c>
      <c r="I5" s="21">
        <f>H5*G5</f>
        <v>8973529.3500000015</v>
      </c>
      <c r="J5" s="22">
        <v>0.19</v>
      </c>
      <c r="K5" s="21">
        <f>J5*H5</f>
        <v>113664.70510000001</v>
      </c>
      <c r="L5" s="21">
        <f>K5*G5</f>
        <v>1704970.5765000002</v>
      </c>
      <c r="M5" s="23">
        <f>K5+H5</f>
        <v>711899.99510000006</v>
      </c>
      <c r="N5" s="24">
        <f>M5*G5</f>
        <v>10678499.9265</v>
      </c>
    </row>
    <row r="6" spans="1:15" s="2" customFormat="1" ht="155.25" customHeight="1" x14ac:dyDescent="0.25">
      <c r="A6" s="5">
        <v>2</v>
      </c>
      <c r="B6" s="4">
        <v>56101700</v>
      </c>
      <c r="C6" s="14" t="s">
        <v>16</v>
      </c>
      <c r="D6" s="14" t="s">
        <v>33</v>
      </c>
      <c r="E6" s="8" t="s">
        <v>12</v>
      </c>
      <c r="F6" s="10" t="s">
        <v>13</v>
      </c>
      <c r="G6" s="17">
        <v>16</v>
      </c>
      <c r="H6" s="21">
        <v>560924.36974789924</v>
      </c>
      <c r="I6" s="21">
        <f t="shared" ref="I6:I14" si="0">H6*G6</f>
        <v>8974789.9159663878</v>
      </c>
      <c r="J6" s="22">
        <v>0.19</v>
      </c>
      <c r="K6" s="21">
        <f t="shared" ref="K6:K14" si="1">J6*H6</f>
        <v>106575.63025210086</v>
      </c>
      <c r="L6" s="21">
        <f t="shared" ref="L6:L14" si="2">K6*G6</f>
        <v>1705210.0840336138</v>
      </c>
      <c r="M6" s="23">
        <f t="shared" ref="M6:M14" si="3">K6+H6</f>
        <v>667500.00000000012</v>
      </c>
      <c r="N6" s="24">
        <f t="shared" ref="N6:N14" si="4">M6*G6</f>
        <v>10680000.000000002</v>
      </c>
    </row>
    <row r="7" spans="1:15" s="2" customFormat="1" ht="393.75" customHeight="1" x14ac:dyDescent="0.25">
      <c r="A7" s="5">
        <v>3</v>
      </c>
      <c r="B7" s="6">
        <v>56112102</v>
      </c>
      <c r="C7" s="14" t="s">
        <v>17</v>
      </c>
      <c r="D7" s="14" t="s">
        <v>18</v>
      </c>
      <c r="E7" s="7" t="s">
        <v>12</v>
      </c>
      <c r="F7" s="9" t="s">
        <v>13</v>
      </c>
      <c r="G7" s="17">
        <v>55</v>
      </c>
      <c r="H7" s="21">
        <f>155040/1.19</f>
        <v>130285.71428571429</v>
      </c>
      <c r="I7" s="21">
        <f t="shared" si="0"/>
        <v>7165714.2857142864</v>
      </c>
      <c r="J7" s="22">
        <v>0.19</v>
      </c>
      <c r="K7" s="21">
        <f t="shared" si="1"/>
        <v>24754.285714285714</v>
      </c>
      <c r="L7" s="21">
        <f t="shared" si="2"/>
        <v>1361485.7142857143</v>
      </c>
      <c r="M7" s="23">
        <f t="shared" si="3"/>
        <v>155040</v>
      </c>
      <c r="N7" s="24">
        <f t="shared" si="4"/>
        <v>8527200</v>
      </c>
    </row>
    <row r="8" spans="1:15" ht="269.25" customHeight="1" x14ac:dyDescent="0.25">
      <c r="A8" s="5">
        <v>4</v>
      </c>
      <c r="B8" s="6">
        <v>56101500</v>
      </c>
      <c r="C8" s="14" t="s">
        <v>19</v>
      </c>
      <c r="D8" s="14" t="s">
        <v>32</v>
      </c>
      <c r="E8" s="8" t="s">
        <v>12</v>
      </c>
      <c r="F8" s="11" t="s">
        <v>13</v>
      </c>
      <c r="G8" s="17">
        <v>25</v>
      </c>
      <c r="H8" s="21">
        <v>362873</v>
      </c>
      <c r="I8" s="21">
        <f t="shared" si="0"/>
        <v>9071825</v>
      </c>
      <c r="J8" s="22">
        <v>0.19</v>
      </c>
      <c r="K8" s="21">
        <f t="shared" si="1"/>
        <v>68945.87</v>
      </c>
      <c r="L8" s="21">
        <f t="shared" si="2"/>
        <v>1723646.75</v>
      </c>
      <c r="M8" s="23">
        <f t="shared" si="3"/>
        <v>431818.87</v>
      </c>
      <c r="N8" s="24">
        <f t="shared" si="4"/>
        <v>10795471.75</v>
      </c>
    </row>
    <row r="9" spans="1:15" ht="409.5" customHeight="1" x14ac:dyDescent="0.25">
      <c r="A9" s="5">
        <v>5</v>
      </c>
      <c r="B9" s="12">
        <v>56101500</v>
      </c>
      <c r="C9" s="14" t="s">
        <v>20</v>
      </c>
      <c r="D9" s="14" t="s">
        <v>21</v>
      </c>
      <c r="E9" s="8" t="s">
        <v>12</v>
      </c>
      <c r="F9" s="11" t="s">
        <v>13</v>
      </c>
      <c r="G9" s="17">
        <v>12</v>
      </c>
      <c r="H9" s="21">
        <v>593277.31092436973</v>
      </c>
      <c r="I9" s="21">
        <f t="shared" si="0"/>
        <v>7119327.7310924362</v>
      </c>
      <c r="J9" s="22">
        <v>0.19</v>
      </c>
      <c r="K9" s="21">
        <f t="shared" si="1"/>
        <v>112722.68907563025</v>
      </c>
      <c r="L9" s="21">
        <f t="shared" si="2"/>
        <v>1352672.2689075628</v>
      </c>
      <c r="M9" s="23">
        <f t="shared" si="3"/>
        <v>706000</v>
      </c>
      <c r="N9" s="24">
        <f t="shared" si="4"/>
        <v>8472000</v>
      </c>
    </row>
    <row r="10" spans="1:15" ht="304.5" customHeight="1" x14ac:dyDescent="0.25">
      <c r="A10" s="5">
        <v>6</v>
      </c>
      <c r="B10" s="12">
        <v>56101500</v>
      </c>
      <c r="C10" s="14" t="s">
        <v>22</v>
      </c>
      <c r="D10" s="14" t="s">
        <v>23</v>
      </c>
      <c r="E10" s="8" t="s">
        <v>12</v>
      </c>
      <c r="F10" s="11" t="s">
        <v>13</v>
      </c>
      <c r="G10" s="17">
        <v>13</v>
      </c>
      <c r="H10" s="21">
        <f>7068600/1.19</f>
        <v>5940000</v>
      </c>
      <c r="I10" s="21">
        <f t="shared" si="0"/>
        <v>77220000</v>
      </c>
      <c r="J10" s="22">
        <v>0.19</v>
      </c>
      <c r="K10" s="21">
        <f t="shared" si="1"/>
        <v>1128600</v>
      </c>
      <c r="L10" s="21">
        <f t="shared" si="2"/>
        <v>14671800</v>
      </c>
      <c r="M10" s="23">
        <f t="shared" si="3"/>
        <v>7068600</v>
      </c>
      <c r="N10" s="24">
        <f t="shared" si="4"/>
        <v>91891800</v>
      </c>
    </row>
    <row r="11" spans="1:15" ht="409.5" customHeight="1" x14ac:dyDescent="0.25">
      <c r="A11" s="5">
        <v>7</v>
      </c>
      <c r="B11" s="12">
        <v>56101504</v>
      </c>
      <c r="C11" s="14" t="s">
        <v>24</v>
      </c>
      <c r="D11" s="14" t="s">
        <v>25</v>
      </c>
      <c r="E11" s="8" t="s">
        <v>12</v>
      </c>
      <c r="F11" s="11" t="s">
        <v>13</v>
      </c>
      <c r="G11" s="17">
        <v>50</v>
      </c>
      <c r="H11" s="21">
        <v>80672.268907563033</v>
      </c>
      <c r="I11" s="21">
        <f t="shared" si="0"/>
        <v>4033613.4453781517</v>
      </c>
      <c r="J11" s="22">
        <v>0.19</v>
      </c>
      <c r="K11" s="21">
        <f t="shared" si="1"/>
        <v>15327.731092436976</v>
      </c>
      <c r="L11" s="21">
        <f t="shared" si="2"/>
        <v>766386.55462184874</v>
      </c>
      <c r="M11" s="23">
        <f t="shared" si="3"/>
        <v>96000.000000000015</v>
      </c>
      <c r="N11" s="24">
        <f t="shared" si="4"/>
        <v>4800000.0000000009</v>
      </c>
    </row>
    <row r="12" spans="1:15" ht="108" customHeight="1" x14ac:dyDescent="0.25">
      <c r="A12" s="26">
        <v>8</v>
      </c>
      <c r="B12" s="27">
        <v>52141500</v>
      </c>
      <c r="C12" s="14" t="s">
        <v>26</v>
      </c>
      <c r="D12" s="14" t="s">
        <v>27</v>
      </c>
      <c r="E12" s="28" t="s">
        <v>12</v>
      </c>
      <c r="F12" s="29" t="s">
        <v>13</v>
      </c>
      <c r="G12" s="17">
        <v>5</v>
      </c>
      <c r="H12" s="30">
        <f>17221680/1.19</f>
        <v>14472000</v>
      </c>
      <c r="I12" s="30">
        <f t="shared" si="0"/>
        <v>72360000</v>
      </c>
      <c r="J12" s="31">
        <v>0.19</v>
      </c>
      <c r="K12" s="30">
        <f t="shared" si="1"/>
        <v>2749680</v>
      </c>
      <c r="L12" s="30">
        <f t="shared" si="2"/>
        <v>13748400</v>
      </c>
      <c r="M12" s="32">
        <f t="shared" si="3"/>
        <v>17221680</v>
      </c>
      <c r="N12" s="33">
        <f t="shared" si="4"/>
        <v>86108400</v>
      </c>
      <c r="O12" s="36"/>
    </row>
    <row r="13" spans="1:15" ht="408.75" customHeight="1" x14ac:dyDescent="0.25">
      <c r="A13" s="26">
        <v>9</v>
      </c>
      <c r="B13" s="27">
        <v>26101108</v>
      </c>
      <c r="C13" s="14" t="s">
        <v>28</v>
      </c>
      <c r="D13" s="35" t="s">
        <v>29</v>
      </c>
      <c r="E13" s="28" t="s">
        <v>12</v>
      </c>
      <c r="F13" s="29" t="s">
        <v>13</v>
      </c>
      <c r="G13" s="17">
        <v>14</v>
      </c>
      <c r="H13" s="30">
        <v>165378.15126050421</v>
      </c>
      <c r="I13" s="30">
        <f t="shared" si="0"/>
        <v>2315294.1176470588</v>
      </c>
      <c r="J13" s="31">
        <v>0.19</v>
      </c>
      <c r="K13" s="30">
        <f t="shared" si="1"/>
        <v>31421.848739495799</v>
      </c>
      <c r="L13" s="30">
        <f t="shared" si="2"/>
        <v>439905.8823529412</v>
      </c>
      <c r="M13" s="32">
        <f t="shared" si="3"/>
        <v>196800</v>
      </c>
      <c r="N13" s="33">
        <f t="shared" si="4"/>
        <v>2755200</v>
      </c>
    </row>
    <row r="14" spans="1:15" ht="354" customHeight="1" x14ac:dyDescent="0.25">
      <c r="A14" s="39">
        <v>10</v>
      </c>
      <c r="B14" s="27">
        <v>26101108</v>
      </c>
      <c r="C14" s="14" t="s">
        <v>30</v>
      </c>
      <c r="D14" s="35" t="s">
        <v>31</v>
      </c>
      <c r="E14" s="34" t="s">
        <v>12</v>
      </c>
      <c r="F14" s="27" t="s">
        <v>13</v>
      </c>
      <c r="G14" s="17">
        <v>13</v>
      </c>
      <c r="H14" s="30">
        <v>174789.91596638656</v>
      </c>
      <c r="I14" s="30">
        <f t="shared" si="0"/>
        <v>2272268.9075630251</v>
      </c>
      <c r="J14" s="31">
        <v>0.19</v>
      </c>
      <c r="K14" s="30">
        <f t="shared" si="1"/>
        <v>33210.08403361345</v>
      </c>
      <c r="L14" s="30">
        <f t="shared" si="2"/>
        <v>431731.09243697487</v>
      </c>
      <c r="M14" s="32">
        <f t="shared" si="3"/>
        <v>208000</v>
      </c>
      <c r="N14" s="33">
        <f t="shared" si="4"/>
        <v>2704000</v>
      </c>
      <c r="O14" s="36"/>
    </row>
    <row r="15" spans="1:15" ht="58.5" customHeight="1" x14ac:dyDescent="0.25">
      <c r="M15" t="s">
        <v>36</v>
      </c>
      <c r="N15" s="25">
        <f>SUM(N5:N14)</f>
        <v>237412571.67649999</v>
      </c>
    </row>
    <row r="16" spans="1:15" ht="58.5" customHeight="1" x14ac:dyDescent="0.25">
      <c r="B16" s="40"/>
      <c r="C16" s="40"/>
      <c r="D16" s="40"/>
      <c r="E16" s="40"/>
      <c r="F16" s="40"/>
      <c r="G16" s="40"/>
    </row>
    <row r="17" spans="2:7" ht="18.75" customHeight="1" x14ac:dyDescent="0.25">
      <c r="B17" s="44" t="s">
        <v>38</v>
      </c>
      <c r="C17" s="44"/>
      <c r="D17" s="44"/>
      <c r="E17" s="44"/>
      <c r="F17" s="44"/>
      <c r="G17" s="44"/>
    </row>
    <row r="18" spans="2:7" ht="25.5" customHeight="1" x14ac:dyDescent="0.25">
      <c r="B18" s="42" t="s">
        <v>42</v>
      </c>
      <c r="C18" s="42"/>
      <c r="D18" s="42"/>
      <c r="E18" s="42"/>
      <c r="F18" s="42"/>
      <c r="G18" s="42"/>
    </row>
    <row r="19" spans="2:7" ht="26.25" customHeight="1" x14ac:dyDescent="0.25">
      <c r="B19" s="43" t="s">
        <v>39</v>
      </c>
      <c r="C19" s="43"/>
      <c r="D19" s="43"/>
      <c r="E19" s="43"/>
      <c r="F19" s="43"/>
      <c r="G19" s="43"/>
    </row>
    <row r="20" spans="2:7" ht="25.5" customHeight="1" x14ac:dyDescent="0.25">
      <c r="B20" s="41" t="s">
        <v>40</v>
      </c>
      <c r="C20" s="41"/>
      <c r="D20" s="41"/>
      <c r="E20" s="41"/>
      <c r="F20" s="41"/>
      <c r="G20" s="41"/>
    </row>
    <row r="21" spans="2:7" ht="21" customHeight="1" x14ac:dyDescent="0.25">
      <c r="B21" s="41" t="s">
        <v>41</v>
      </c>
      <c r="C21" s="41"/>
      <c r="D21" s="41"/>
      <c r="E21" s="41"/>
      <c r="F21" s="41"/>
      <c r="G21" s="41"/>
    </row>
  </sheetData>
  <autoFilter ref="A4:L13" xr:uid="{00000000-0009-0000-0000-000001000000}"/>
  <mergeCells count="9">
    <mergeCell ref="B18:G18"/>
    <mergeCell ref="B19:G19"/>
    <mergeCell ref="B20:G20"/>
    <mergeCell ref="B21:G21"/>
    <mergeCell ref="A3:N3"/>
    <mergeCell ref="A2:N2"/>
    <mergeCell ref="A1:N1"/>
    <mergeCell ref="B16:G16"/>
    <mergeCell ref="B17:G1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Eunice Esther Villamizar Pesca</dc:creator>
  <cp:lastModifiedBy>CONTABILIDAD</cp:lastModifiedBy>
  <dcterms:created xsi:type="dcterms:W3CDTF">2025-01-29T21:19:37Z</dcterms:created>
  <dcterms:modified xsi:type="dcterms:W3CDTF">2026-07-15T16:21:37Z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2025-02-15T01:38:31Z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e9ae3e23-a4ec-4fe9-aa61-0a2a9e80bd22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