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embeddings/oleObject1.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08"/>
  <workbookPr/>
  <mc:AlternateContent xmlns:mc="http://schemas.openxmlformats.org/markup-compatibility/2006">
    <mc:Choice Requires="x15">
      <x15ac:absPath xmlns:x15ac="http://schemas.microsoft.com/office/spreadsheetml/2010/11/ac" url="C:\Users\LENOVO\Desktop\AGRICOLA\"/>
    </mc:Choice>
  </mc:AlternateContent>
  <xr:revisionPtr revIDLastSave="5" documentId="13_ncr:1_{E31D39FA-DA68-4AE6-B53D-99EC66689047}" xr6:coauthVersionLast="47" xr6:coauthVersionMax="47" xr10:uidLastSave="{71BB4121-95C2-4574-8DA3-7F7C96C5EF9D}"/>
  <bookViews>
    <workbookView xWindow="-108" yWindow="-108" windowWidth="23256" windowHeight="12456" xr2:uid="{00000000-000D-0000-FFFF-FFFF00000000}"/>
  </bookViews>
  <sheets>
    <sheet name="LOTE 1" sheetId="1" r:id="rId1"/>
  </sheets>
  <definedNames>
    <definedName name="_xlnm._FilterDatabase" localSheetId="0" hidden="1">'LOTE 1'!$B$2:$X$26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91" i="1" l="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 i="1"/>
  <c r="U35" i="1" l="1"/>
  <c r="T10" i="1"/>
  <c r="U10" i="1" s="1"/>
  <c r="T11" i="1"/>
  <c r="U11" i="1" s="1"/>
  <c r="T12" i="1"/>
  <c r="U12" i="1" s="1"/>
  <c r="T13" i="1"/>
  <c r="U13" i="1" s="1"/>
  <c r="T14" i="1"/>
  <c r="U14" i="1" s="1"/>
  <c r="T15" i="1"/>
  <c r="U15" i="1" s="1"/>
  <c r="T16" i="1"/>
  <c r="U16" i="1" s="1"/>
  <c r="T17" i="1"/>
  <c r="U17" i="1" s="1"/>
  <c r="T18" i="1"/>
  <c r="U18" i="1" s="1"/>
  <c r="T19" i="1"/>
  <c r="U19" i="1" s="1"/>
  <c r="T20" i="1"/>
  <c r="U20" i="1" s="1"/>
  <c r="T21" i="1"/>
  <c r="U21" i="1" s="1"/>
  <c r="T22" i="1"/>
  <c r="U22" i="1" s="1"/>
  <c r="T23" i="1"/>
  <c r="U23" i="1" s="1"/>
  <c r="T24" i="1"/>
  <c r="U24" i="1" s="1"/>
  <c r="T25" i="1"/>
  <c r="U25" i="1" s="1"/>
  <c r="T26" i="1"/>
  <c r="U26" i="1" s="1"/>
  <c r="T27" i="1"/>
  <c r="U27" i="1" s="1"/>
  <c r="T28" i="1"/>
  <c r="U28" i="1" s="1"/>
  <c r="T29" i="1"/>
  <c r="T30" i="1"/>
  <c r="U30" i="1" s="1"/>
  <c r="T31" i="1"/>
  <c r="U31" i="1" s="1"/>
  <c r="T32" i="1"/>
  <c r="U32" i="1" s="1"/>
  <c r="T33" i="1"/>
  <c r="U33" i="1" s="1"/>
  <c r="T34" i="1"/>
  <c r="U34" i="1" s="1"/>
  <c r="T35" i="1"/>
  <c r="T36" i="1"/>
  <c r="U36" i="1" s="1"/>
  <c r="T37" i="1"/>
  <c r="U37" i="1" s="1"/>
  <c r="T38" i="1"/>
  <c r="U38" i="1" s="1"/>
  <c r="T39" i="1"/>
  <c r="U39" i="1" s="1"/>
  <c r="T40" i="1"/>
  <c r="U40" i="1" s="1"/>
  <c r="T41" i="1"/>
  <c r="U41" i="1" s="1"/>
  <c r="T42" i="1"/>
  <c r="U42" i="1" s="1"/>
  <c r="T43" i="1"/>
  <c r="U43" i="1" s="1"/>
  <c r="T44" i="1"/>
  <c r="U44" i="1" s="1"/>
  <c r="T45" i="1"/>
  <c r="U45" i="1" s="1"/>
  <c r="T46" i="1"/>
  <c r="U46" i="1" s="1"/>
  <c r="T47" i="1"/>
  <c r="U47" i="1" s="1"/>
  <c r="T48" i="1"/>
  <c r="U48" i="1" s="1"/>
  <c r="T49" i="1"/>
  <c r="U49" i="1" s="1"/>
  <c r="T50" i="1"/>
  <c r="U50" i="1" s="1"/>
  <c r="T51" i="1"/>
  <c r="U51" i="1" s="1"/>
  <c r="T52" i="1"/>
  <c r="U52" i="1" s="1"/>
  <c r="T53" i="1"/>
  <c r="U53" i="1" s="1"/>
  <c r="T54" i="1"/>
  <c r="U54" i="1" s="1"/>
  <c r="T55" i="1"/>
  <c r="U55" i="1" s="1"/>
  <c r="T56" i="1"/>
  <c r="U56" i="1" s="1"/>
  <c r="T57" i="1"/>
  <c r="U57" i="1" s="1"/>
  <c r="T58" i="1"/>
  <c r="U58" i="1" s="1"/>
  <c r="T59" i="1"/>
  <c r="U59" i="1" s="1"/>
  <c r="T60" i="1"/>
  <c r="U60" i="1" s="1"/>
  <c r="T61" i="1"/>
  <c r="U61" i="1" s="1"/>
  <c r="T62" i="1"/>
  <c r="U62" i="1" s="1"/>
  <c r="T63" i="1"/>
  <c r="U63" i="1" s="1"/>
  <c r="T64" i="1"/>
  <c r="U64" i="1" s="1"/>
  <c r="T65" i="1"/>
  <c r="U65" i="1" s="1"/>
  <c r="T66" i="1"/>
  <c r="U66" i="1" s="1"/>
  <c r="T67" i="1"/>
  <c r="U67" i="1" s="1"/>
  <c r="T68" i="1"/>
  <c r="U68" i="1" s="1"/>
  <c r="T69" i="1"/>
  <c r="U69" i="1" s="1"/>
  <c r="T70" i="1"/>
  <c r="U70" i="1" s="1"/>
  <c r="T71" i="1"/>
  <c r="U71" i="1" s="1"/>
  <c r="T72" i="1"/>
  <c r="U72" i="1" s="1"/>
  <c r="T73" i="1"/>
  <c r="U73" i="1" s="1"/>
  <c r="T74" i="1"/>
  <c r="U74" i="1" s="1"/>
  <c r="T75" i="1"/>
  <c r="U75" i="1" s="1"/>
  <c r="T76" i="1"/>
  <c r="U76" i="1" s="1"/>
  <c r="T77" i="1"/>
  <c r="U77" i="1" s="1"/>
  <c r="T78" i="1"/>
  <c r="U78" i="1" s="1"/>
  <c r="T79" i="1"/>
  <c r="U79" i="1" s="1"/>
  <c r="T80" i="1"/>
  <c r="U80" i="1" s="1"/>
  <c r="T81" i="1"/>
  <c r="U81" i="1" s="1"/>
  <c r="T82" i="1"/>
  <c r="U82" i="1" s="1"/>
  <c r="T83" i="1"/>
  <c r="U83" i="1" s="1"/>
  <c r="T84" i="1"/>
  <c r="U84" i="1" s="1"/>
  <c r="T85" i="1"/>
  <c r="U85" i="1" s="1"/>
  <c r="T86" i="1"/>
  <c r="U86" i="1" s="1"/>
  <c r="T87" i="1"/>
  <c r="T88" i="1"/>
  <c r="U88" i="1" s="1"/>
  <c r="T89" i="1"/>
  <c r="U89" i="1" s="1"/>
  <c r="T90" i="1"/>
  <c r="U90" i="1" s="1"/>
  <c r="T9" i="1"/>
  <c r="U9" i="1" s="1"/>
  <c r="P50" i="1"/>
  <c r="P66" i="1"/>
  <c r="P67" i="1"/>
  <c r="O10" i="1"/>
  <c r="P10" i="1" s="1"/>
  <c r="O11" i="1"/>
  <c r="P11" i="1" s="1"/>
  <c r="O12" i="1"/>
  <c r="P12" i="1" s="1"/>
  <c r="O13" i="1"/>
  <c r="P13" i="1" s="1"/>
  <c r="O14" i="1"/>
  <c r="P14" i="1" s="1"/>
  <c r="O15" i="1"/>
  <c r="P15" i="1" s="1"/>
  <c r="O16" i="1"/>
  <c r="P16" i="1" s="1"/>
  <c r="O17" i="1"/>
  <c r="P17" i="1" s="1"/>
  <c r="O18" i="1"/>
  <c r="P18" i="1" s="1"/>
  <c r="O19" i="1"/>
  <c r="P19" i="1" s="1"/>
  <c r="O20" i="1"/>
  <c r="P20" i="1" s="1"/>
  <c r="O21" i="1"/>
  <c r="P21" i="1" s="1"/>
  <c r="O22" i="1"/>
  <c r="P22" i="1" s="1"/>
  <c r="O23" i="1"/>
  <c r="P23" i="1" s="1"/>
  <c r="O24" i="1"/>
  <c r="P24" i="1" s="1"/>
  <c r="O25" i="1"/>
  <c r="P25" i="1" s="1"/>
  <c r="O26" i="1"/>
  <c r="P26" i="1" s="1"/>
  <c r="O27" i="1"/>
  <c r="P27" i="1" s="1"/>
  <c r="O28" i="1"/>
  <c r="P28" i="1" s="1"/>
  <c r="O29" i="1"/>
  <c r="P29" i="1" s="1"/>
  <c r="O30" i="1"/>
  <c r="P30" i="1" s="1"/>
  <c r="O31" i="1"/>
  <c r="P31" i="1" s="1"/>
  <c r="O32" i="1"/>
  <c r="P32" i="1" s="1"/>
  <c r="O33" i="1"/>
  <c r="P33" i="1" s="1"/>
  <c r="O34" i="1"/>
  <c r="O35" i="1"/>
  <c r="P35" i="1" s="1"/>
  <c r="O36" i="1"/>
  <c r="P36" i="1" s="1"/>
  <c r="O37" i="1"/>
  <c r="P37" i="1" s="1"/>
  <c r="O38" i="1"/>
  <c r="P38" i="1" s="1"/>
  <c r="O39" i="1"/>
  <c r="P39" i="1" s="1"/>
  <c r="O40" i="1"/>
  <c r="P40" i="1" s="1"/>
  <c r="O41" i="1"/>
  <c r="P41" i="1" s="1"/>
  <c r="O42" i="1"/>
  <c r="P42" i="1" s="1"/>
  <c r="O43" i="1"/>
  <c r="P43" i="1" s="1"/>
  <c r="O44" i="1"/>
  <c r="P44" i="1" s="1"/>
  <c r="O45" i="1"/>
  <c r="P45" i="1" s="1"/>
  <c r="O46" i="1"/>
  <c r="O47" i="1"/>
  <c r="P47" i="1" s="1"/>
  <c r="O48" i="1"/>
  <c r="P48" i="1" s="1"/>
  <c r="O49" i="1"/>
  <c r="P49" i="1" s="1"/>
  <c r="O50" i="1"/>
  <c r="O51" i="1"/>
  <c r="P51" i="1" s="1"/>
  <c r="O52" i="1"/>
  <c r="P52" i="1" s="1"/>
  <c r="O53" i="1"/>
  <c r="P53" i="1" s="1"/>
  <c r="O54" i="1"/>
  <c r="P54" i="1" s="1"/>
  <c r="O55" i="1"/>
  <c r="P55" i="1" s="1"/>
  <c r="O56" i="1"/>
  <c r="P56" i="1" s="1"/>
  <c r="O57" i="1"/>
  <c r="P57" i="1" s="1"/>
  <c r="O58" i="1"/>
  <c r="O59" i="1"/>
  <c r="P59" i="1" s="1"/>
  <c r="O60" i="1"/>
  <c r="P60" i="1" s="1"/>
  <c r="O61" i="1"/>
  <c r="P61" i="1" s="1"/>
  <c r="O62" i="1"/>
  <c r="P62" i="1" s="1"/>
  <c r="O63" i="1"/>
  <c r="P63" i="1" s="1"/>
  <c r="O64" i="1"/>
  <c r="P64" i="1" s="1"/>
  <c r="O65" i="1"/>
  <c r="P65" i="1" s="1"/>
  <c r="O66" i="1"/>
  <c r="O67" i="1"/>
  <c r="O68" i="1"/>
  <c r="P68" i="1" s="1"/>
  <c r="O69" i="1"/>
  <c r="P69" i="1" s="1"/>
  <c r="O70" i="1"/>
  <c r="O71" i="1"/>
  <c r="P71" i="1" s="1"/>
  <c r="O72" i="1"/>
  <c r="P72" i="1" s="1"/>
  <c r="O73" i="1"/>
  <c r="P73" i="1" s="1"/>
  <c r="O74" i="1"/>
  <c r="P74" i="1" s="1"/>
  <c r="O75" i="1"/>
  <c r="P75" i="1" s="1"/>
  <c r="O76" i="1"/>
  <c r="P76" i="1" s="1"/>
  <c r="O77" i="1"/>
  <c r="P77" i="1" s="1"/>
  <c r="O78" i="1"/>
  <c r="P78" i="1" s="1"/>
  <c r="O79" i="1"/>
  <c r="P79" i="1" s="1"/>
  <c r="O80" i="1"/>
  <c r="P80" i="1" s="1"/>
  <c r="O81" i="1"/>
  <c r="P81" i="1" s="1"/>
  <c r="O82" i="1"/>
  <c r="P82" i="1" s="1"/>
  <c r="O83" i="1"/>
  <c r="P83" i="1" s="1"/>
  <c r="O84" i="1"/>
  <c r="P84" i="1" s="1"/>
  <c r="O85" i="1"/>
  <c r="P85" i="1" s="1"/>
  <c r="O86" i="1"/>
  <c r="P86" i="1" s="1"/>
  <c r="O87" i="1"/>
  <c r="P87" i="1" s="1"/>
  <c r="O88" i="1"/>
  <c r="P88" i="1" s="1"/>
  <c r="O89" i="1"/>
  <c r="P89" i="1" s="1"/>
  <c r="O90" i="1"/>
  <c r="P90" i="1" s="1"/>
  <c r="O9" i="1"/>
  <c r="P9" i="1" s="1"/>
  <c r="K77" i="1"/>
  <c r="J10" i="1"/>
  <c r="K10" i="1" s="1"/>
  <c r="J11" i="1"/>
  <c r="K11" i="1" s="1"/>
  <c r="J12" i="1"/>
  <c r="K12" i="1" s="1"/>
  <c r="J13" i="1"/>
  <c r="K13" i="1" s="1"/>
  <c r="J14" i="1"/>
  <c r="K14" i="1" s="1"/>
  <c r="J15" i="1"/>
  <c r="K15" i="1" s="1"/>
  <c r="J16" i="1"/>
  <c r="K16" i="1" s="1"/>
  <c r="J17" i="1"/>
  <c r="K17" i="1" s="1"/>
  <c r="J18" i="1"/>
  <c r="J19" i="1"/>
  <c r="K19" i="1" s="1"/>
  <c r="J20" i="1"/>
  <c r="J21" i="1"/>
  <c r="K21" i="1" s="1"/>
  <c r="J22" i="1"/>
  <c r="K22" i="1" s="1"/>
  <c r="J23" i="1"/>
  <c r="K23" i="1" s="1"/>
  <c r="J24" i="1"/>
  <c r="K24" i="1" s="1"/>
  <c r="J25" i="1"/>
  <c r="K25" i="1" s="1"/>
  <c r="J26" i="1"/>
  <c r="K26" i="1" s="1"/>
  <c r="J27" i="1"/>
  <c r="K27" i="1" s="1"/>
  <c r="J28" i="1"/>
  <c r="K28" i="1" s="1"/>
  <c r="J29" i="1"/>
  <c r="K29" i="1" s="1"/>
  <c r="J30" i="1"/>
  <c r="K30" i="1" s="1"/>
  <c r="J31" i="1"/>
  <c r="K31" i="1" s="1"/>
  <c r="J32" i="1"/>
  <c r="K32" i="1" s="1"/>
  <c r="J33" i="1"/>
  <c r="K33" i="1" s="1"/>
  <c r="J34" i="1"/>
  <c r="K34" i="1" s="1"/>
  <c r="J35" i="1"/>
  <c r="K35" i="1" s="1"/>
  <c r="J36" i="1"/>
  <c r="K36" i="1" s="1"/>
  <c r="J37" i="1"/>
  <c r="K37" i="1" s="1"/>
  <c r="J38" i="1"/>
  <c r="K38" i="1" s="1"/>
  <c r="J39" i="1"/>
  <c r="K39" i="1" s="1"/>
  <c r="J40" i="1"/>
  <c r="K40" i="1" s="1"/>
  <c r="J41" i="1"/>
  <c r="K41" i="1" s="1"/>
  <c r="J42" i="1"/>
  <c r="K42" i="1" s="1"/>
  <c r="J43" i="1"/>
  <c r="K43" i="1" s="1"/>
  <c r="J44" i="1"/>
  <c r="K44" i="1" s="1"/>
  <c r="J45" i="1"/>
  <c r="K45" i="1" s="1"/>
  <c r="J46" i="1"/>
  <c r="K46" i="1" s="1"/>
  <c r="J47" i="1"/>
  <c r="K47" i="1" s="1"/>
  <c r="J48" i="1"/>
  <c r="K48" i="1" s="1"/>
  <c r="J49" i="1"/>
  <c r="K49" i="1" s="1"/>
  <c r="J50" i="1"/>
  <c r="K50" i="1" s="1"/>
  <c r="J51" i="1"/>
  <c r="K51" i="1" s="1"/>
  <c r="J52" i="1"/>
  <c r="K52" i="1" s="1"/>
  <c r="J53" i="1"/>
  <c r="K53" i="1" s="1"/>
  <c r="J54" i="1"/>
  <c r="J55" i="1"/>
  <c r="K55" i="1" s="1"/>
  <c r="J56" i="1"/>
  <c r="K56" i="1" s="1"/>
  <c r="J57" i="1"/>
  <c r="K57" i="1" s="1"/>
  <c r="J58" i="1"/>
  <c r="K58" i="1" s="1"/>
  <c r="J59" i="1"/>
  <c r="K59" i="1" s="1"/>
  <c r="J60" i="1"/>
  <c r="K60" i="1" s="1"/>
  <c r="J61" i="1"/>
  <c r="K61" i="1" s="1"/>
  <c r="J62" i="1"/>
  <c r="K62" i="1" s="1"/>
  <c r="J63" i="1"/>
  <c r="K63" i="1" s="1"/>
  <c r="J64" i="1"/>
  <c r="K64" i="1" s="1"/>
  <c r="J65" i="1"/>
  <c r="K65" i="1" s="1"/>
  <c r="J66" i="1"/>
  <c r="K66" i="1" s="1"/>
  <c r="J67" i="1"/>
  <c r="K67" i="1" s="1"/>
  <c r="J68" i="1"/>
  <c r="K68" i="1" s="1"/>
  <c r="J69" i="1"/>
  <c r="K69" i="1" s="1"/>
  <c r="J70" i="1"/>
  <c r="K70" i="1" s="1"/>
  <c r="J71" i="1"/>
  <c r="K71" i="1" s="1"/>
  <c r="J72" i="1"/>
  <c r="K72" i="1" s="1"/>
  <c r="J73" i="1"/>
  <c r="K73" i="1" s="1"/>
  <c r="J74" i="1"/>
  <c r="K74" i="1" s="1"/>
  <c r="J75" i="1"/>
  <c r="K75" i="1" s="1"/>
  <c r="J76" i="1"/>
  <c r="K76" i="1" s="1"/>
  <c r="J77" i="1"/>
  <c r="J78" i="1"/>
  <c r="K78" i="1" s="1"/>
  <c r="J79" i="1"/>
  <c r="K79" i="1" s="1"/>
  <c r="J80" i="1"/>
  <c r="K80" i="1" s="1"/>
  <c r="J81" i="1"/>
  <c r="K81" i="1" s="1"/>
  <c r="J82" i="1"/>
  <c r="K82" i="1" s="1"/>
  <c r="J83" i="1"/>
  <c r="K83" i="1" s="1"/>
  <c r="J84" i="1"/>
  <c r="K84" i="1" s="1"/>
  <c r="J85" i="1"/>
  <c r="K85" i="1" s="1"/>
  <c r="J86" i="1"/>
  <c r="K86" i="1" s="1"/>
  <c r="J87" i="1"/>
  <c r="K87" i="1" s="1"/>
  <c r="J88" i="1"/>
  <c r="K88" i="1" s="1"/>
  <c r="J89" i="1"/>
  <c r="K89" i="1" s="1"/>
  <c r="J90" i="1"/>
  <c r="J9" i="1"/>
  <c r="V20" i="1" l="1"/>
  <c r="V9" i="1"/>
  <c r="X9" i="1" s="1"/>
  <c r="V90" i="1"/>
  <c r="X90" i="1" s="1"/>
  <c r="V18" i="1"/>
  <c r="V54" i="1"/>
  <c r="X54" i="1" s="1"/>
  <c r="V78" i="1"/>
  <c r="X78" i="1" s="1"/>
  <c r="V29" i="1"/>
  <c r="V87" i="1"/>
  <c r="X87" i="1" s="1"/>
  <c r="K20" i="1"/>
  <c r="V70" i="1"/>
  <c r="X70" i="1" s="1"/>
  <c r="V58" i="1"/>
  <c r="X58" i="1" s="1"/>
  <c r="V46" i="1"/>
  <c r="X46" i="1" s="1"/>
  <c r="V34" i="1"/>
  <c r="X34" i="1" s="1"/>
  <c r="K18" i="1"/>
  <c r="U87" i="1"/>
  <c r="K54" i="1"/>
  <c r="V15" i="1"/>
  <c r="X15" i="1" s="1"/>
  <c r="V17" i="1"/>
  <c r="X17" i="1" s="1"/>
  <c r="P34" i="1"/>
  <c r="V88" i="1"/>
  <c r="X88" i="1" s="1"/>
  <c r="V76" i="1"/>
  <c r="X76" i="1" s="1"/>
  <c r="V64" i="1"/>
  <c r="X64" i="1" s="1"/>
  <c r="V52" i="1"/>
  <c r="X52" i="1" s="1"/>
  <c r="V40" i="1"/>
  <c r="X40" i="1" s="1"/>
  <c r="V28" i="1"/>
  <c r="X28" i="1" s="1"/>
  <c r="V16" i="1"/>
  <c r="X16" i="1" s="1"/>
  <c r="V14" i="1"/>
  <c r="X14" i="1" s="1"/>
  <c r="V77" i="1"/>
  <c r="X77" i="1" s="1"/>
  <c r="V63" i="1"/>
  <c r="X63" i="1" s="1"/>
  <c r="V51" i="1"/>
  <c r="X51" i="1" s="1"/>
  <c r="P46" i="1"/>
  <c r="V50" i="1"/>
  <c r="X50" i="1" s="1"/>
  <c r="V85" i="1"/>
  <c r="X85" i="1" s="1"/>
  <c r="V73" i="1"/>
  <c r="X73" i="1" s="1"/>
  <c r="V61" i="1"/>
  <c r="X61" i="1" s="1"/>
  <c r="V49" i="1"/>
  <c r="X49" i="1" s="1"/>
  <c r="V37" i="1"/>
  <c r="X37" i="1" s="1"/>
  <c r="V25" i="1"/>
  <c r="X25" i="1" s="1"/>
  <c r="V13" i="1"/>
  <c r="X13" i="1" s="1"/>
  <c r="V65" i="1"/>
  <c r="X65" i="1" s="1"/>
  <c r="V75" i="1"/>
  <c r="X75" i="1" s="1"/>
  <c r="V39" i="1"/>
  <c r="X39" i="1" s="1"/>
  <c r="V86" i="1"/>
  <c r="X86" i="1" s="1"/>
  <c r="V62" i="1"/>
  <c r="X62" i="1" s="1"/>
  <c r="V38" i="1"/>
  <c r="X38" i="1" s="1"/>
  <c r="K9" i="1"/>
  <c r="P58" i="1"/>
  <c r="U29" i="1"/>
  <c r="U91" i="1" s="1"/>
  <c r="V84" i="1"/>
  <c r="X84" i="1" s="1"/>
  <c r="V72" i="1"/>
  <c r="X72" i="1" s="1"/>
  <c r="V60" i="1"/>
  <c r="X60" i="1" s="1"/>
  <c r="V48" i="1"/>
  <c r="X48" i="1" s="1"/>
  <c r="V36" i="1"/>
  <c r="X36" i="1" s="1"/>
  <c r="V24" i="1"/>
  <c r="X24" i="1" s="1"/>
  <c r="V12" i="1"/>
  <c r="X12" i="1" s="1"/>
  <c r="V41" i="1"/>
  <c r="X41" i="1" s="1"/>
  <c r="V27" i="1"/>
  <c r="X27" i="1" s="1"/>
  <c r="V74" i="1"/>
  <c r="X74" i="1" s="1"/>
  <c r="V26" i="1"/>
  <c r="X26" i="1" s="1"/>
  <c r="K90" i="1"/>
  <c r="V83" i="1"/>
  <c r="X83" i="1" s="1"/>
  <c r="V71" i="1"/>
  <c r="X71" i="1" s="1"/>
  <c r="V59" i="1"/>
  <c r="X59" i="1" s="1"/>
  <c r="V47" i="1"/>
  <c r="X47" i="1" s="1"/>
  <c r="V35" i="1"/>
  <c r="X35" i="1" s="1"/>
  <c r="V23" i="1"/>
  <c r="X23" i="1" s="1"/>
  <c r="V11" i="1"/>
  <c r="X11" i="1" s="1"/>
  <c r="V10" i="1"/>
  <c r="X10" i="1" s="1"/>
  <c r="V53" i="1"/>
  <c r="X53" i="1" s="1"/>
  <c r="P70" i="1"/>
  <c r="V22" i="1"/>
  <c r="X22" i="1" s="1"/>
  <c r="V81" i="1"/>
  <c r="X81" i="1" s="1"/>
  <c r="V69" i="1"/>
  <c r="X69" i="1" s="1"/>
  <c r="V57" i="1"/>
  <c r="X57" i="1" s="1"/>
  <c r="V45" i="1"/>
  <c r="X45" i="1" s="1"/>
  <c r="V33" i="1"/>
  <c r="X33" i="1" s="1"/>
  <c r="V21" i="1"/>
  <c r="X21" i="1" s="1"/>
  <c r="V89" i="1"/>
  <c r="X89" i="1" s="1"/>
  <c r="V82" i="1"/>
  <c r="X82" i="1" s="1"/>
  <c r="V80" i="1"/>
  <c r="X80" i="1" s="1"/>
  <c r="V68" i="1"/>
  <c r="X68" i="1" s="1"/>
  <c r="V56" i="1"/>
  <c r="X56" i="1" s="1"/>
  <c r="V44" i="1"/>
  <c r="X44" i="1" s="1"/>
  <c r="V32" i="1"/>
  <c r="X32" i="1" s="1"/>
  <c r="V19" i="1"/>
  <c r="W19" i="1" s="1"/>
  <c r="V79" i="1"/>
  <c r="X79" i="1" s="1"/>
  <c r="V67" i="1"/>
  <c r="X67" i="1" s="1"/>
  <c r="V55" i="1"/>
  <c r="X55" i="1" s="1"/>
  <c r="V43" i="1"/>
  <c r="X43" i="1" s="1"/>
  <c r="V31" i="1"/>
  <c r="X31" i="1" s="1"/>
  <c r="V66" i="1"/>
  <c r="X66" i="1" s="1"/>
  <c r="V42" i="1"/>
  <c r="X42" i="1" s="1"/>
  <c r="V30" i="1"/>
  <c r="X30" i="1" s="1"/>
  <c r="X18" i="1"/>
  <c r="X29" i="1"/>
  <c r="P91" i="1"/>
  <c r="X20" i="1"/>
  <c r="X19" i="1" l="1"/>
  <c r="W18" i="1"/>
  <c r="W28" i="1"/>
  <c r="W29" i="1"/>
  <c r="W84" i="1"/>
  <c r="W86" i="1"/>
  <c r="W39" i="1"/>
  <c r="W87" i="1"/>
  <c r="W64" i="1"/>
  <c r="W41" i="1"/>
  <c r="W89" i="1"/>
  <c r="W66" i="1"/>
  <c r="W43" i="1"/>
  <c r="W68" i="1"/>
  <c r="W33" i="1"/>
  <c r="W81" i="1"/>
  <c r="W32" i="1"/>
  <c r="W25" i="1"/>
  <c r="W20" i="1"/>
  <c r="W30" i="1"/>
  <c r="W16" i="1"/>
  <c r="W24" i="1"/>
  <c r="W26" i="1"/>
  <c r="W83" i="1"/>
  <c r="W38" i="1"/>
  <c r="W47" i="1"/>
  <c r="W76" i="1"/>
  <c r="W53" i="1"/>
  <c r="W78" i="1"/>
  <c r="W55" i="1"/>
  <c r="W80" i="1"/>
  <c r="W45" i="1"/>
  <c r="W9" i="1"/>
  <c r="K91" i="1"/>
  <c r="W46" i="1"/>
  <c r="W48" i="1"/>
  <c r="W50" i="1"/>
  <c r="W22" i="1"/>
  <c r="W27" i="1"/>
  <c r="W34" i="1"/>
  <c r="W37" i="1"/>
  <c r="W49" i="1"/>
  <c r="W58" i="1"/>
  <c r="W59" i="1"/>
  <c r="W61" i="1"/>
  <c r="W63" i="1"/>
  <c r="W40" i="1"/>
  <c r="W88" i="1"/>
  <c r="W65" i="1"/>
  <c r="W42" i="1"/>
  <c r="W90" i="1"/>
  <c r="W67" i="1"/>
  <c r="W44" i="1"/>
  <c r="W57" i="1"/>
  <c r="W17" i="1"/>
  <c r="W23" i="1"/>
  <c r="W35" i="1"/>
  <c r="W85" i="1"/>
  <c r="W60" i="1"/>
  <c r="W62" i="1"/>
  <c r="W82" i="1"/>
  <c r="W36" i="1"/>
  <c r="W51" i="1"/>
  <c r="W10" i="1"/>
  <c r="W70" i="1"/>
  <c r="W11" i="1"/>
  <c r="W71" i="1"/>
  <c r="W12" i="1"/>
  <c r="W72" i="1"/>
  <c r="W13" i="1"/>
  <c r="W73" i="1"/>
  <c r="W14" i="1"/>
  <c r="W74" i="1"/>
  <c r="W15" i="1"/>
  <c r="W75" i="1"/>
  <c r="W52" i="1"/>
  <c r="W77" i="1"/>
  <c r="W54" i="1"/>
  <c r="W79" i="1"/>
  <c r="W56" i="1"/>
  <c r="W69" i="1"/>
  <c r="W21" i="1"/>
  <c r="W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Adriana Janeth Vesga Maldonado</author>
  </authors>
  <commentList>
    <comment ref="D8" authorId="0" shapeId="0" xr:uid="{00000000-0006-0000-0000-000001000000}">
      <text>
        <r>
          <rPr>
            <b/>
            <sz val="9"/>
            <color indexed="81"/>
            <rFont val="Tahoma"/>
            <family val="2"/>
          </rPr>
          <t xml:space="preserve">Especificaciones tecnicas: Detallar el producto de manera especifica, que aborde cada componente o caracteristica interna o externa del producto o servicio. Ejemplo: Tamaño, caracteristicas del material.
</t>
        </r>
      </text>
    </comment>
    <comment ref="E8" authorId="0" shapeId="0" xr:uid="{00000000-0006-0000-0000-000002000000}">
      <text>
        <r>
          <rPr>
            <b/>
            <sz val="9"/>
            <color indexed="81"/>
            <rFont val="Tahoma"/>
            <family val="2"/>
          </rPr>
          <t>Unidad de Medida:
Presentación en la que viene el producto. Ejemplo: Metros, Rollos, Oz, Lts, Gramos, etc.</t>
        </r>
      </text>
    </comment>
    <comment ref="F8" authorId="1" shapeId="0" xr:uid="{00000000-0006-0000-0000-000003000000}">
      <text>
        <r>
          <rPr>
            <b/>
            <sz val="9"/>
            <color indexed="81"/>
            <rFont val="Tahoma"/>
            <family val="2"/>
          </rPr>
          <t>Adriana Janeth Vesga Maldonado:</t>
        </r>
        <r>
          <rPr>
            <sz val="9"/>
            <color indexed="81"/>
            <rFont val="Tahoma"/>
            <family val="2"/>
          </rPr>
          <t xml:space="preserve">
Si el elemento a solicitar pertenece al rubro de materiales de formación o a otro rubro del centro</t>
        </r>
      </text>
    </comment>
  </commentList>
</comments>
</file>

<file path=xl/sharedStrings.xml><?xml version="1.0" encoding="utf-8"?>
<sst xmlns="http://schemas.openxmlformats.org/spreadsheetml/2006/main" count="278" uniqueCount="184">
  <si>
    <t>ANALISIS DE PRECIOS</t>
  </si>
  <si>
    <t>COTIZACIONES:</t>
  </si>
  <si>
    <t>EL BECERRO</t>
  </si>
  <si>
    <t>MI MASCOTA</t>
  </si>
  <si>
    <t>TODO MASCOTAS</t>
  </si>
  <si>
    <t>PROMEDIO</t>
  </si>
  <si>
    <t>ITEM</t>
  </si>
  <si>
    <t>NECESIDAD</t>
  </si>
  <si>
    <t>ESPECIFICACIONES TÉCNICAS</t>
  </si>
  <si>
    <t>UNIDAD DE MEDIDA</t>
  </si>
  <si>
    <t>CANTIDAD SOLICITDA</t>
  </si>
  <si>
    <t>VALOR UNITARIO</t>
  </si>
  <si>
    <t>% DE IVA</t>
  </si>
  <si>
    <t>VALOR IVA</t>
  </si>
  <si>
    <t>VALOR UNITARIO + IVA</t>
  </si>
  <si>
    <t>VALOR TOTAL</t>
  </si>
  <si>
    <t>VALOR PROMEDIO UNITARIO</t>
  </si>
  <si>
    <t>VALOR SECOP II</t>
  </si>
  <si>
    <t>VALOR PROMEDIO TOTAL</t>
  </si>
  <si>
    <t>Feromona sintética para la captura del picudo negro (Rhynchophorus palmarum L.)</t>
  </si>
  <si>
    <t>Composición: Ingrediente activo: 2 Metil 5 Hepten 4 OL. Ingrediente aditivo: colorante artificial.                            Registro Ica: 9210. Sobre x 0.5 ml</t>
  </si>
  <si>
    <t>Unidad</t>
  </si>
  <si>
    <t>Trampa para el monitoreo de mosca de las frutas</t>
  </si>
  <si>
    <r>
      <rPr>
        <sz val="16"/>
        <rFont val="Arial"/>
        <family val="2"/>
      </rPr>
      <t>Trampa jackson.  Estructura de material flexi de color blanco, denominado Delta o Prisma. Laminilla de cartón de color blanco laminado de 15,5 cm de largo por 9,8cm de ancho, sobre el cual se unta el pegante. Gancho metálico utilizado en la parte superior. Alambre maleable e inoxidable.
Algodón color blanco de 3 cm de largo y 1cm de ancho. Canastilla plástica.</t>
    </r>
  </si>
  <si>
    <t>Trampa para el monitoreo de moscas de la fruta</t>
  </si>
  <si>
    <r>
      <rPr>
        <sz val="16"/>
        <rFont val="Arial"/>
        <family val="2"/>
      </rPr>
      <t>Trampa Mcphail: Estructura acrílica de dos cuerpos (cuerpo superior transparente e inferior amarillo) con 4 puntos de enganche. Material altamente resistente a la intemperie. La base amarilla está elaborada con poliestireno cristal y la parte superior transparente es fabricada en
polipropileno.</t>
    </r>
  </si>
  <si>
    <t>Feromona atrayente para el monitoreo de Ceratitis capitata</t>
  </si>
  <si>
    <r>
      <rPr>
        <sz val="16"/>
        <rFont val="Arial"/>
        <family val="2"/>
      </rPr>
      <t>Atrayente sexual sintético (feromona) que se utiliza para el monitoreo y control de la Mosca del Mediterráneo Ceratitis capitata. Ingrediente activo: Mezcla de isómeros de Trimedlure 2g /unidad de señuelo. Peso: 3 gramos.
Registro de venta ICA: 9584. Sobre x 3 grs</t>
    </r>
  </si>
  <si>
    <t>Pegante para captura y monitoreo de
insectos</t>
  </si>
  <si>
    <r>
      <rPr>
        <sz val="16"/>
        <rFont val="Arial"/>
        <family val="2"/>
      </rPr>
      <t>Ingrediente activo: Dispersión de Poliisobutileno en un medio de aceite
mineral y un plastificante. Ph: 6 - 7. Envase de 1 Litro</t>
    </r>
  </si>
  <si>
    <t>Herbicida glufosinato de amonio 200 sl</t>
  </si>
  <si>
    <r>
      <rPr>
        <sz val="16"/>
        <rFont val="Arial"/>
        <family val="2"/>
      </rPr>
      <t>Herbicida Glifosato SL, 480 grs/litro. Herbicida no selectivo de acción
sistémica de amplio espectro, registro ICA No. 0364. Envase de 1 Litro</t>
    </r>
  </si>
  <si>
    <t>Herbicida Paraquat</t>
  </si>
  <si>
    <r>
      <rPr>
        <sz val="16"/>
        <rFont val="Arial"/>
        <family val="2"/>
      </rPr>
      <t>Herbicida que tiene como ingrediente activo el PARAQUAT en forma de sal dicloruro, en una concentración de 200 g/l del ión Paraquat libre (265,0 g/l
de la sal). ICA No. 955. Envase de 1 Litro</t>
    </r>
  </si>
  <si>
    <t>Herbicida Glifosato</t>
  </si>
  <si>
    <t>Lima triangular</t>
  </si>
  <si>
    <r>
      <rPr>
        <sz val="16"/>
        <rFont val="Arial"/>
        <family val="2"/>
      </rPr>
      <t>Lima triangular de 6 pulgadas afilado machetes. Alto rendimiento. Lima
forjada en acero de una sola pieza y hoja tratada térmicamente para una mayor duración. Caja x 12 unidades</t>
    </r>
  </si>
  <si>
    <t>Bacillus subtillis</t>
  </si>
  <si>
    <t>Agente de control biológico (agentemicrobiano) de contacto y acción preventiva elaborado con un grupo de cepas que tienen la capacidad de colonizar la zona de las raíces, bacillussubtillis 1 x 10⁹ ufc/g para el control de enfermedades causadas por hongos y bacterias. Envase de 1 Litro</t>
  </si>
  <si>
    <t>Bacteria pseudomonas fluorecens</t>
  </si>
  <si>
    <r>
      <rPr>
        <sz val="16"/>
        <rFont val="Arial"/>
        <family val="2"/>
      </rPr>
      <t>Bacteria encargada de solubilizar fosfóro y dentro de sus propiedades se encuentran la de estimular el crecimiento vegetal, además es reguladora de bacterias de pudrición y bioremediadora de suelos. Registro ICA vigente.
Envase de 1 Litro</t>
    </r>
  </si>
  <si>
    <t>Bolsa de polietileno para vivero 15 x 30 cm, calibre 2</t>
  </si>
  <si>
    <r>
      <rPr>
        <sz val="16"/>
        <rFont val="Arial"/>
        <family val="2"/>
      </rPr>
      <t>Bolsa plástica negra en material no reciclado en polietileno de baja densidad; calibre 2 mm de espesor, dimensiones: ancho: 15 cm (+/ 2 cm), largo: 30 cm de (+/ 2 cm), con 1.5 cm de fuelle y Perforaciones. Paquetes 100
unidades</t>
    </r>
  </si>
  <si>
    <t>Bolsa Para Viveros</t>
  </si>
  <si>
    <r>
      <rPr>
        <sz val="16"/>
        <rFont val="Arial"/>
        <family val="2"/>
      </rPr>
      <t>Bolsa Para Viveros Almacigo 38x38 Cm Calibre 4 X 100 Bolsas. Paquetes
100 unidades</t>
    </r>
  </si>
  <si>
    <t>Controlador biológico y microbial</t>
  </si>
  <si>
    <r>
      <rPr>
        <sz val="16"/>
        <rFont val="Arial"/>
        <family val="2"/>
      </rPr>
      <t>Insecticida biológico elaborado a base de la mezcla de los hongos Beauveria bassiana, Metarhizium anisopliae, Lecanicillium lecanii y la bacteria Bacillus thuringiensis, ideales para el control de insectos plaga en diferentes cultivos.
Registro ICA 9560. Bolsa por 500 gr</t>
    </r>
  </si>
  <si>
    <t>Agente microbial antagonista de hongos fitopatógenos y nematicida de uso agrícola</t>
  </si>
  <si>
    <r>
      <rPr>
        <sz val="16"/>
        <rFont val="Arial"/>
        <family val="2"/>
      </rPr>
      <t>Agente microbial antagonista de hongos fitopatógenos y nematicida de uso agrícola Producto con base en la mezcla de los hongos Trichoderma sp.y Paecilomycessp., ideales para el control de hongos y nematodos fitoparásitos. Composición: Trichoderma harzianum, Trichoderma asperellum, Trichoderma atroviride 5 x 108conidias/g  Paecilomyces lilacinus 5x108 conidias/g  Contenido Total 1x109 conidias/g. Registro ICA 9134
Bolsa de biolumin/flexible por 500 gramos</t>
    </r>
  </si>
  <si>
    <t>Microorganismos eficientes</t>
  </si>
  <si>
    <t>Biorremediador de suelos y aguas. Acelerador de procesos de compostaje. Ingrediente Activo: Células Viables de Azospirillium brasilensi, Azotobacter chrocoocum, Rhizobium sp. Lactobacillus sp., Saccharomyces cerevisiae, Penicillium janthinellum y Medio de Cultivo. Evase x 1 Litro</t>
  </si>
  <si>
    <t>Slab de coco fina tamaño 50 x 20 x 10 cm</t>
  </si>
  <si>
    <r>
      <rPr>
        <sz val="16"/>
        <rFont val="Arial"/>
        <family val="2"/>
      </rPr>
      <t>Turba de coco fina obtenida como subproducto del procesamiento de la cáscara de coco. Viene lavado o tratado.     Granulometría:  0,5 - 12 mm, pH: 5,5 - 7,0,  c.e: ≤ 1,0 mS/cm,  Humedad: &lt; 20%,  Materia Orgánica: 90 -
95%,  Densidad Aparente: 80 - 100 kg/m3, Agua: 65 - 75%, Aire: ≥ 20 %.
Slabs tamaño 50 x 20 x 10 cm - volumen 10 L</t>
    </r>
  </si>
  <si>
    <t>Slab de de coco fina tamaño 100 x 20 x 10 cm</t>
  </si>
  <si>
    <r>
      <rPr>
        <sz val="16"/>
        <rFont val="Arial"/>
        <family val="2"/>
      </rPr>
      <t>Turba de coco fina obtenida como subproducto del procesamiento de la cáscara de coco. Viene lavado o tratado.
Granulometría:  0,5 - 12 mm, pH: 5,5 - 7,0,  c.e: ≤ 1,0 mS/cm,  Humedad: &lt;
20%,  Materia
Orgánica: 90 - 95%,  Densidad Aparente: 80 - 100 kg/m3, Agua: 65 - 75%,
Aire: ≥ 20 %                                       Slabs tamaño 100 x 20 x 10 cm -
volumen 20 L</t>
    </r>
  </si>
  <si>
    <t>Coadyuvante agrícola</t>
  </si>
  <si>
    <r>
      <rPr>
        <sz val="16"/>
        <rFont val="Arial"/>
        <family val="2"/>
      </rPr>
      <t>Coadyudante agente humectante, dispersante y antiespumante líquido; con propiedades tensoactivas, soluble en agua y de carácter no iónico.
Registro ICA 1658 presentacion Litro</t>
    </r>
  </si>
  <si>
    <t>Acondicionador de aguas de uso Agrícola.</t>
  </si>
  <si>
    <t>Regulador de pH y Suavizador de Aguas duras. Composición:  Citratos Reguladores de pH: 44.45%, Edetatos Quelatantes: 55.55% Bolsa de 1 KG</t>
  </si>
  <si>
    <t>Kit general de reparacion royal kondor</t>
  </si>
  <si>
    <r>
      <rPr>
        <sz val="16"/>
        <rFont val="Arial"/>
        <family val="2"/>
      </rPr>
      <t>Repuestos para reparacion o mantenimineto de bombas de espalda royal
kondor</t>
    </r>
  </si>
  <si>
    <t>Tubete de germinación de semillas ref: TA – 004PPI</t>
  </si>
  <si>
    <r>
      <rPr>
        <sz val="16"/>
        <rFont val="Arial"/>
        <family val="2"/>
      </rPr>
      <t>•◻Ancho superior: 5.8 cm ó 2,5”
•◻Ancho inferior: 1,8 cm
•◻Profundidad: 15,03 cm ó 6”
•◻Volumen aprox.: 310 cm3
•◻Venas de direccionamiento hasta el fianl del tubete.
•◻Material: Polipropileno Inyectado
•◻Peso Neto Aprox.31 gramos
•◻Material: Polipropileno
•◻Proceso: Inyectado (plástico)</t>
    </r>
  </si>
  <si>
    <t>Yoyo guadaña Stihl FS 280</t>
  </si>
  <si>
    <t>Cabezal SuperCut 20-2. Ref. 40027102162</t>
  </si>
  <si>
    <t>Cuchilla para guadaña stihl  FS 280</t>
  </si>
  <si>
    <t>Cuchilla para guadaña ojo pequeño, 35 cms</t>
  </si>
  <si>
    <t>Semilla pimenton</t>
  </si>
  <si>
    <t>Semillas de pimenton california wonder, sobre x 25 gramos</t>
  </si>
  <si>
    <t>Semilla de pepino cohombro</t>
  </si>
  <si>
    <t>Semilla de pepino cohombro. Sobre por 25 gramos</t>
  </si>
  <si>
    <t>Semilla de melon</t>
  </si>
  <si>
    <t>Semillas de melón cantaloupe,  sobres por 20 gramos</t>
  </si>
  <si>
    <t>Semilla de tomate</t>
  </si>
  <si>
    <t>Semillas de tomate rio grande, sobre x 20 gramos</t>
  </si>
  <si>
    <t>Semilla de berenjena</t>
  </si>
  <si>
    <t>Semillas de berenjena, sobre x 25 gramos</t>
  </si>
  <si>
    <t>Polisombra</t>
  </si>
  <si>
    <t>Malla polisombra de 65% (rollo x 50 metros)</t>
  </si>
  <si>
    <t>Rula de 24 pulgadas</t>
  </si>
  <si>
    <t>Rula de 24 pulgadas: Tratados térmicamente para una mayor dureza. Corte limpio. Filo penetrante que facilita el corte de cualquier tipo de vegetación</t>
  </si>
  <si>
    <t>Materas para invernadero</t>
  </si>
  <si>
    <t>Matera plástica conica de 30 cms para invernadero</t>
  </si>
  <si>
    <t>semilla  maiz blanco</t>
  </si>
  <si>
    <t>Semilla de Maíz blanco ICA V-156</t>
  </si>
  <si>
    <t>Kilogramo</t>
  </si>
  <si>
    <t>semilla  maiz amarillo</t>
  </si>
  <si>
    <t>Semilla de Maíz amarillo ICA V-109</t>
  </si>
  <si>
    <t>Amonio cuaternario de quinta generación</t>
  </si>
  <si>
    <r>
      <rPr>
        <sz val="16"/>
        <rFont val="Arial"/>
        <family val="2"/>
      </rPr>
      <t>Mezcla liquida de amonios cuaternarios de quinta generación de cadena
doble y Cloruro de dimetilbenzil Amonio</t>
    </r>
  </si>
  <si>
    <t>Galon</t>
  </si>
  <si>
    <t>Semilla  de frijol kudzu paquete de kilo</t>
  </si>
  <si>
    <r>
      <rPr>
        <sz val="16"/>
        <rFont val="Arial"/>
        <family val="2"/>
      </rPr>
      <t>SEMILLA DE FRIJOL KUDZU LIBRE DE ENFERMEDADES Y DEBIDAMENTE PRESERVADA. DE MARCA RECONOCIDA EN EL
MERCADO, X KG</t>
    </r>
  </si>
  <si>
    <t>Bandeja portatubetes</t>
  </si>
  <si>
    <r>
      <rPr>
        <sz val="16"/>
        <rFont val="Arial"/>
        <family val="2"/>
      </rPr>
      <t>Bandeja porta tubetes de germinación 140 alveolos ref: ta-pt140ppi
•◻Ancho: 38.5 cm
•◻Largo: 58 cm
•◻Altura: 17 cm
•◻Capacidad: 140 tubetes ref. ta 005
•◻Material: Polipropileno
•◻Peso Neto Aprox.1057 gramos
•◻Proceso: Inyectado (plástico)</t>
    </r>
  </si>
  <si>
    <t>Regulador de crecimiento vegetal (Stimulate)</t>
  </si>
  <si>
    <r>
      <rPr>
        <sz val="16"/>
        <rFont val="Arial"/>
        <family val="2"/>
      </rPr>
      <t>Regulador de crecimiento vegetal a base de citoquininas, auxinas y ácido
giberélico, hormonas vegetales naturalmente producidas por las plantas.</t>
    </r>
  </si>
  <si>
    <t>unidad</t>
  </si>
  <si>
    <t>Soga bananera</t>
  </si>
  <si>
    <t>Soga bananera.  Rollo x 5 kgs, 130 psi</t>
  </si>
  <si>
    <t>Costal Vacío de fertilizntes</t>
  </si>
  <si>
    <t>Sacos de polipropileno de alta resistencia capacidad 50 KG</t>
  </si>
  <si>
    <t>Baldes de 20 litros</t>
  </si>
  <si>
    <t>Balde  de 20 litros con Tapa. Material: polietileno ideal para almacenar.</t>
  </si>
  <si>
    <t>Tijera de podad manual</t>
  </si>
  <si>
    <r>
      <rPr>
        <sz val="16"/>
        <rFont val="Arial"/>
        <family val="2"/>
      </rPr>
      <t>TIJERA PARA PODA 10" FORJADA
CUCHILLA DE PASO, TRUPER</t>
    </r>
  </si>
  <si>
    <t>Nutriente foliar</t>
  </si>
  <si>
    <t>Nutriente foliar: Crecer 500</t>
  </si>
  <si>
    <t>Inoculante Biologico</t>
  </si>
  <si>
    <t>Inoculante Biologico Micorrizas Bult./50 kilos</t>
  </si>
  <si>
    <t>Fertilizante completo</t>
  </si>
  <si>
    <t>Fertilizante granular grado 17-6-18+2 producción. Bulto x 50 Kg</t>
  </si>
  <si>
    <t>Fertilizante foliar Boro + zinc (Borocinco)</t>
  </si>
  <si>
    <t>Bolasa x 1 Kilo</t>
  </si>
  <si>
    <t>Fertilizante de potasio</t>
  </si>
  <si>
    <t>Cloruro De Potasio Granulado KCL. Bulto x 50 Kg</t>
  </si>
  <si>
    <t>Pantalla para aplica herbicida</t>
  </si>
  <si>
    <t>Campana Pantalla Herbicida Fumigadora Royal Condor Amarillo</t>
  </si>
  <si>
    <t>Fertilizante fosfato</t>
  </si>
  <si>
    <t>Fosfato Diamónico (DAP). Bulto x 50 Kilos</t>
  </si>
  <si>
    <r>
      <rPr>
        <sz val="16"/>
        <rFont val="Arial"/>
        <family val="2"/>
      </rPr>
      <t>Mezclas de Nitrógeno – Fósforo – Potasio –
NPK</t>
    </r>
  </si>
  <si>
    <t>Mezclas de nitrógeno – fósforo – potasio – NPK, 15-15-15: Bulto x 50 Kilos</t>
  </si>
  <si>
    <t>Fertilizante elementos menores</t>
  </si>
  <si>
    <r>
      <rPr>
        <sz val="16"/>
        <color rgb="FF1F1F1F"/>
        <rFont val="Arial"/>
        <family val="2"/>
      </rPr>
      <t>Fertilizante Abono Agrimins Elementos Menores Plantas. Bulto X 46kg</t>
    </r>
  </si>
  <si>
    <t>Fertilizante de calcio</t>
  </si>
  <si>
    <t>Fertilizante de calcio: Nitrato de calcio</t>
  </si>
  <si>
    <t>Fungicidas</t>
  </si>
  <si>
    <t>Fungicidas. Azoxystrobin presentacion x Litro</t>
  </si>
  <si>
    <t>Azadones</t>
  </si>
  <si>
    <t>Azadones con cabos</t>
  </si>
  <si>
    <t>Palas</t>
  </si>
  <si>
    <t>Palas cuadradas con cabos</t>
  </si>
  <si>
    <r>
      <rPr>
        <sz val="16"/>
        <rFont val="Arial"/>
        <family val="2"/>
      </rPr>
      <t>Bolsas para fabricar trampas para
lepidóptero</t>
    </r>
  </si>
  <si>
    <t>Bolsas para fabricar trampas para lepidóptero</t>
  </si>
  <si>
    <t>FUNGICIDA RIDOMIL BOLSA</t>
  </si>
  <si>
    <r>
      <rPr>
        <sz val="16"/>
        <rFont val="Arial"/>
        <family val="2"/>
      </rPr>
      <t>Composición: Metalaxyl, Mancozeb, Concentración : Metalaxyl m (mefenoxam) 40g/Kg + Mancozeb 640g/Kg Formulación : Polvo mojable Grupo Químico : Fenilamida (Metalaxil-M); Ditiocarbamato (Mancozeb) Clase de Uso : Fungicida Fórmula Empírica : C15H21NO4 (Metalaxyl) C4N2S4H6MnZn (Mancozeb) Peso Molecular (gmol) : 279.3 (Metalaxyl);
271.2 (Mancozeb). bolsa x 375 Gramos</t>
    </r>
  </si>
  <si>
    <t>MELAZA x BULTO 30 KG</t>
  </si>
  <si>
    <r>
      <rPr>
        <sz val="16"/>
        <rFont val="Arial"/>
        <family val="2"/>
      </rPr>
      <t>CANECA PLASTICA DE 200 LT CON
CIERRE HERMETICO</t>
    </r>
  </si>
  <si>
    <t>CANECA PLASTICA DE 200 LT CON CIERRE HERMETICO</t>
  </si>
  <si>
    <t>BALDES PLASTICOS X 10 LITROS</t>
  </si>
  <si>
    <t>UREA FERTILIZANTE NITROGENADO</t>
  </si>
  <si>
    <t>UREA (NITROGENO AL 46 %) BULTO POR 50 KILOS</t>
  </si>
  <si>
    <t>fertilizante foliar liquido complejo NPK</t>
  </si>
  <si>
    <r>
      <rPr>
        <sz val="16"/>
        <rFont val="Arial"/>
        <family val="2"/>
      </rPr>
      <t>FERTILIZANTE QUIMICO COMPUESTO FOLIAR: NITRÓGENO TOTAL (N), 50,0 G/L, NITRÓGENO AMONIACAL (N), 12,0 G/L, NITRÓGENO NÍTRICO (N), 33,0 G/L, NITRÓGENO UREICO(N), 5,0 G/L, MAGNESIO (MGO)*, 30,0 G/L, AZUFRE TOTAL (S), 45,0G/L, BORO (B), 50,0G/L, COBRE (CU)*, 3,0G/L, HIERRO (FE)*, 5,0 G/L, MANGANESO (MN)*,
5,0G/L, MOLIBDENO (MO), 2,0G/L, ZINC (ZN)*, 80,0 G/L.</t>
    </r>
  </si>
  <si>
    <t>SEMILLA DE CILANTRO</t>
  </si>
  <si>
    <t>SEMILLA DE CILANTRO VARIEDAD DE CLIMA CALIDO X 20 GR</t>
  </si>
  <si>
    <t>SEMILLA DE AJI</t>
  </si>
  <si>
    <t>SEMILLA DE AJI DULCE, VARIEDADES DE CLIMA CALIDO,  X 20 GR</t>
  </si>
  <si>
    <t>Semilla frijol Caupí</t>
  </si>
  <si>
    <t>Frijol Caupí o cabecita negra, semilla hibrida. Presentación: Bolsa x 1 libra</t>
  </si>
  <si>
    <t>Semilla de Sandia</t>
  </si>
  <si>
    <t>Semilla de SANDIA  ARROYAVE Sobre x 25 gramos</t>
  </si>
  <si>
    <t>Semilla Ají</t>
  </si>
  <si>
    <t>Semilla Ají Pimento Cubanelle sobres por 20 gramos</t>
  </si>
  <si>
    <t>Semillas maiz</t>
  </si>
  <si>
    <r>
      <rPr>
        <sz val="16"/>
        <rFont val="Arial"/>
        <family val="2"/>
      </rPr>
      <t>Kilo de semillas de maíz Ica V109 certificada para sembrar. Presentación 1
Kl</t>
    </r>
  </si>
  <si>
    <t>Palín</t>
  </si>
  <si>
    <t>Palin recto, con cabo marca herragro,30 cm de largo por 20 cm de ancho</t>
  </si>
  <si>
    <t>Regadera manual</t>
  </si>
  <si>
    <r>
      <rPr>
        <sz val="16"/>
        <rFont val="Arial"/>
        <family val="2"/>
      </rPr>
      <t>Regadera manual: Material: Polietileno. Color de la regadera (surtido): Verde, naranja, amarillo). Boquilla extraible. Capacidad neta de la regadera:
5 litros. Superficie de riego: 30 mts cuadrado.</t>
    </r>
  </si>
  <si>
    <t>Bandejas de germinación</t>
  </si>
  <si>
    <t>Bandejas de germinación por 50 cavidades</t>
  </si>
  <si>
    <t>semillas de cebolla en rama</t>
  </si>
  <si>
    <t>semillas de cebollin Arroyave, sobres por 20 gramos</t>
  </si>
  <si>
    <t>semillas de Maiz Hibrido</t>
  </si>
  <si>
    <t>semillas de maiz  Hibrido bolsa kilo</t>
  </si>
  <si>
    <r>
      <rPr>
        <sz val="16"/>
        <rFont val="Arial"/>
        <family val="2"/>
      </rPr>
      <t>MAÍZ GRANO: Libre de micotoxinas con un
%de materia seca de acuerdo a normas vigentes</t>
    </r>
  </si>
  <si>
    <t>MAÍZ GRANO: Libre de micotoxinas con un %de materia seca de acuerdo a normas vigentes BULOTA DE 50 KG</t>
  </si>
  <si>
    <t>TORTA DE SOYA</t>
  </si>
  <si>
    <r>
      <rPr>
        <sz val="16"/>
        <rFont val="Arial"/>
        <family val="2"/>
      </rPr>
      <t>TORTA DE SOYA: Libre de micotoxinas con un %de materia seca de acuerdo a normas
vigentes. Porcentaje de proteína mínimo del 44%. BULTO DE 40KG</t>
    </r>
  </si>
  <si>
    <t>Semilla de Maíz Zea maíz</t>
  </si>
  <si>
    <t>Semilla de Maíz Zea maíz BOLSA DE 1 KG</t>
  </si>
  <si>
    <r>
      <rPr>
        <sz val="16"/>
        <rFont val="Arial"/>
        <family val="2"/>
      </rPr>
      <t>Semilla Frijol CARGAMANTO ROJO
Phaseolus vulgaris</t>
    </r>
  </si>
  <si>
    <t>Semilla Frijol CARGAMANTO ROJO Phaseolus vulgaris BOLSA DE 1 KG</t>
  </si>
  <si>
    <t>Termómetros clínicos para uso veterinario</t>
  </si>
  <si>
    <t>Termómetro Veterinario Digital</t>
  </si>
  <si>
    <t>Concentrado Comercial para animales</t>
  </si>
  <si>
    <r>
      <rPr>
        <sz val="16"/>
        <rFont val="Arial"/>
        <family val="2"/>
      </rPr>
      <t>Concentrado para Pollito iniciación
Bulto de 40 kg. de peso. Humedad MAXIMO: 13 % Proteína MINIMO: 21 % Grasa MINIMO: 2,0 %
Fibra MAXIMO: 5 %
Cenizas MAXIMO: 8 %
Empaque o Embalaje Presentación 40 KG quebrantado Reg. ICA:</t>
    </r>
  </si>
  <si>
    <r>
      <rPr>
        <sz val="16"/>
        <rFont val="Arial"/>
        <family val="2"/>
      </rPr>
      <t>Humedad MAXIMO: 13 % Proteína MINIMO: 19 % Grasa MINIMO: 2,5 %
Fibra MAXIMO: 5 %
Cenizas MAXIMO: 8 %
Empaque o Embalaje Presentación bulto x 40 KG. Quebrantado</t>
    </r>
  </si>
  <si>
    <t>Machetes</t>
  </si>
  <si>
    <t>Machete Barrigón Niquelado 22 Pulgadas</t>
  </si>
  <si>
    <t>palas</t>
  </si>
  <si>
    <t>Pala redonda N4 con cabo 68036</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</si>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</sst>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_-* #,##0.00_-;\-* #,##0.00_-;_-* &quot;-&quot;??_-;_-@_-"/>
    <numFmt numFmtId="165" formatCode="_-&quot;$&quot;\ * #,##0.00_-;\-&quot;$&quot;\ * #,##0.00_-;_-&quot;$&quot;\ * &quot;-&quot;??_-;_-@_-"/>
    <numFmt numFmtId="166" formatCode="_(* #,##0_);_(* \(#,##0\);_(* &quot;-&quot;??_);_(@_)"/>
    <numFmt numFmtId="167" formatCode="\$\ #,##0.00"/>
    <numFmt numFmtId="168" formatCode="\$\ #,##0"/>
  </numFmts>
  <fonts count="24">
    <font>
      <sz val="11"/>
      <color theme="1"/>
      <name val="Calibri"/>
      <family val="2"/>
      <scheme val="minor"/>
    </font>
    <font>
      <sz val="11"/>
      <color theme="1"/>
      <name val="Calibri"/>
      <family val="2"/>
      <scheme val="minor"/>
    </font>
    <font>
      <sz val="10"/>
      <color theme="1"/>
      <name val="Arial Narrow"/>
      <family val="2"/>
    </font>
    <font>
      <sz val="10"/>
      <name val="Arial"/>
      <family val="2"/>
    </font>
    <font>
      <b/>
      <sz val="16"/>
      <name val="Arial"/>
      <family val="2"/>
    </font>
    <font>
      <sz val="9"/>
      <color theme="1"/>
      <name val="Arial Narrow"/>
      <family val="2"/>
    </font>
    <font>
      <b/>
      <sz val="9"/>
      <color indexed="81"/>
      <name val="Tahoma"/>
      <family val="2"/>
    </font>
    <font>
      <sz val="9"/>
      <color indexed="81"/>
      <name val="Tahoma"/>
      <family val="2"/>
    </font>
    <font>
      <sz val="8"/>
      <name val="Calibri"/>
      <family val="2"/>
      <scheme val="minor"/>
    </font>
    <font>
      <sz val="12"/>
      <color theme="1"/>
      <name val="Arial"/>
      <family val="2"/>
    </font>
    <font>
      <sz val="11"/>
      <color theme="1"/>
      <name val="Arial Narrow"/>
      <family val="2"/>
    </font>
    <font>
      <sz val="14"/>
      <color rgb="FFFF0000"/>
      <name val="Calibri"/>
      <family val="2"/>
      <scheme val="minor"/>
    </font>
    <font>
      <sz val="10"/>
      <color rgb="FF000000"/>
      <name val="Times New Roman"/>
      <charset val="204"/>
    </font>
    <font>
      <b/>
      <sz val="26"/>
      <name val="Arial"/>
      <family val="2"/>
    </font>
    <font>
      <sz val="16"/>
      <color theme="1"/>
      <name val="Arial"/>
      <family val="2"/>
    </font>
    <font>
      <sz val="16"/>
      <name val="Arial"/>
      <family val="2"/>
    </font>
    <font>
      <sz val="16"/>
      <color rgb="FF000000"/>
      <name val="Arial"/>
      <family val="2"/>
    </font>
    <font>
      <b/>
      <sz val="16"/>
      <color rgb="FF000000"/>
      <name val="Arial"/>
      <family val="2"/>
    </font>
    <font>
      <b/>
      <sz val="16"/>
      <color theme="1"/>
      <name val="Arial"/>
      <family val="2"/>
    </font>
    <font>
      <b/>
      <sz val="16"/>
      <color theme="1"/>
      <name val="Calibri"/>
      <family val="2"/>
      <scheme val="minor"/>
    </font>
    <font>
      <b/>
      <sz val="18"/>
      <name val="Calibri"/>
      <family val="2"/>
      <scheme val="minor"/>
    </font>
    <font>
      <b/>
      <sz val="16"/>
      <name val="Calibri"/>
      <family val="2"/>
      <scheme val="minor"/>
    </font>
    <font>
      <sz val="16"/>
      <color rgb="FF000000"/>
      <name val="Calibri"/>
      <family val="2"/>
      <scheme val="minor"/>
    </font>
    <font>
      <sz val="16"/>
      <color rgb="FF1F1F1F"/>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DDF8"/>
        <bgColor indexed="64"/>
      </patternFill>
    </fill>
    <fill>
      <patternFill patternType="solid">
        <fgColor theme="9" tint="0.79998168889431442"/>
        <bgColor indexed="64"/>
      </patternFill>
    </fill>
    <fill>
      <patternFill patternType="solid">
        <fgColor theme="4" tint="0.59999389629810485"/>
        <bgColor indexed="64"/>
      </patternFill>
    </fill>
  </fills>
  <borders count="17">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diagonal/>
    </border>
    <border>
      <left style="thin">
        <color rgb="FF000000"/>
      </left>
      <right style="thin">
        <color rgb="FF000000"/>
      </right>
      <top/>
      <bottom style="thin">
        <color rgb="FF000000"/>
      </bottom>
      <diagonal/>
    </border>
  </borders>
  <cellStyleXfs count="7">
    <xf numFmtId="0" fontId="0" fillId="0" borderId="0"/>
    <xf numFmtId="164" fontId="1" fillId="0" borderId="0" applyFont="0" applyFill="0" applyBorder="0" applyAlignment="0" applyProtection="0"/>
    <xf numFmtId="0" fontId="3" fillId="0" borderId="0"/>
    <xf numFmtId="43" fontId="1" fillId="0" borderId="0" applyFont="0" applyFill="0" applyBorder="0" applyAlignment="0" applyProtection="0"/>
    <xf numFmtId="165" fontId="1" fillId="0" borderId="0" applyFont="0" applyFill="0" applyBorder="0" applyAlignment="0" applyProtection="0"/>
    <xf numFmtId="0" fontId="12" fillId="0" borderId="0"/>
    <xf numFmtId="9" fontId="1" fillId="0" borderId="0" applyFont="0" applyFill="0" applyBorder="0" applyAlignment="0" applyProtection="0"/>
  </cellStyleXfs>
  <cellXfs count="66">
    <xf numFmtId="0" fontId="0" fillId="0" borderId="0" xfId="0"/>
    <xf numFmtId="0" fontId="2" fillId="0" borderId="0" xfId="0" applyFont="1"/>
    <xf numFmtId="0" fontId="5" fillId="0" borderId="0" xfId="0" applyFont="1" applyAlignment="1">
      <alignment vertical="center"/>
    </xf>
    <xf numFmtId="3" fontId="0" fillId="0" borderId="0" xfId="0" applyNumberFormat="1"/>
    <xf numFmtId="0" fontId="9" fillId="0" borderId="0" xfId="0" applyFont="1" applyAlignment="1">
      <alignment vertical="center"/>
    </xf>
    <xf numFmtId="0" fontId="0" fillId="0" borderId="0" xfId="0" applyAlignment="1">
      <alignment vertical="center"/>
    </xf>
    <xf numFmtId="164" fontId="11" fillId="0" borderId="0" xfId="1" applyFont="1"/>
    <xf numFmtId="0" fontId="10" fillId="0" borderId="0" xfId="0" applyFont="1" applyAlignment="1">
      <alignment vertical="center"/>
    </xf>
    <xf numFmtId="0" fontId="4" fillId="2" borderId="0" xfId="2" applyFont="1" applyFill="1" applyAlignment="1">
      <alignment horizontal="center" vertical="center"/>
    </xf>
    <xf numFmtId="0" fontId="17" fillId="0" borderId="5" xfId="0" applyFont="1" applyBorder="1" applyAlignment="1">
      <alignment horizontal="center" vertical="center" wrapText="1"/>
    </xf>
    <xf numFmtId="1" fontId="16" fillId="0" borderId="14" xfId="0" applyNumberFormat="1" applyFont="1" applyBorder="1" applyAlignment="1">
      <alignment horizontal="center" vertical="center" shrinkToFit="1"/>
    </xf>
    <xf numFmtId="0" fontId="4" fillId="3" borderId="6" xfId="2" applyFont="1" applyFill="1" applyBorder="1" applyAlignment="1">
      <alignment horizontal="center" vertical="center" wrapText="1"/>
    </xf>
    <xf numFmtId="166" fontId="4" fillId="3" borderId="6" xfId="1" applyNumberFormat="1" applyFont="1" applyFill="1" applyBorder="1" applyAlignment="1">
      <alignment horizontal="center" vertical="center" wrapText="1"/>
    </xf>
    <xf numFmtId="166" fontId="4" fillId="4" borderId="8" xfId="1" applyNumberFormat="1" applyFont="1" applyFill="1" applyBorder="1" applyAlignment="1">
      <alignment horizontal="center" vertical="center" wrapText="1"/>
    </xf>
    <xf numFmtId="166" fontId="4" fillId="4" borderId="1" xfId="1" applyNumberFormat="1" applyFont="1" applyFill="1" applyBorder="1" applyAlignment="1">
      <alignment horizontal="center" vertical="center" wrapText="1"/>
    </xf>
    <xf numFmtId="166" fontId="4" fillId="5" borderId="8" xfId="1" applyNumberFormat="1" applyFont="1" applyFill="1" applyBorder="1" applyAlignment="1">
      <alignment horizontal="center" vertical="center" wrapText="1"/>
    </xf>
    <xf numFmtId="166" fontId="4" fillId="5" borderId="5" xfId="1" applyNumberFormat="1" applyFont="1" applyFill="1" applyBorder="1" applyAlignment="1">
      <alignment horizontal="center" vertical="center" wrapText="1"/>
    </xf>
    <xf numFmtId="166" fontId="4" fillId="6" borderId="8" xfId="1" applyNumberFormat="1" applyFont="1" applyFill="1" applyBorder="1" applyAlignment="1">
      <alignment horizontal="center" vertical="center" wrapText="1"/>
    </xf>
    <xf numFmtId="166" fontId="4" fillId="6" borderId="5" xfId="1" applyNumberFormat="1" applyFont="1" applyFill="1" applyBorder="1" applyAlignment="1">
      <alignment horizontal="center" vertical="center" wrapText="1"/>
    </xf>
    <xf numFmtId="166" fontId="4" fillId="6" borderId="11" xfId="1" applyNumberFormat="1" applyFont="1" applyFill="1" applyBorder="1" applyAlignment="1">
      <alignment horizontal="center" vertical="center" wrapText="1"/>
    </xf>
    <xf numFmtId="0" fontId="4" fillId="3" borderId="1" xfId="2" applyFont="1" applyFill="1" applyBorder="1" applyAlignment="1">
      <alignment vertical="center" wrapText="1"/>
    </xf>
    <xf numFmtId="0" fontId="4" fillId="3" borderId="10" xfId="2" applyFont="1" applyFill="1" applyBorder="1" applyAlignment="1">
      <alignment horizontal="center" vertical="center" wrapText="1"/>
    </xf>
    <xf numFmtId="0" fontId="4" fillId="3" borderId="13" xfId="2" applyFont="1" applyFill="1" applyBorder="1" applyAlignment="1">
      <alignment horizontal="center" vertical="center" wrapText="1"/>
    </xf>
    <xf numFmtId="0" fontId="18" fillId="3" borderId="5" xfId="0" applyFont="1" applyFill="1" applyBorder="1" applyAlignment="1">
      <alignment horizontal="center" vertical="center" wrapText="1"/>
    </xf>
    <xf numFmtId="167" fontId="22" fillId="0" borderId="5" xfId="0" applyNumberFormat="1" applyFont="1" applyBorder="1" applyAlignment="1">
      <alignment horizontal="center" vertical="center" shrinkToFit="1"/>
    </xf>
    <xf numFmtId="167" fontId="22" fillId="4" borderId="5" xfId="0" applyNumberFormat="1" applyFont="1" applyFill="1" applyBorder="1" applyAlignment="1">
      <alignment horizontal="center" vertical="center" shrinkToFit="1"/>
    </xf>
    <xf numFmtId="167" fontId="22" fillId="0" borderId="12" xfId="0" applyNumberFormat="1" applyFont="1" applyBorder="1" applyAlignment="1">
      <alignment horizontal="center" vertical="center" shrinkToFit="1"/>
    </xf>
    <xf numFmtId="167" fontId="22" fillId="5" borderId="12" xfId="0" applyNumberFormat="1" applyFont="1" applyFill="1" applyBorder="1" applyAlignment="1">
      <alignment horizontal="center" vertical="center" shrinkToFit="1"/>
    </xf>
    <xf numFmtId="167" fontId="22" fillId="6" borderId="12" xfId="0" applyNumberFormat="1" applyFont="1" applyFill="1" applyBorder="1" applyAlignment="1">
      <alignment horizontal="center" vertical="center" shrinkToFit="1"/>
    </xf>
    <xf numFmtId="0" fontId="15" fillId="0" borderId="14" xfId="0" applyFont="1" applyBorder="1" applyAlignment="1">
      <alignment horizontal="left" vertical="top" wrapText="1"/>
    </xf>
    <xf numFmtId="0" fontId="15" fillId="0" borderId="14" xfId="0" applyFont="1" applyBorder="1" applyAlignment="1">
      <alignment horizontal="left" vertical="top" wrapText="1" indent="3"/>
    </xf>
    <xf numFmtId="0" fontId="14" fillId="0" borderId="14" xfId="0" applyFont="1" applyBorder="1" applyAlignment="1">
      <alignment horizontal="left" vertical="top" wrapText="1"/>
    </xf>
    <xf numFmtId="0" fontId="15" fillId="0" borderId="14" xfId="0" applyFont="1" applyBorder="1" applyAlignment="1">
      <alignment horizontal="center" vertical="center" wrapText="1"/>
    </xf>
    <xf numFmtId="168" fontId="16" fillId="0" borderId="14" xfId="0" applyNumberFormat="1" applyFont="1" applyBorder="1" applyAlignment="1">
      <alignment horizontal="center" vertical="center" shrinkToFit="1"/>
    </xf>
    <xf numFmtId="0" fontId="10" fillId="0" borderId="0" xfId="0" applyFont="1" applyAlignment="1">
      <alignment horizontal="center" vertical="center"/>
    </xf>
    <xf numFmtId="3" fontId="16" fillId="0" borderId="14" xfId="0" applyNumberFormat="1" applyFont="1" applyBorder="1" applyAlignment="1">
      <alignment horizontal="center" vertical="center" shrinkToFit="1"/>
    </xf>
    <xf numFmtId="0" fontId="0" fillId="0" borderId="0" xfId="0" applyAlignment="1">
      <alignment horizontal="center" vertical="center"/>
    </xf>
    <xf numFmtId="167" fontId="19" fillId="4" borderId="0" xfId="0" applyNumberFormat="1" applyFont="1" applyFill="1" applyAlignment="1">
      <alignment horizontal="center" vertical="center"/>
    </xf>
    <xf numFmtId="167" fontId="21" fillId="5" borderId="0" xfId="0" applyNumberFormat="1" applyFont="1" applyFill="1" applyAlignment="1">
      <alignment horizontal="center" vertical="center"/>
    </xf>
    <xf numFmtId="167" fontId="21" fillId="6" borderId="0" xfId="0" applyNumberFormat="1" applyFont="1" applyFill="1" applyAlignment="1">
      <alignment horizontal="center" vertical="center"/>
    </xf>
    <xf numFmtId="167" fontId="0" fillId="0" borderId="0" xfId="0" applyNumberFormat="1" applyAlignment="1">
      <alignment horizontal="center" vertical="center"/>
    </xf>
    <xf numFmtId="167" fontId="19" fillId="3" borderId="0" xfId="0" applyNumberFormat="1" applyFont="1" applyFill="1" applyAlignment="1">
      <alignment horizontal="center" vertical="center"/>
    </xf>
    <xf numFmtId="9" fontId="16" fillId="0" borderId="14" xfId="6" applyFont="1" applyBorder="1" applyAlignment="1">
      <alignment horizontal="center" vertical="center" shrinkToFit="1"/>
    </xf>
    <xf numFmtId="9" fontId="16" fillId="0" borderId="14" xfId="6" applyFont="1" applyBorder="1" applyAlignment="1">
      <alignment horizontal="center" vertical="top" shrinkToFit="1"/>
    </xf>
    <xf numFmtId="9" fontId="16" fillId="0" borderId="14" xfId="6" applyFont="1" applyBorder="1" applyAlignment="1">
      <alignment horizontal="center" shrinkToFit="1"/>
    </xf>
    <xf numFmtId="9" fontId="16" fillId="0" borderId="16" xfId="6" applyFont="1" applyBorder="1" applyAlignment="1">
      <alignment horizontal="center" vertical="center" shrinkToFit="1"/>
    </xf>
    <xf numFmtId="0" fontId="21" fillId="4" borderId="0" xfId="0" applyFont="1" applyFill="1" applyAlignment="1">
      <alignment horizontal="center" vertical="center"/>
    </xf>
    <xf numFmtId="0" fontId="20" fillId="6" borderId="0" xfId="0" applyFont="1" applyFill="1" applyAlignment="1">
      <alignment horizontal="center" vertical="center"/>
    </xf>
    <xf numFmtId="0" fontId="20" fillId="5" borderId="0" xfId="0" applyFont="1" applyFill="1" applyAlignment="1">
      <alignment horizontal="center" vertical="center"/>
    </xf>
    <xf numFmtId="0" fontId="13" fillId="2" borderId="2" xfId="2" applyFont="1" applyFill="1" applyBorder="1" applyAlignment="1">
      <alignment horizontal="center" vertical="center"/>
    </xf>
    <xf numFmtId="0" fontId="4" fillId="2" borderId="0" xfId="2" applyFont="1" applyFill="1" applyAlignment="1">
      <alignment horizontal="center" vertical="center"/>
    </xf>
    <xf numFmtId="0" fontId="4" fillId="2" borderId="2" xfId="2" applyFont="1" applyFill="1" applyBorder="1" applyAlignment="1">
      <alignment horizontal="center" vertical="center"/>
    </xf>
    <xf numFmtId="0" fontId="4" fillId="2" borderId="3" xfId="2" applyFont="1" applyFill="1" applyBorder="1" applyAlignment="1">
      <alignment horizontal="center" vertical="center"/>
    </xf>
    <xf numFmtId="0" fontId="4" fillId="2" borderId="4" xfId="2" applyFont="1" applyFill="1" applyBorder="1" applyAlignment="1">
      <alignment horizontal="center" vertical="center"/>
    </xf>
    <xf numFmtId="0" fontId="4" fillId="4" borderId="8" xfId="2" applyFont="1" applyFill="1" applyBorder="1" applyAlignment="1">
      <alignment horizontal="center" vertical="center" wrapText="1"/>
    </xf>
    <xf numFmtId="0" fontId="4" fillId="4" borderId="9" xfId="2" applyFont="1" applyFill="1" applyBorder="1" applyAlignment="1">
      <alignment horizontal="center" vertical="center" wrapText="1"/>
    </xf>
    <xf numFmtId="0" fontId="4" fillId="4" borderId="7" xfId="2" applyFont="1" applyFill="1" applyBorder="1" applyAlignment="1">
      <alignment horizontal="center" vertical="center" wrapText="1"/>
    </xf>
    <xf numFmtId="0" fontId="4" fillId="5" borderId="8" xfId="2" applyFont="1" applyFill="1" applyBorder="1" applyAlignment="1">
      <alignment horizontal="center" vertical="center" wrapText="1"/>
    </xf>
    <xf numFmtId="0" fontId="4" fillId="5" borderId="13" xfId="2" applyFont="1" applyFill="1" applyBorder="1" applyAlignment="1">
      <alignment horizontal="center" vertical="center" wrapText="1"/>
    </xf>
    <xf numFmtId="0" fontId="4" fillId="5" borderId="15" xfId="2" applyFont="1" applyFill="1" applyBorder="1" applyAlignment="1">
      <alignment horizontal="center" vertical="center" wrapText="1"/>
    </xf>
    <xf numFmtId="0" fontId="4" fillId="6" borderId="1" xfId="2" applyFont="1" applyFill="1" applyBorder="1" applyAlignment="1">
      <alignment horizontal="center" vertical="center" wrapText="1"/>
    </xf>
    <xf numFmtId="0" fontId="4" fillId="6" borderId="13" xfId="2" applyFont="1" applyFill="1" applyBorder="1" applyAlignment="1">
      <alignment horizontal="center" vertical="center" wrapText="1"/>
    </xf>
    <xf numFmtId="0" fontId="4" fillId="3" borderId="5" xfId="2" applyFont="1" applyFill="1" applyBorder="1" applyAlignment="1">
      <alignment horizontal="center" vertical="center" wrapText="1"/>
    </xf>
    <xf numFmtId="0" fontId="4" fillId="3" borderId="8" xfId="2" applyFont="1" applyFill="1" applyBorder="1" applyAlignment="1">
      <alignment horizontal="center" vertical="center" wrapText="1"/>
    </xf>
    <xf numFmtId="0" fontId="4" fillId="3" borderId="9" xfId="2" applyFont="1" applyFill="1" applyBorder="1" applyAlignment="1">
      <alignment horizontal="center" vertical="center" wrapText="1"/>
    </xf>
    <xf numFmtId="0" fontId="4" fillId="3" borderId="7" xfId="2" applyFont="1" applyFill="1" applyBorder="1" applyAlignment="1">
      <alignment horizontal="center" vertical="center" wrapText="1"/>
    </xf>
  </cellXfs>
  <cellStyles count="7">
    <cellStyle name="Millares" xfId="1" builtinId="3"/>
    <cellStyle name="Millares 5" xfId="3" xr:uid="{00000000-0005-0000-0000-000001000000}"/>
    <cellStyle name="Moneda 2" xfId="4" xr:uid="{5009A498-5B08-46D8-B0D6-C3F1120B2EEA}"/>
    <cellStyle name="Normal" xfId="0" builtinId="0"/>
    <cellStyle name="Normal 2" xfId="2" xr:uid="{00000000-0005-0000-0000-000003000000}"/>
    <cellStyle name="Normal 3" xfId="5" xr:uid="{50F1B317-5D00-4B8F-A8E1-170808609FCF}"/>
    <cellStyle name="Porcentaje" xfId="6" builtinId="5"/>
  </cellStyles>
  <dxfs count="1">
    <dxf>
      <font>
        <color rgb="FF9C0006"/>
      </font>
      <fill>
        <patternFill>
          <bgColor rgb="FFFFC7CE"/>
        </patternFill>
      </fill>
    </dxf>
  </dxfs>
  <tableStyles count="0" defaultTableStyle="TableStyleMedium2" defaultPivotStyle="PivotStyleLight16"/>
  <colors>
    <mruColors>
      <color rgb="FFFFDDF8"/>
      <color rgb="FF00FFFF"/>
      <color rgb="FFDFE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746760</xdr:colOff>
          <xdr:row>1</xdr:row>
          <xdr:rowOff>45720</xdr:rowOff>
        </xdr:from>
        <xdr:to>
          <xdr:col>2</xdr:col>
          <xdr:colOff>1927860</xdr:colOff>
          <xdr:row>5</xdr:row>
          <xdr:rowOff>144780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24</xdr:col>
      <xdr:colOff>0</xdr:colOff>
      <xdr:row>32</xdr:row>
      <xdr:rowOff>0</xdr:rowOff>
    </xdr:from>
    <xdr:to>
      <xdr:col>24</xdr:col>
      <xdr:colOff>314902</xdr:colOff>
      <xdr:row>33</xdr:row>
      <xdr:rowOff>42547</xdr:rowOff>
    </xdr:to>
    <xdr:sp macro="" textlink="">
      <xdr:nvSpPr>
        <xdr:cNvPr id="3" name="AutoShape 36" descr="Resultado de imagen para inmovilizador de cabeza para camilla">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7886700" y="39319200"/>
          <a:ext cx="304800" cy="284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32</xdr:row>
      <xdr:rowOff>0</xdr:rowOff>
    </xdr:from>
    <xdr:to>
      <xdr:col>24</xdr:col>
      <xdr:colOff>307687</xdr:colOff>
      <xdr:row>33</xdr:row>
      <xdr:rowOff>42547</xdr:rowOff>
    </xdr:to>
    <xdr:sp macro="" textlink="">
      <xdr:nvSpPr>
        <xdr:cNvPr id="4" name="AutoShape 37" descr="Resultado de imagen para inmovilizador de cabeza para camilla">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7886700" y="39319200"/>
          <a:ext cx="304800" cy="284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32</xdr:row>
      <xdr:rowOff>0</xdr:rowOff>
    </xdr:from>
    <xdr:to>
      <xdr:col>24</xdr:col>
      <xdr:colOff>314902</xdr:colOff>
      <xdr:row>33</xdr:row>
      <xdr:rowOff>39185</xdr:rowOff>
    </xdr:to>
    <xdr:sp macro="" textlink="">
      <xdr:nvSpPr>
        <xdr:cNvPr id="5" name="AutoShape 29" descr="Resultado de imagen para KIT DE RESCATE EN ALTURAS">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7886700" y="39319200"/>
          <a:ext cx="304800" cy="2814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32</xdr:row>
      <xdr:rowOff>0</xdr:rowOff>
    </xdr:from>
    <xdr:to>
      <xdr:col>24</xdr:col>
      <xdr:colOff>307687</xdr:colOff>
      <xdr:row>33</xdr:row>
      <xdr:rowOff>39185</xdr:rowOff>
    </xdr:to>
    <xdr:sp macro="" textlink="">
      <xdr:nvSpPr>
        <xdr:cNvPr id="6" name="AutoShape 31" descr="Resultado de imagen para KIT DE RESCATE EN ALTURAS">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16764000" y="18288000"/>
          <a:ext cx="307687" cy="30588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32</xdr:row>
      <xdr:rowOff>0</xdr:rowOff>
    </xdr:from>
    <xdr:to>
      <xdr:col>24</xdr:col>
      <xdr:colOff>314902</xdr:colOff>
      <xdr:row>33</xdr:row>
      <xdr:rowOff>79911</xdr:rowOff>
    </xdr:to>
    <xdr:sp macro="" textlink="">
      <xdr:nvSpPr>
        <xdr:cNvPr id="10" name="AutoShape 36" descr="Resultado de imagen para inmovilizador de cabeza para camilla">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11791950" y="208883250"/>
          <a:ext cx="304800" cy="3134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32</xdr:row>
      <xdr:rowOff>0</xdr:rowOff>
    </xdr:from>
    <xdr:to>
      <xdr:col>24</xdr:col>
      <xdr:colOff>314902</xdr:colOff>
      <xdr:row>33</xdr:row>
      <xdr:rowOff>76549</xdr:rowOff>
    </xdr:to>
    <xdr:sp macro="" textlink="">
      <xdr:nvSpPr>
        <xdr:cNvPr id="12" name="AutoShape 29" descr="Resultado de imagen para KIT DE RESCATE EN ALTURAS">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11791950" y="208883250"/>
          <a:ext cx="304800" cy="3100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24</xdr:col>
      <xdr:colOff>0</xdr:colOff>
      <xdr:row>32</xdr:row>
      <xdr:rowOff>0</xdr:rowOff>
    </xdr:from>
    <xdr:ext cx="304800" cy="300263"/>
    <xdr:sp macro="" textlink="">
      <xdr:nvSpPr>
        <xdr:cNvPr id="2" name="AutoShape 36" descr="Resultado de imagen para inmovilizador de cabeza para camilla">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10491107" y="123008571"/>
          <a:ext cx="304800" cy="30026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32</xdr:row>
      <xdr:rowOff>0</xdr:rowOff>
    </xdr:from>
    <xdr:ext cx="304800" cy="296901"/>
    <xdr:sp macro="" textlink="">
      <xdr:nvSpPr>
        <xdr:cNvPr id="11" name="AutoShape 29" descr="Resultado de imagen para KIT DE RESCATE EN ALTURAS">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10491107" y="123008571"/>
          <a:ext cx="304800" cy="2969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7"/>
  <sheetViews>
    <sheetView tabSelected="1" topLeftCell="J83" zoomScale="40" zoomScaleNormal="40" workbookViewId="0">
      <selection activeCell="X97" sqref="X97"/>
    </sheetView>
  </sheetViews>
  <sheetFormatPr defaultColWidth="11.42578125" defaultRowHeight="14.45"/>
  <cols>
    <col min="1" max="1" width="4.85546875" customWidth="1"/>
    <col min="2" max="2" width="20" customWidth="1"/>
    <col min="3" max="3" width="35.7109375" customWidth="1"/>
    <col min="4" max="4" width="88.5703125" customWidth="1"/>
    <col min="5" max="5" width="19.140625" customWidth="1"/>
    <col min="6" max="6" width="23.42578125" style="5" customWidth="1"/>
    <col min="7" max="7" width="23.28515625" style="5" bestFit="1" customWidth="1"/>
    <col min="8" max="8" width="23.28515625" style="5" customWidth="1"/>
    <col min="9" max="9" width="18.42578125" style="36" customWidth="1"/>
    <col min="10" max="10" width="29.28515625" style="5" customWidth="1"/>
    <col min="11" max="11" width="34.42578125" style="5" customWidth="1"/>
    <col min="12" max="12" width="23.28515625" style="5" bestFit="1" customWidth="1"/>
    <col min="13" max="13" width="23.28515625" style="5" customWidth="1"/>
    <col min="14" max="14" width="18.42578125" style="5" customWidth="1"/>
    <col min="15" max="15" width="23.140625" style="5" customWidth="1"/>
    <col min="16" max="16" width="38.140625" style="5" customWidth="1"/>
    <col min="17" max="17" width="23.28515625" style="5" bestFit="1" customWidth="1"/>
    <col min="18" max="18" width="23.28515625" style="5" customWidth="1"/>
    <col min="19" max="19" width="18.42578125" style="5" customWidth="1"/>
    <col min="20" max="20" width="23.140625" style="5" customWidth="1"/>
    <col min="21" max="21" width="36.85546875" style="5" customWidth="1"/>
    <col min="22" max="22" width="30.28515625" style="5" customWidth="1"/>
    <col min="23" max="23" width="24.85546875" style="5" customWidth="1"/>
    <col min="24" max="24" width="33.140625" style="5" customWidth="1"/>
    <col min="25" max="25" width="21.28515625" customWidth="1"/>
    <col min="26" max="26" width="20.140625" customWidth="1"/>
  </cols>
  <sheetData>
    <row r="1" spans="1:26">
      <c r="A1" s="1"/>
      <c r="B1" s="1"/>
      <c r="C1" s="1"/>
      <c r="D1" s="1"/>
      <c r="E1" s="1"/>
      <c r="F1" s="7"/>
      <c r="G1" s="7"/>
      <c r="H1" s="7"/>
      <c r="I1" s="34"/>
      <c r="J1" s="7"/>
      <c r="K1" s="7"/>
      <c r="L1" s="7"/>
      <c r="M1" s="7"/>
      <c r="N1" s="7"/>
      <c r="O1" s="7"/>
      <c r="P1" s="7"/>
      <c r="Q1" s="7"/>
      <c r="R1" s="7"/>
      <c r="S1" s="7"/>
      <c r="T1" s="7"/>
      <c r="U1" s="7"/>
      <c r="V1" s="7"/>
      <c r="W1" s="7"/>
      <c r="X1" s="7"/>
    </row>
    <row r="2" spans="1:26" ht="21">
      <c r="A2" s="1"/>
      <c r="B2" s="49" t="s">
        <v>0</v>
      </c>
      <c r="C2" s="50"/>
      <c r="D2" s="50"/>
      <c r="E2" s="50"/>
      <c r="F2" s="50"/>
      <c r="G2" s="50"/>
      <c r="H2" s="50"/>
      <c r="I2" s="50"/>
      <c r="J2" s="50"/>
      <c r="K2" s="50"/>
      <c r="L2" s="50"/>
      <c r="M2" s="50"/>
      <c r="N2" s="50"/>
      <c r="O2" s="50"/>
      <c r="P2" s="50"/>
      <c r="Q2" s="50"/>
      <c r="R2" s="50"/>
      <c r="S2" s="50"/>
      <c r="T2" s="50"/>
      <c r="U2" s="50"/>
      <c r="V2" s="8"/>
      <c r="W2" s="8"/>
      <c r="X2" s="8"/>
    </row>
    <row r="3" spans="1:26" ht="21">
      <c r="A3" s="1"/>
      <c r="B3" s="51"/>
      <c r="C3" s="50"/>
      <c r="D3" s="50"/>
      <c r="E3" s="50"/>
      <c r="F3" s="50"/>
      <c r="G3" s="50"/>
      <c r="H3" s="50"/>
      <c r="I3" s="50"/>
      <c r="J3" s="50"/>
      <c r="K3" s="50"/>
      <c r="L3" s="50"/>
      <c r="M3" s="50"/>
      <c r="N3" s="50"/>
      <c r="O3" s="50"/>
      <c r="P3" s="50"/>
      <c r="Q3" s="50"/>
      <c r="R3" s="50"/>
      <c r="S3" s="50"/>
      <c r="T3" s="50"/>
      <c r="U3" s="50"/>
      <c r="V3" s="8"/>
      <c r="W3" s="8"/>
      <c r="X3" s="8"/>
    </row>
    <row r="4" spans="1:26" ht="21">
      <c r="A4" s="1"/>
      <c r="B4" s="51"/>
      <c r="C4" s="50"/>
      <c r="D4" s="50"/>
      <c r="E4" s="50"/>
      <c r="F4" s="50"/>
      <c r="G4" s="50"/>
      <c r="H4" s="50"/>
      <c r="I4" s="50"/>
      <c r="J4" s="50"/>
      <c r="K4" s="50"/>
      <c r="L4" s="50"/>
      <c r="M4" s="50"/>
      <c r="N4" s="50"/>
      <c r="O4" s="50"/>
      <c r="P4" s="50"/>
      <c r="Q4" s="50"/>
      <c r="R4" s="50"/>
      <c r="S4" s="50"/>
      <c r="T4" s="50"/>
      <c r="U4" s="50"/>
      <c r="V4" s="8"/>
      <c r="W4" s="8"/>
      <c r="X4" s="8"/>
    </row>
    <row r="5" spans="1:26" ht="21">
      <c r="A5" s="1"/>
      <c r="B5" s="51"/>
      <c r="C5" s="50"/>
      <c r="D5" s="50"/>
      <c r="E5" s="50"/>
      <c r="F5" s="50"/>
      <c r="G5" s="50"/>
      <c r="H5" s="50"/>
      <c r="I5" s="50"/>
      <c r="J5" s="50"/>
      <c r="K5" s="50"/>
      <c r="L5" s="50"/>
      <c r="M5" s="50"/>
      <c r="N5" s="50"/>
      <c r="O5" s="50"/>
      <c r="P5" s="50"/>
      <c r="Q5" s="50"/>
      <c r="R5" s="50"/>
      <c r="S5" s="50"/>
      <c r="T5" s="50"/>
      <c r="U5" s="50"/>
      <c r="V5" s="8"/>
      <c r="W5" s="8"/>
      <c r="X5" s="8"/>
    </row>
    <row r="6" spans="1:26" ht="21.6" thickBot="1">
      <c r="A6" s="1"/>
      <c r="B6" s="52"/>
      <c r="C6" s="53"/>
      <c r="D6" s="53"/>
      <c r="E6" s="53"/>
      <c r="F6" s="53"/>
      <c r="G6" s="53"/>
      <c r="H6" s="53"/>
      <c r="I6" s="53"/>
      <c r="J6" s="53"/>
      <c r="K6" s="53"/>
      <c r="L6" s="53"/>
      <c r="M6" s="53"/>
      <c r="N6" s="53"/>
      <c r="O6" s="53"/>
      <c r="P6" s="53"/>
      <c r="Q6" s="53"/>
      <c r="R6" s="53"/>
      <c r="S6" s="53"/>
      <c r="T6" s="53"/>
      <c r="U6" s="53"/>
      <c r="V6" s="8"/>
      <c r="W6" s="8"/>
      <c r="X6" s="8"/>
    </row>
    <row r="7" spans="1:26" ht="35.25" customHeight="1" thickBot="1">
      <c r="A7" s="1"/>
      <c r="B7" s="63" t="s">
        <v>1</v>
      </c>
      <c r="C7" s="64"/>
      <c r="D7" s="64"/>
      <c r="E7" s="64"/>
      <c r="F7" s="65"/>
      <c r="G7" s="54" t="s">
        <v>2</v>
      </c>
      <c r="H7" s="55"/>
      <c r="I7" s="55"/>
      <c r="J7" s="55"/>
      <c r="K7" s="56"/>
      <c r="L7" s="57" t="s">
        <v>3</v>
      </c>
      <c r="M7" s="58"/>
      <c r="N7" s="58"/>
      <c r="O7" s="58"/>
      <c r="P7" s="59"/>
      <c r="Q7" s="60" t="s">
        <v>4</v>
      </c>
      <c r="R7" s="61"/>
      <c r="S7" s="61"/>
      <c r="T7" s="61"/>
      <c r="U7" s="61"/>
      <c r="V7" s="62" t="s">
        <v>5</v>
      </c>
      <c r="W7" s="62"/>
      <c r="X7" s="62"/>
    </row>
    <row r="8" spans="1:26" ht="78.75" customHeight="1" thickBot="1">
      <c r="A8" s="2"/>
      <c r="B8" s="20" t="s">
        <v>6</v>
      </c>
      <c r="C8" s="21" t="s">
        <v>7</v>
      </c>
      <c r="D8" s="22" t="s">
        <v>8</v>
      </c>
      <c r="E8" s="11" t="s">
        <v>9</v>
      </c>
      <c r="F8" s="12" t="s">
        <v>10</v>
      </c>
      <c r="G8" s="13" t="s">
        <v>11</v>
      </c>
      <c r="H8" s="14" t="s">
        <v>12</v>
      </c>
      <c r="I8" s="14" t="s">
        <v>13</v>
      </c>
      <c r="J8" s="14" t="s">
        <v>14</v>
      </c>
      <c r="K8" s="14" t="s">
        <v>15</v>
      </c>
      <c r="L8" s="15" t="s">
        <v>11</v>
      </c>
      <c r="M8" s="16" t="s">
        <v>12</v>
      </c>
      <c r="N8" s="16" t="s">
        <v>13</v>
      </c>
      <c r="O8" s="16" t="s">
        <v>14</v>
      </c>
      <c r="P8" s="16" t="s">
        <v>15</v>
      </c>
      <c r="Q8" s="17" t="s">
        <v>11</v>
      </c>
      <c r="R8" s="18" t="s">
        <v>12</v>
      </c>
      <c r="S8" s="18" t="s">
        <v>13</v>
      </c>
      <c r="T8" s="18" t="s">
        <v>14</v>
      </c>
      <c r="U8" s="19" t="s">
        <v>15</v>
      </c>
      <c r="V8" s="23" t="s">
        <v>16</v>
      </c>
      <c r="W8" s="23" t="s">
        <v>17</v>
      </c>
      <c r="X8" s="23" t="s">
        <v>18</v>
      </c>
    </row>
    <row r="9" spans="1:26" ht="81.599999999999994">
      <c r="A9" s="4"/>
      <c r="B9" s="9">
        <v>1</v>
      </c>
      <c r="C9" s="29" t="s">
        <v>19</v>
      </c>
      <c r="D9" s="29" t="s">
        <v>20</v>
      </c>
      <c r="E9" s="32" t="s">
        <v>21</v>
      </c>
      <c r="F9" s="10">
        <v>1</v>
      </c>
      <c r="G9" s="33">
        <v>75000</v>
      </c>
      <c r="H9" s="42">
        <v>0.19</v>
      </c>
      <c r="I9" s="35">
        <f>H9*G9</f>
        <v>14250</v>
      </c>
      <c r="J9" s="25">
        <f>G9+I9</f>
        <v>89250</v>
      </c>
      <c r="K9" s="24">
        <f>J9*F9</f>
        <v>89250</v>
      </c>
      <c r="L9" s="33">
        <v>85000</v>
      </c>
      <c r="M9" s="42">
        <v>0.19</v>
      </c>
      <c r="N9" s="35">
        <f>M9*L9</f>
        <v>16150</v>
      </c>
      <c r="O9" s="27">
        <f>L9+N9</f>
        <v>101150</v>
      </c>
      <c r="P9" s="26">
        <f>O9*F9</f>
        <v>101150</v>
      </c>
      <c r="Q9" s="33">
        <v>80000</v>
      </c>
      <c r="R9" s="45">
        <v>0.19</v>
      </c>
      <c r="S9" s="35">
        <f>R9*Q9</f>
        <v>15200</v>
      </c>
      <c r="T9" s="28">
        <f>Q9+S9</f>
        <v>95200</v>
      </c>
      <c r="U9" s="26">
        <f>T9*F9</f>
        <v>95200</v>
      </c>
      <c r="V9" s="24">
        <f>(J9+O9+T9)/3</f>
        <v>95200</v>
      </c>
      <c r="W9" s="24">
        <f>+ROUND(V9,0)</f>
        <v>95200</v>
      </c>
      <c r="X9" s="24">
        <f t="shared" ref="X9:X40" si="0">V9*F9</f>
        <v>95200</v>
      </c>
      <c r="Y9" s="6"/>
      <c r="Z9" s="3"/>
    </row>
    <row r="10" spans="1:26" ht="142.9">
      <c r="A10" s="4"/>
      <c r="B10" s="9">
        <v>2</v>
      </c>
      <c r="C10" s="29" t="s">
        <v>22</v>
      </c>
      <c r="D10" s="31" t="s">
        <v>23</v>
      </c>
      <c r="E10" s="32" t="s">
        <v>21</v>
      </c>
      <c r="F10" s="10">
        <v>1</v>
      </c>
      <c r="G10" s="33">
        <v>135000</v>
      </c>
      <c r="H10" s="42">
        <v>0.19</v>
      </c>
      <c r="I10" s="35">
        <f t="shared" ref="I10:I73" si="1">H10*G10</f>
        <v>25650</v>
      </c>
      <c r="J10" s="25">
        <f t="shared" ref="J10:J73" si="2">G10+I10</f>
        <v>160650</v>
      </c>
      <c r="K10" s="24">
        <f t="shared" ref="K10:K73" si="3">J10*F10</f>
        <v>160650</v>
      </c>
      <c r="L10" s="33">
        <v>145000</v>
      </c>
      <c r="M10" s="42">
        <v>0.19</v>
      </c>
      <c r="N10" s="35">
        <f t="shared" ref="N10:N73" si="4">M10*L10</f>
        <v>27550</v>
      </c>
      <c r="O10" s="27">
        <f t="shared" ref="O10:O73" si="5">L10+N10</f>
        <v>172550</v>
      </c>
      <c r="P10" s="26">
        <f t="shared" ref="P10:P73" si="6">O10*F10</f>
        <v>172550</v>
      </c>
      <c r="Q10" s="33">
        <v>140000</v>
      </c>
      <c r="R10" s="42">
        <v>0.19</v>
      </c>
      <c r="S10" s="35">
        <f t="shared" ref="S10:S73" si="7">R10*Q10</f>
        <v>26600</v>
      </c>
      <c r="T10" s="28">
        <f t="shared" ref="T10:T73" si="8">Q10+S10</f>
        <v>166600</v>
      </c>
      <c r="U10" s="26">
        <f t="shared" ref="U10:U73" si="9">T10*F10</f>
        <v>166600</v>
      </c>
      <c r="V10" s="24">
        <f t="shared" ref="V10:V73" si="10">(J10+O10+T10)/3</f>
        <v>166600</v>
      </c>
      <c r="W10" s="24">
        <f t="shared" ref="W10:W73" si="11">+ROUND(V10,0)</f>
        <v>166600</v>
      </c>
      <c r="X10" s="24">
        <f t="shared" si="0"/>
        <v>166600</v>
      </c>
      <c r="Y10" s="6"/>
      <c r="Z10" s="3"/>
    </row>
    <row r="11" spans="1:26" ht="122.45">
      <c r="A11" s="4"/>
      <c r="B11" s="9">
        <v>3</v>
      </c>
      <c r="C11" s="29" t="s">
        <v>24</v>
      </c>
      <c r="D11" s="31" t="s">
        <v>25</v>
      </c>
      <c r="E11" s="32" t="s">
        <v>21</v>
      </c>
      <c r="F11" s="10">
        <v>1</v>
      </c>
      <c r="G11" s="33">
        <v>135000</v>
      </c>
      <c r="H11" s="42">
        <v>0.19</v>
      </c>
      <c r="I11" s="35">
        <f t="shared" si="1"/>
        <v>25650</v>
      </c>
      <c r="J11" s="25">
        <f t="shared" si="2"/>
        <v>160650</v>
      </c>
      <c r="K11" s="24">
        <f t="shared" si="3"/>
        <v>160650</v>
      </c>
      <c r="L11" s="33">
        <v>145000</v>
      </c>
      <c r="M11" s="42">
        <v>0.19</v>
      </c>
      <c r="N11" s="35">
        <f t="shared" si="4"/>
        <v>27550</v>
      </c>
      <c r="O11" s="27">
        <f t="shared" si="5"/>
        <v>172550</v>
      </c>
      <c r="P11" s="26">
        <f t="shared" si="6"/>
        <v>172550</v>
      </c>
      <c r="Q11" s="33">
        <v>140000</v>
      </c>
      <c r="R11" s="42">
        <v>0.19</v>
      </c>
      <c r="S11" s="35">
        <f t="shared" si="7"/>
        <v>26600</v>
      </c>
      <c r="T11" s="28">
        <f t="shared" si="8"/>
        <v>166600</v>
      </c>
      <c r="U11" s="26">
        <f t="shared" si="9"/>
        <v>166600</v>
      </c>
      <c r="V11" s="24">
        <f t="shared" si="10"/>
        <v>166600</v>
      </c>
      <c r="W11" s="24">
        <f t="shared" si="11"/>
        <v>166600</v>
      </c>
      <c r="X11" s="24">
        <f t="shared" si="0"/>
        <v>166600</v>
      </c>
      <c r="Y11" s="6"/>
      <c r="Z11" s="3"/>
    </row>
    <row r="12" spans="1:26" ht="102">
      <c r="A12" s="4"/>
      <c r="B12" s="9">
        <v>4</v>
      </c>
      <c r="C12" s="29" t="s">
        <v>26</v>
      </c>
      <c r="D12" s="31" t="s">
        <v>27</v>
      </c>
      <c r="E12" s="32" t="s">
        <v>21</v>
      </c>
      <c r="F12" s="10">
        <v>1</v>
      </c>
      <c r="G12" s="33">
        <v>95000</v>
      </c>
      <c r="H12" s="42">
        <v>0.19</v>
      </c>
      <c r="I12" s="35">
        <f t="shared" si="1"/>
        <v>18050</v>
      </c>
      <c r="J12" s="25">
        <f t="shared" si="2"/>
        <v>113050</v>
      </c>
      <c r="K12" s="24">
        <f t="shared" si="3"/>
        <v>113050</v>
      </c>
      <c r="L12" s="33">
        <v>100000</v>
      </c>
      <c r="M12" s="42">
        <v>0.19</v>
      </c>
      <c r="N12" s="35">
        <f t="shared" si="4"/>
        <v>19000</v>
      </c>
      <c r="O12" s="27">
        <f t="shared" si="5"/>
        <v>119000</v>
      </c>
      <c r="P12" s="26">
        <f t="shared" si="6"/>
        <v>119000</v>
      </c>
      <c r="Q12" s="33">
        <v>98000</v>
      </c>
      <c r="R12" s="42">
        <v>0.19</v>
      </c>
      <c r="S12" s="35">
        <f t="shared" si="7"/>
        <v>18620</v>
      </c>
      <c r="T12" s="28">
        <f t="shared" si="8"/>
        <v>116620</v>
      </c>
      <c r="U12" s="26">
        <f t="shared" si="9"/>
        <v>116620</v>
      </c>
      <c r="V12" s="24">
        <f t="shared" si="10"/>
        <v>116223.33333333333</v>
      </c>
      <c r="W12" s="24">
        <f t="shared" si="11"/>
        <v>116223</v>
      </c>
      <c r="X12" s="24">
        <f t="shared" si="0"/>
        <v>116223.33333333333</v>
      </c>
      <c r="Y12" s="6"/>
      <c r="Z12" s="3"/>
    </row>
    <row r="13" spans="1:26" ht="61.15">
      <c r="A13" s="4"/>
      <c r="B13" s="9">
        <v>5</v>
      </c>
      <c r="C13" s="29" t="s">
        <v>28</v>
      </c>
      <c r="D13" s="31" t="s">
        <v>29</v>
      </c>
      <c r="E13" s="32" t="s">
        <v>21</v>
      </c>
      <c r="F13" s="10">
        <v>1</v>
      </c>
      <c r="G13" s="33">
        <v>140000</v>
      </c>
      <c r="H13" s="42">
        <v>0.19</v>
      </c>
      <c r="I13" s="35">
        <f t="shared" si="1"/>
        <v>26600</v>
      </c>
      <c r="J13" s="25">
        <f t="shared" si="2"/>
        <v>166600</v>
      </c>
      <c r="K13" s="24">
        <f t="shared" si="3"/>
        <v>166600</v>
      </c>
      <c r="L13" s="33">
        <v>147000</v>
      </c>
      <c r="M13" s="42">
        <v>0.19</v>
      </c>
      <c r="N13" s="35">
        <f t="shared" si="4"/>
        <v>27930</v>
      </c>
      <c r="O13" s="27">
        <f t="shared" si="5"/>
        <v>174930</v>
      </c>
      <c r="P13" s="26">
        <f t="shared" si="6"/>
        <v>174930</v>
      </c>
      <c r="Q13" s="33">
        <v>145000</v>
      </c>
      <c r="R13" s="42">
        <v>0.19</v>
      </c>
      <c r="S13" s="35">
        <f t="shared" si="7"/>
        <v>27550</v>
      </c>
      <c r="T13" s="28">
        <f t="shared" si="8"/>
        <v>172550</v>
      </c>
      <c r="U13" s="26">
        <f t="shared" si="9"/>
        <v>172550</v>
      </c>
      <c r="V13" s="24">
        <f t="shared" si="10"/>
        <v>171360</v>
      </c>
      <c r="W13" s="24">
        <f t="shared" si="11"/>
        <v>171360</v>
      </c>
      <c r="X13" s="24">
        <f t="shared" si="0"/>
        <v>171360</v>
      </c>
      <c r="Y13" s="6"/>
      <c r="Z13" s="3"/>
    </row>
    <row r="14" spans="1:26" ht="96" customHeight="1">
      <c r="A14" s="4"/>
      <c r="B14" s="9">
        <v>6</v>
      </c>
      <c r="C14" s="29" t="s">
        <v>30</v>
      </c>
      <c r="D14" s="31" t="s">
        <v>31</v>
      </c>
      <c r="E14" s="32" t="s">
        <v>21</v>
      </c>
      <c r="F14" s="10">
        <v>1</v>
      </c>
      <c r="G14" s="33">
        <v>40000</v>
      </c>
      <c r="H14" s="43">
        <v>0</v>
      </c>
      <c r="I14" s="35">
        <f t="shared" si="1"/>
        <v>0</v>
      </c>
      <c r="J14" s="25">
        <f t="shared" si="2"/>
        <v>40000</v>
      </c>
      <c r="K14" s="24">
        <f t="shared" si="3"/>
        <v>40000</v>
      </c>
      <c r="L14" s="33">
        <v>48000</v>
      </c>
      <c r="M14" s="43">
        <v>0</v>
      </c>
      <c r="N14" s="35">
        <f t="shared" si="4"/>
        <v>0</v>
      </c>
      <c r="O14" s="27">
        <f t="shared" si="5"/>
        <v>48000</v>
      </c>
      <c r="P14" s="26">
        <f t="shared" si="6"/>
        <v>48000</v>
      </c>
      <c r="Q14" s="33">
        <v>45000</v>
      </c>
      <c r="R14" s="43">
        <v>0</v>
      </c>
      <c r="S14" s="35">
        <f t="shared" si="7"/>
        <v>0</v>
      </c>
      <c r="T14" s="28">
        <f t="shared" si="8"/>
        <v>45000</v>
      </c>
      <c r="U14" s="26">
        <f t="shared" si="9"/>
        <v>45000</v>
      </c>
      <c r="V14" s="24">
        <f t="shared" si="10"/>
        <v>44333.333333333336</v>
      </c>
      <c r="W14" s="24">
        <f t="shared" si="11"/>
        <v>44333</v>
      </c>
      <c r="X14" s="24">
        <f t="shared" si="0"/>
        <v>44333.333333333336</v>
      </c>
      <c r="Y14" s="6"/>
      <c r="Z14" s="3"/>
    </row>
    <row r="15" spans="1:26" ht="81.599999999999994">
      <c r="A15" s="4"/>
      <c r="B15" s="9">
        <v>7</v>
      </c>
      <c r="C15" s="29" t="s">
        <v>32</v>
      </c>
      <c r="D15" s="31" t="s">
        <v>33</v>
      </c>
      <c r="E15" s="32" t="s">
        <v>21</v>
      </c>
      <c r="F15" s="10">
        <v>1</v>
      </c>
      <c r="G15" s="33">
        <v>45000</v>
      </c>
      <c r="H15" s="42">
        <v>0</v>
      </c>
      <c r="I15" s="35">
        <f t="shared" si="1"/>
        <v>0</v>
      </c>
      <c r="J15" s="25">
        <f t="shared" si="2"/>
        <v>45000</v>
      </c>
      <c r="K15" s="24">
        <f t="shared" si="3"/>
        <v>45000</v>
      </c>
      <c r="L15" s="33">
        <v>48000</v>
      </c>
      <c r="M15" s="42">
        <v>0</v>
      </c>
      <c r="N15" s="35">
        <f t="shared" si="4"/>
        <v>0</v>
      </c>
      <c r="O15" s="27">
        <f t="shared" si="5"/>
        <v>48000</v>
      </c>
      <c r="P15" s="26">
        <f t="shared" si="6"/>
        <v>48000</v>
      </c>
      <c r="Q15" s="33">
        <v>47000</v>
      </c>
      <c r="R15" s="42">
        <v>0</v>
      </c>
      <c r="S15" s="35">
        <f t="shared" si="7"/>
        <v>0</v>
      </c>
      <c r="T15" s="28">
        <f t="shared" si="8"/>
        <v>47000</v>
      </c>
      <c r="U15" s="26">
        <f t="shared" si="9"/>
        <v>47000</v>
      </c>
      <c r="V15" s="24">
        <f t="shared" si="10"/>
        <v>46666.666666666664</v>
      </c>
      <c r="W15" s="24">
        <f t="shared" si="11"/>
        <v>46667</v>
      </c>
      <c r="X15" s="24">
        <f t="shared" si="0"/>
        <v>46666.666666666664</v>
      </c>
      <c r="Y15" s="6"/>
      <c r="Z15" s="3"/>
    </row>
    <row r="16" spans="1:26" ht="81.599999999999994">
      <c r="A16" s="4"/>
      <c r="B16" s="9">
        <v>8</v>
      </c>
      <c r="C16" s="29" t="s">
        <v>34</v>
      </c>
      <c r="D16" s="31" t="s">
        <v>31</v>
      </c>
      <c r="E16" s="32" t="s">
        <v>21</v>
      </c>
      <c r="F16" s="10">
        <v>1</v>
      </c>
      <c r="G16" s="33">
        <v>40000</v>
      </c>
      <c r="H16" s="43">
        <v>0</v>
      </c>
      <c r="I16" s="35">
        <f t="shared" si="1"/>
        <v>0</v>
      </c>
      <c r="J16" s="25">
        <f t="shared" si="2"/>
        <v>40000</v>
      </c>
      <c r="K16" s="24">
        <f t="shared" si="3"/>
        <v>40000</v>
      </c>
      <c r="L16" s="33">
        <v>45000</v>
      </c>
      <c r="M16" s="43">
        <v>0</v>
      </c>
      <c r="N16" s="35">
        <f t="shared" si="4"/>
        <v>0</v>
      </c>
      <c r="O16" s="27">
        <f t="shared" si="5"/>
        <v>45000</v>
      </c>
      <c r="P16" s="26">
        <f t="shared" si="6"/>
        <v>45000</v>
      </c>
      <c r="Q16" s="33">
        <v>42000</v>
      </c>
      <c r="R16" s="43">
        <v>0</v>
      </c>
      <c r="S16" s="35">
        <f t="shared" si="7"/>
        <v>0</v>
      </c>
      <c r="T16" s="28">
        <f t="shared" si="8"/>
        <v>42000</v>
      </c>
      <c r="U16" s="26">
        <f t="shared" si="9"/>
        <v>42000</v>
      </c>
      <c r="V16" s="24">
        <f t="shared" si="10"/>
        <v>42333.333333333336</v>
      </c>
      <c r="W16" s="24">
        <f t="shared" si="11"/>
        <v>42333</v>
      </c>
      <c r="X16" s="24">
        <f t="shared" si="0"/>
        <v>42333.333333333336</v>
      </c>
      <c r="Y16" s="6"/>
      <c r="Z16" s="3"/>
    </row>
    <row r="17" spans="1:26" ht="55.5" customHeight="1">
      <c r="A17" s="4"/>
      <c r="B17" s="9">
        <v>9</v>
      </c>
      <c r="C17" s="29" t="s">
        <v>35</v>
      </c>
      <c r="D17" s="31" t="s">
        <v>36</v>
      </c>
      <c r="E17" s="32" t="s">
        <v>21</v>
      </c>
      <c r="F17" s="10">
        <v>1</v>
      </c>
      <c r="G17" s="33">
        <v>100000</v>
      </c>
      <c r="H17" s="42">
        <v>0.19</v>
      </c>
      <c r="I17" s="35">
        <f t="shared" si="1"/>
        <v>19000</v>
      </c>
      <c r="J17" s="25">
        <f t="shared" si="2"/>
        <v>119000</v>
      </c>
      <c r="K17" s="24">
        <f t="shared" si="3"/>
        <v>119000</v>
      </c>
      <c r="L17" s="33">
        <v>120000</v>
      </c>
      <c r="M17" s="42">
        <v>0.19</v>
      </c>
      <c r="N17" s="35">
        <f t="shared" si="4"/>
        <v>22800</v>
      </c>
      <c r="O17" s="27">
        <f t="shared" si="5"/>
        <v>142800</v>
      </c>
      <c r="P17" s="26">
        <f t="shared" si="6"/>
        <v>142800</v>
      </c>
      <c r="Q17" s="33">
        <v>110000</v>
      </c>
      <c r="R17" s="42">
        <v>0.19</v>
      </c>
      <c r="S17" s="35">
        <f t="shared" si="7"/>
        <v>20900</v>
      </c>
      <c r="T17" s="28">
        <f t="shared" si="8"/>
        <v>130900</v>
      </c>
      <c r="U17" s="26">
        <f t="shared" si="9"/>
        <v>130900</v>
      </c>
      <c r="V17" s="24">
        <f t="shared" si="10"/>
        <v>130900</v>
      </c>
      <c r="W17" s="24">
        <f t="shared" si="11"/>
        <v>130900</v>
      </c>
      <c r="X17" s="24">
        <f t="shared" si="0"/>
        <v>130900</v>
      </c>
      <c r="Y17" s="6"/>
      <c r="Z17" s="3"/>
    </row>
    <row r="18" spans="1:26" ht="92.25" customHeight="1">
      <c r="A18" s="4"/>
      <c r="B18" s="9">
        <v>10</v>
      </c>
      <c r="C18" s="29" t="s">
        <v>37</v>
      </c>
      <c r="D18" s="29" t="s">
        <v>38</v>
      </c>
      <c r="E18" s="32" t="s">
        <v>21</v>
      </c>
      <c r="F18" s="10">
        <v>1</v>
      </c>
      <c r="G18" s="33">
        <v>180000</v>
      </c>
      <c r="H18" s="42">
        <v>0</v>
      </c>
      <c r="I18" s="35">
        <f t="shared" si="1"/>
        <v>0</v>
      </c>
      <c r="J18" s="25">
        <f t="shared" si="2"/>
        <v>180000</v>
      </c>
      <c r="K18" s="24">
        <f t="shared" si="3"/>
        <v>180000</v>
      </c>
      <c r="L18" s="33">
        <v>190000</v>
      </c>
      <c r="M18" s="42">
        <v>0</v>
      </c>
      <c r="N18" s="35">
        <f t="shared" si="4"/>
        <v>0</v>
      </c>
      <c r="O18" s="27">
        <f t="shared" si="5"/>
        <v>190000</v>
      </c>
      <c r="P18" s="26">
        <f t="shared" si="6"/>
        <v>190000</v>
      </c>
      <c r="Q18" s="33">
        <v>185000</v>
      </c>
      <c r="R18" s="42">
        <v>0</v>
      </c>
      <c r="S18" s="35">
        <f t="shared" si="7"/>
        <v>0</v>
      </c>
      <c r="T18" s="28">
        <f t="shared" si="8"/>
        <v>185000</v>
      </c>
      <c r="U18" s="26">
        <f t="shared" si="9"/>
        <v>185000</v>
      </c>
      <c r="V18" s="24">
        <f t="shared" si="10"/>
        <v>185000</v>
      </c>
      <c r="W18" s="24">
        <f t="shared" si="11"/>
        <v>185000</v>
      </c>
      <c r="X18" s="24">
        <f t="shared" si="0"/>
        <v>185000</v>
      </c>
      <c r="Y18" s="6"/>
      <c r="Z18" s="3"/>
    </row>
    <row r="19" spans="1:26" ht="56.1" customHeight="1">
      <c r="A19" s="4"/>
      <c r="B19" s="9">
        <v>11</v>
      </c>
      <c r="C19" s="29" t="s">
        <v>39</v>
      </c>
      <c r="D19" s="31" t="s">
        <v>40</v>
      </c>
      <c r="E19" s="32" t="s">
        <v>21</v>
      </c>
      <c r="F19" s="10">
        <v>1</v>
      </c>
      <c r="G19" s="33">
        <v>150000</v>
      </c>
      <c r="H19" s="42">
        <v>0</v>
      </c>
      <c r="I19" s="35">
        <f t="shared" si="1"/>
        <v>0</v>
      </c>
      <c r="J19" s="25">
        <f t="shared" si="2"/>
        <v>150000</v>
      </c>
      <c r="K19" s="24">
        <f t="shared" si="3"/>
        <v>150000</v>
      </c>
      <c r="L19" s="33">
        <v>160000</v>
      </c>
      <c r="M19" s="42">
        <v>0</v>
      </c>
      <c r="N19" s="35">
        <f t="shared" si="4"/>
        <v>0</v>
      </c>
      <c r="O19" s="27">
        <f t="shared" si="5"/>
        <v>160000</v>
      </c>
      <c r="P19" s="26">
        <f t="shared" si="6"/>
        <v>160000</v>
      </c>
      <c r="Q19" s="33">
        <v>155000</v>
      </c>
      <c r="R19" s="42">
        <v>0</v>
      </c>
      <c r="S19" s="35">
        <f t="shared" si="7"/>
        <v>0</v>
      </c>
      <c r="T19" s="28">
        <f t="shared" si="8"/>
        <v>155000</v>
      </c>
      <c r="U19" s="26">
        <f t="shared" si="9"/>
        <v>155000</v>
      </c>
      <c r="V19" s="24">
        <f t="shared" si="10"/>
        <v>155000</v>
      </c>
      <c r="W19" s="24">
        <f t="shared" si="11"/>
        <v>155000</v>
      </c>
      <c r="X19" s="24">
        <f t="shared" si="0"/>
        <v>155000</v>
      </c>
      <c r="Y19" s="6"/>
      <c r="Z19" s="3"/>
    </row>
    <row r="20" spans="1:26" ht="40.5" customHeight="1">
      <c r="A20" s="4"/>
      <c r="B20" s="9">
        <v>12</v>
      </c>
      <c r="C20" s="29" t="s">
        <v>41</v>
      </c>
      <c r="D20" s="31" t="s">
        <v>42</v>
      </c>
      <c r="E20" s="32" t="s">
        <v>21</v>
      </c>
      <c r="F20" s="10">
        <v>1</v>
      </c>
      <c r="G20" s="33">
        <v>20000</v>
      </c>
      <c r="H20" s="42">
        <v>0.19</v>
      </c>
      <c r="I20" s="35">
        <f t="shared" si="1"/>
        <v>3800</v>
      </c>
      <c r="J20" s="25">
        <f t="shared" si="2"/>
        <v>23800</v>
      </c>
      <c r="K20" s="24">
        <f t="shared" si="3"/>
        <v>23800</v>
      </c>
      <c r="L20" s="33">
        <v>35000</v>
      </c>
      <c r="M20" s="42">
        <v>0.19</v>
      </c>
      <c r="N20" s="35">
        <f t="shared" si="4"/>
        <v>6650</v>
      </c>
      <c r="O20" s="27">
        <f t="shared" si="5"/>
        <v>41650</v>
      </c>
      <c r="P20" s="26">
        <f t="shared" si="6"/>
        <v>41650</v>
      </c>
      <c r="Q20" s="33">
        <v>30000</v>
      </c>
      <c r="R20" s="42">
        <v>0.19</v>
      </c>
      <c r="S20" s="35">
        <f t="shared" si="7"/>
        <v>5700</v>
      </c>
      <c r="T20" s="28">
        <f t="shared" si="8"/>
        <v>35700</v>
      </c>
      <c r="U20" s="26">
        <f t="shared" si="9"/>
        <v>35700</v>
      </c>
      <c r="V20" s="24">
        <f t="shared" si="10"/>
        <v>33716.666666666664</v>
      </c>
      <c r="W20" s="24">
        <f t="shared" si="11"/>
        <v>33717</v>
      </c>
      <c r="X20" s="24">
        <f t="shared" si="0"/>
        <v>33716.666666666664</v>
      </c>
      <c r="Y20" s="6"/>
      <c r="Z20" s="3"/>
    </row>
    <row r="21" spans="1:26" ht="54" customHeight="1">
      <c r="A21" s="4"/>
      <c r="B21" s="9">
        <v>13</v>
      </c>
      <c r="C21" s="29" t="s">
        <v>43</v>
      </c>
      <c r="D21" s="31" t="s">
        <v>44</v>
      </c>
      <c r="E21" s="32" t="s">
        <v>21</v>
      </c>
      <c r="F21" s="10">
        <v>1</v>
      </c>
      <c r="G21" s="33">
        <v>50000</v>
      </c>
      <c r="H21" s="42">
        <v>0.19</v>
      </c>
      <c r="I21" s="35">
        <f t="shared" si="1"/>
        <v>9500</v>
      </c>
      <c r="J21" s="25">
        <f t="shared" si="2"/>
        <v>59500</v>
      </c>
      <c r="K21" s="24">
        <f t="shared" si="3"/>
        <v>59500</v>
      </c>
      <c r="L21" s="33">
        <v>60000</v>
      </c>
      <c r="M21" s="42">
        <v>0.19</v>
      </c>
      <c r="N21" s="35">
        <f t="shared" si="4"/>
        <v>11400</v>
      </c>
      <c r="O21" s="27">
        <f t="shared" si="5"/>
        <v>71400</v>
      </c>
      <c r="P21" s="26">
        <f t="shared" si="6"/>
        <v>71400</v>
      </c>
      <c r="Q21" s="33">
        <v>55000</v>
      </c>
      <c r="R21" s="42">
        <v>0.19</v>
      </c>
      <c r="S21" s="35">
        <f t="shared" si="7"/>
        <v>10450</v>
      </c>
      <c r="T21" s="28">
        <f t="shared" si="8"/>
        <v>65450</v>
      </c>
      <c r="U21" s="26">
        <f t="shared" si="9"/>
        <v>65450</v>
      </c>
      <c r="V21" s="24">
        <f t="shared" si="10"/>
        <v>65450</v>
      </c>
      <c r="W21" s="24">
        <f t="shared" si="11"/>
        <v>65450</v>
      </c>
      <c r="X21" s="24">
        <f t="shared" si="0"/>
        <v>65450</v>
      </c>
      <c r="Y21" s="6"/>
      <c r="Z21" s="3"/>
    </row>
    <row r="22" spans="1:26" ht="63" customHeight="1">
      <c r="A22" s="4"/>
      <c r="B22" s="9">
        <v>14</v>
      </c>
      <c r="C22" s="29" t="s">
        <v>45</v>
      </c>
      <c r="D22" s="31" t="s">
        <v>46</v>
      </c>
      <c r="E22" s="32" t="s">
        <v>21</v>
      </c>
      <c r="F22" s="10">
        <v>1</v>
      </c>
      <c r="G22" s="33">
        <v>140000</v>
      </c>
      <c r="H22" s="42">
        <v>0</v>
      </c>
      <c r="I22" s="35">
        <f t="shared" si="1"/>
        <v>0</v>
      </c>
      <c r="J22" s="25">
        <f t="shared" si="2"/>
        <v>140000</v>
      </c>
      <c r="K22" s="24">
        <f t="shared" si="3"/>
        <v>140000</v>
      </c>
      <c r="L22" s="33">
        <v>150000</v>
      </c>
      <c r="M22" s="42">
        <v>0</v>
      </c>
      <c r="N22" s="35">
        <f t="shared" si="4"/>
        <v>0</v>
      </c>
      <c r="O22" s="27">
        <f t="shared" si="5"/>
        <v>150000</v>
      </c>
      <c r="P22" s="26">
        <f t="shared" si="6"/>
        <v>150000</v>
      </c>
      <c r="Q22" s="33">
        <v>145000</v>
      </c>
      <c r="R22" s="42">
        <v>0</v>
      </c>
      <c r="S22" s="35">
        <f t="shared" si="7"/>
        <v>0</v>
      </c>
      <c r="T22" s="28">
        <f t="shared" si="8"/>
        <v>145000</v>
      </c>
      <c r="U22" s="26">
        <f t="shared" si="9"/>
        <v>145000</v>
      </c>
      <c r="V22" s="24">
        <f t="shared" si="10"/>
        <v>145000</v>
      </c>
      <c r="W22" s="24">
        <f t="shared" si="11"/>
        <v>145000</v>
      </c>
      <c r="X22" s="24">
        <f t="shared" si="0"/>
        <v>145000</v>
      </c>
      <c r="Y22" s="6"/>
      <c r="Z22" s="3"/>
    </row>
    <row r="23" spans="1:26" ht="41.1" customHeight="1">
      <c r="A23" s="4"/>
      <c r="B23" s="9">
        <v>15</v>
      </c>
      <c r="C23" s="29" t="s">
        <v>47</v>
      </c>
      <c r="D23" s="31" t="s">
        <v>48</v>
      </c>
      <c r="E23" s="32" t="s">
        <v>21</v>
      </c>
      <c r="F23" s="10">
        <v>1</v>
      </c>
      <c r="G23" s="33">
        <v>140000</v>
      </c>
      <c r="H23" s="44">
        <v>0</v>
      </c>
      <c r="I23" s="35">
        <f t="shared" si="1"/>
        <v>0</v>
      </c>
      <c r="J23" s="25">
        <f t="shared" si="2"/>
        <v>140000</v>
      </c>
      <c r="K23" s="24">
        <f t="shared" si="3"/>
        <v>140000</v>
      </c>
      <c r="L23" s="33">
        <v>148000</v>
      </c>
      <c r="M23" s="44">
        <v>0</v>
      </c>
      <c r="N23" s="35">
        <f t="shared" si="4"/>
        <v>0</v>
      </c>
      <c r="O23" s="27">
        <f t="shared" si="5"/>
        <v>148000</v>
      </c>
      <c r="P23" s="26">
        <f t="shared" si="6"/>
        <v>148000</v>
      </c>
      <c r="Q23" s="33">
        <v>145000</v>
      </c>
      <c r="R23" s="44">
        <v>0</v>
      </c>
      <c r="S23" s="35">
        <f t="shared" si="7"/>
        <v>0</v>
      </c>
      <c r="T23" s="28">
        <f t="shared" si="8"/>
        <v>145000</v>
      </c>
      <c r="U23" s="26">
        <f t="shared" si="9"/>
        <v>145000</v>
      </c>
      <c r="V23" s="24">
        <f t="shared" si="10"/>
        <v>144333.33333333334</v>
      </c>
      <c r="W23" s="24">
        <f t="shared" si="11"/>
        <v>144333</v>
      </c>
      <c r="X23" s="24">
        <f t="shared" si="0"/>
        <v>144333.33333333334</v>
      </c>
      <c r="Y23" s="6"/>
      <c r="Z23" s="3"/>
    </row>
    <row r="24" spans="1:26" ht="59.25" customHeight="1">
      <c r="A24" s="4"/>
      <c r="B24" s="9">
        <v>16</v>
      </c>
      <c r="C24" s="29" t="s">
        <v>49</v>
      </c>
      <c r="D24" s="29" t="s">
        <v>50</v>
      </c>
      <c r="E24" s="32" t="s">
        <v>21</v>
      </c>
      <c r="F24" s="10">
        <v>1</v>
      </c>
      <c r="G24" s="33">
        <v>160000</v>
      </c>
      <c r="H24" s="42">
        <v>0</v>
      </c>
      <c r="I24" s="35">
        <f t="shared" si="1"/>
        <v>0</v>
      </c>
      <c r="J24" s="25">
        <f t="shared" si="2"/>
        <v>160000</v>
      </c>
      <c r="K24" s="24">
        <f t="shared" si="3"/>
        <v>160000</v>
      </c>
      <c r="L24" s="33">
        <v>168000</v>
      </c>
      <c r="M24" s="42">
        <v>0</v>
      </c>
      <c r="N24" s="35">
        <f t="shared" si="4"/>
        <v>0</v>
      </c>
      <c r="O24" s="27">
        <f t="shared" si="5"/>
        <v>168000</v>
      </c>
      <c r="P24" s="26">
        <f t="shared" si="6"/>
        <v>168000</v>
      </c>
      <c r="Q24" s="33">
        <v>165000</v>
      </c>
      <c r="R24" s="42">
        <v>0</v>
      </c>
      <c r="S24" s="35">
        <f t="shared" si="7"/>
        <v>0</v>
      </c>
      <c r="T24" s="28">
        <f t="shared" si="8"/>
        <v>165000</v>
      </c>
      <c r="U24" s="26">
        <f t="shared" si="9"/>
        <v>165000</v>
      </c>
      <c r="V24" s="24">
        <f t="shared" si="10"/>
        <v>164333.33333333334</v>
      </c>
      <c r="W24" s="24">
        <f t="shared" si="11"/>
        <v>164333</v>
      </c>
      <c r="X24" s="24">
        <f t="shared" si="0"/>
        <v>164333.33333333334</v>
      </c>
      <c r="Y24" s="6"/>
      <c r="Z24" s="3"/>
    </row>
    <row r="25" spans="1:26" ht="54" customHeight="1">
      <c r="A25" s="4"/>
      <c r="B25" s="9">
        <v>17</v>
      </c>
      <c r="C25" s="29" t="s">
        <v>51</v>
      </c>
      <c r="D25" s="31" t="s">
        <v>52</v>
      </c>
      <c r="E25" s="32" t="s">
        <v>21</v>
      </c>
      <c r="F25" s="10">
        <v>1</v>
      </c>
      <c r="G25" s="33">
        <v>350000</v>
      </c>
      <c r="H25" s="42">
        <v>0.19</v>
      </c>
      <c r="I25" s="35">
        <f t="shared" si="1"/>
        <v>66500</v>
      </c>
      <c r="J25" s="25">
        <f t="shared" si="2"/>
        <v>416500</v>
      </c>
      <c r="K25" s="24">
        <f t="shared" si="3"/>
        <v>416500</v>
      </c>
      <c r="L25" s="33">
        <v>360000</v>
      </c>
      <c r="M25" s="42">
        <v>0.19</v>
      </c>
      <c r="N25" s="35">
        <f t="shared" si="4"/>
        <v>68400</v>
      </c>
      <c r="O25" s="27">
        <f t="shared" si="5"/>
        <v>428400</v>
      </c>
      <c r="P25" s="26">
        <f t="shared" si="6"/>
        <v>428400</v>
      </c>
      <c r="Q25" s="33">
        <v>355000</v>
      </c>
      <c r="R25" s="42">
        <v>0.19</v>
      </c>
      <c r="S25" s="35">
        <f t="shared" si="7"/>
        <v>67450</v>
      </c>
      <c r="T25" s="28">
        <f t="shared" si="8"/>
        <v>422450</v>
      </c>
      <c r="U25" s="26">
        <f t="shared" si="9"/>
        <v>422450</v>
      </c>
      <c r="V25" s="24">
        <f t="shared" si="10"/>
        <v>422450</v>
      </c>
      <c r="W25" s="24">
        <f t="shared" si="11"/>
        <v>422450</v>
      </c>
      <c r="X25" s="24">
        <f t="shared" si="0"/>
        <v>422450</v>
      </c>
      <c r="Y25" s="6"/>
      <c r="Z25" s="3"/>
    </row>
    <row r="26" spans="1:26" ht="204">
      <c r="A26" s="4"/>
      <c r="B26" s="9">
        <v>18</v>
      </c>
      <c r="C26" s="29" t="s">
        <v>53</v>
      </c>
      <c r="D26" s="31" t="s">
        <v>54</v>
      </c>
      <c r="E26" s="32" t="s">
        <v>21</v>
      </c>
      <c r="F26" s="10">
        <v>1</v>
      </c>
      <c r="G26" s="33">
        <v>400000</v>
      </c>
      <c r="H26" s="42">
        <v>0.19</v>
      </c>
      <c r="I26" s="35">
        <f t="shared" si="1"/>
        <v>76000</v>
      </c>
      <c r="J26" s="25">
        <f t="shared" si="2"/>
        <v>476000</v>
      </c>
      <c r="K26" s="24">
        <f t="shared" si="3"/>
        <v>476000</v>
      </c>
      <c r="L26" s="33">
        <v>410000</v>
      </c>
      <c r="M26" s="42">
        <v>0.19</v>
      </c>
      <c r="N26" s="35">
        <f t="shared" si="4"/>
        <v>77900</v>
      </c>
      <c r="O26" s="27">
        <f t="shared" si="5"/>
        <v>487900</v>
      </c>
      <c r="P26" s="26">
        <f t="shared" si="6"/>
        <v>487900</v>
      </c>
      <c r="Q26" s="33">
        <v>405000</v>
      </c>
      <c r="R26" s="42">
        <v>0.19</v>
      </c>
      <c r="S26" s="35">
        <f t="shared" si="7"/>
        <v>76950</v>
      </c>
      <c r="T26" s="28">
        <f t="shared" si="8"/>
        <v>481950</v>
      </c>
      <c r="U26" s="26">
        <f t="shared" si="9"/>
        <v>481950</v>
      </c>
      <c r="V26" s="24">
        <f t="shared" si="10"/>
        <v>481950</v>
      </c>
      <c r="W26" s="24">
        <f t="shared" si="11"/>
        <v>481950</v>
      </c>
      <c r="X26" s="24">
        <f t="shared" si="0"/>
        <v>481950</v>
      </c>
    </row>
    <row r="27" spans="1:26" ht="81.599999999999994">
      <c r="A27" s="4"/>
      <c r="B27" s="9">
        <v>19</v>
      </c>
      <c r="C27" s="29" t="s">
        <v>55</v>
      </c>
      <c r="D27" s="31" t="s">
        <v>56</v>
      </c>
      <c r="E27" s="32" t="s">
        <v>21</v>
      </c>
      <c r="F27" s="10">
        <v>1</v>
      </c>
      <c r="G27" s="33">
        <v>25000</v>
      </c>
      <c r="H27" s="42">
        <v>0.19</v>
      </c>
      <c r="I27" s="35">
        <f t="shared" si="1"/>
        <v>4750</v>
      </c>
      <c r="J27" s="25">
        <f t="shared" si="2"/>
        <v>29750</v>
      </c>
      <c r="K27" s="24">
        <f t="shared" si="3"/>
        <v>29750</v>
      </c>
      <c r="L27" s="33">
        <v>27000</v>
      </c>
      <c r="M27" s="42">
        <v>0.19</v>
      </c>
      <c r="N27" s="35">
        <f t="shared" si="4"/>
        <v>5130</v>
      </c>
      <c r="O27" s="27">
        <f t="shared" si="5"/>
        <v>32130</v>
      </c>
      <c r="P27" s="26">
        <f t="shared" si="6"/>
        <v>32130</v>
      </c>
      <c r="Q27" s="33">
        <v>26000</v>
      </c>
      <c r="R27" s="42">
        <v>0.19</v>
      </c>
      <c r="S27" s="35">
        <f t="shared" si="7"/>
        <v>4940</v>
      </c>
      <c r="T27" s="28">
        <f t="shared" si="8"/>
        <v>30940</v>
      </c>
      <c r="U27" s="26">
        <f t="shared" si="9"/>
        <v>30940</v>
      </c>
      <c r="V27" s="24">
        <f t="shared" si="10"/>
        <v>30940</v>
      </c>
      <c r="W27" s="24">
        <f t="shared" si="11"/>
        <v>30940</v>
      </c>
      <c r="X27" s="24">
        <f t="shared" si="0"/>
        <v>30940</v>
      </c>
    </row>
    <row r="28" spans="1:26" ht="61.15">
      <c r="A28" s="4"/>
      <c r="B28" s="9">
        <v>20</v>
      </c>
      <c r="C28" s="29" t="s">
        <v>57</v>
      </c>
      <c r="D28" s="29" t="s">
        <v>58</v>
      </c>
      <c r="E28" s="32" t="s">
        <v>21</v>
      </c>
      <c r="F28" s="10">
        <v>1</v>
      </c>
      <c r="G28" s="33">
        <v>110000</v>
      </c>
      <c r="H28" s="42">
        <v>0</v>
      </c>
      <c r="I28" s="35">
        <f t="shared" si="1"/>
        <v>0</v>
      </c>
      <c r="J28" s="25">
        <f t="shared" si="2"/>
        <v>110000</v>
      </c>
      <c r="K28" s="24">
        <f t="shared" si="3"/>
        <v>110000</v>
      </c>
      <c r="L28" s="33">
        <v>115000</v>
      </c>
      <c r="M28" s="42">
        <v>0</v>
      </c>
      <c r="N28" s="35">
        <f t="shared" si="4"/>
        <v>0</v>
      </c>
      <c r="O28" s="27">
        <f t="shared" si="5"/>
        <v>115000</v>
      </c>
      <c r="P28" s="26">
        <f t="shared" si="6"/>
        <v>115000</v>
      </c>
      <c r="Q28" s="33">
        <v>112000</v>
      </c>
      <c r="R28" s="42">
        <v>0</v>
      </c>
      <c r="S28" s="35">
        <f t="shared" si="7"/>
        <v>0</v>
      </c>
      <c r="T28" s="28">
        <f t="shared" si="8"/>
        <v>112000</v>
      </c>
      <c r="U28" s="26">
        <f t="shared" si="9"/>
        <v>112000</v>
      </c>
      <c r="V28" s="24">
        <f t="shared" si="10"/>
        <v>112333.33333333333</v>
      </c>
      <c r="W28" s="24">
        <f t="shared" si="11"/>
        <v>112333</v>
      </c>
      <c r="X28" s="24">
        <f t="shared" si="0"/>
        <v>112333.33333333333</v>
      </c>
    </row>
    <row r="29" spans="1:26" ht="61.15">
      <c r="A29" s="4"/>
      <c r="B29" s="9">
        <v>21</v>
      </c>
      <c r="C29" s="29" t="s">
        <v>59</v>
      </c>
      <c r="D29" s="31" t="s">
        <v>60</v>
      </c>
      <c r="E29" s="32" t="s">
        <v>21</v>
      </c>
      <c r="F29" s="10">
        <v>1</v>
      </c>
      <c r="G29" s="33">
        <v>50000</v>
      </c>
      <c r="H29" s="42">
        <v>0.19</v>
      </c>
      <c r="I29" s="35">
        <f t="shared" si="1"/>
        <v>9500</v>
      </c>
      <c r="J29" s="25">
        <f t="shared" si="2"/>
        <v>59500</v>
      </c>
      <c r="K29" s="24">
        <f t="shared" si="3"/>
        <v>59500</v>
      </c>
      <c r="L29" s="33">
        <v>55000</v>
      </c>
      <c r="M29" s="42">
        <v>0.19</v>
      </c>
      <c r="N29" s="35">
        <f t="shared" si="4"/>
        <v>10450</v>
      </c>
      <c r="O29" s="27">
        <f t="shared" si="5"/>
        <v>65450</v>
      </c>
      <c r="P29" s="26">
        <f t="shared" si="6"/>
        <v>65450</v>
      </c>
      <c r="Q29" s="33">
        <v>52000</v>
      </c>
      <c r="R29" s="42">
        <v>0.19</v>
      </c>
      <c r="S29" s="35">
        <f t="shared" si="7"/>
        <v>9880</v>
      </c>
      <c r="T29" s="28">
        <f t="shared" si="8"/>
        <v>61880</v>
      </c>
      <c r="U29" s="26">
        <f t="shared" si="9"/>
        <v>61880</v>
      </c>
      <c r="V29" s="24">
        <f t="shared" si="10"/>
        <v>62276.666666666664</v>
      </c>
      <c r="W29" s="24">
        <f t="shared" si="11"/>
        <v>62277</v>
      </c>
      <c r="X29" s="24">
        <f t="shared" si="0"/>
        <v>62276.666666666664</v>
      </c>
    </row>
    <row r="30" spans="1:26" ht="183.6">
      <c r="A30" s="4"/>
      <c r="B30" s="9">
        <v>22</v>
      </c>
      <c r="C30" s="29" t="s">
        <v>61</v>
      </c>
      <c r="D30" s="31" t="s">
        <v>62</v>
      </c>
      <c r="E30" s="32" t="s">
        <v>21</v>
      </c>
      <c r="F30" s="10">
        <v>1</v>
      </c>
      <c r="G30" s="33">
        <v>7000</v>
      </c>
      <c r="H30" s="42">
        <v>0.19</v>
      </c>
      <c r="I30" s="35">
        <f t="shared" si="1"/>
        <v>1330</v>
      </c>
      <c r="J30" s="25">
        <f t="shared" si="2"/>
        <v>8330</v>
      </c>
      <c r="K30" s="24">
        <f t="shared" si="3"/>
        <v>8330</v>
      </c>
      <c r="L30" s="33">
        <v>9000</v>
      </c>
      <c r="M30" s="42">
        <v>0.19</v>
      </c>
      <c r="N30" s="35">
        <f t="shared" si="4"/>
        <v>1710</v>
      </c>
      <c r="O30" s="27">
        <f t="shared" si="5"/>
        <v>10710</v>
      </c>
      <c r="P30" s="26">
        <f t="shared" si="6"/>
        <v>10710</v>
      </c>
      <c r="Q30" s="33">
        <v>8000</v>
      </c>
      <c r="R30" s="42">
        <v>0.19</v>
      </c>
      <c r="S30" s="35">
        <f t="shared" si="7"/>
        <v>1520</v>
      </c>
      <c r="T30" s="28">
        <f t="shared" si="8"/>
        <v>9520</v>
      </c>
      <c r="U30" s="26">
        <f t="shared" si="9"/>
        <v>9520</v>
      </c>
      <c r="V30" s="24">
        <f t="shared" si="10"/>
        <v>9520</v>
      </c>
      <c r="W30" s="24">
        <f t="shared" si="11"/>
        <v>9520</v>
      </c>
      <c r="X30" s="24">
        <f t="shared" si="0"/>
        <v>9520</v>
      </c>
    </row>
    <row r="31" spans="1:26" ht="40.9">
      <c r="A31" s="4"/>
      <c r="B31" s="9">
        <v>23</v>
      </c>
      <c r="C31" s="29" t="s">
        <v>63</v>
      </c>
      <c r="D31" s="29" t="s">
        <v>64</v>
      </c>
      <c r="E31" s="32" t="s">
        <v>21</v>
      </c>
      <c r="F31" s="10">
        <v>1</v>
      </c>
      <c r="G31" s="33">
        <v>90000</v>
      </c>
      <c r="H31" s="42">
        <v>0.19</v>
      </c>
      <c r="I31" s="35">
        <f t="shared" si="1"/>
        <v>17100</v>
      </c>
      <c r="J31" s="25">
        <f t="shared" si="2"/>
        <v>107100</v>
      </c>
      <c r="K31" s="24">
        <f t="shared" si="3"/>
        <v>107100</v>
      </c>
      <c r="L31" s="33">
        <v>100000</v>
      </c>
      <c r="M31" s="42">
        <v>0.19</v>
      </c>
      <c r="N31" s="35">
        <f t="shared" si="4"/>
        <v>19000</v>
      </c>
      <c r="O31" s="27">
        <f t="shared" si="5"/>
        <v>119000</v>
      </c>
      <c r="P31" s="26">
        <f t="shared" si="6"/>
        <v>119000</v>
      </c>
      <c r="Q31" s="33">
        <v>95000</v>
      </c>
      <c r="R31" s="42">
        <v>0.19</v>
      </c>
      <c r="S31" s="35">
        <f t="shared" si="7"/>
        <v>18050</v>
      </c>
      <c r="T31" s="28">
        <f t="shared" si="8"/>
        <v>113050</v>
      </c>
      <c r="U31" s="26">
        <f t="shared" si="9"/>
        <v>113050</v>
      </c>
      <c r="V31" s="24">
        <f t="shared" si="10"/>
        <v>113050</v>
      </c>
      <c r="W31" s="24">
        <f t="shared" si="11"/>
        <v>113050</v>
      </c>
      <c r="X31" s="24">
        <f t="shared" si="0"/>
        <v>113050</v>
      </c>
    </row>
    <row r="32" spans="1:26" ht="40.9">
      <c r="A32" s="4"/>
      <c r="B32" s="9">
        <v>24</v>
      </c>
      <c r="C32" s="29" t="s">
        <v>65</v>
      </c>
      <c r="D32" s="29" t="s">
        <v>66</v>
      </c>
      <c r="E32" s="32" t="s">
        <v>21</v>
      </c>
      <c r="F32" s="10">
        <v>1</v>
      </c>
      <c r="G32" s="33">
        <v>120000</v>
      </c>
      <c r="H32" s="42">
        <v>0.19</v>
      </c>
      <c r="I32" s="35">
        <f t="shared" si="1"/>
        <v>22800</v>
      </c>
      <c r="J32" s="25">
        <f t="shared" si="2"/>
        <v>142800</v>
      </c>
      <c r="K32" s="24">
        <f t="shared" si="3"/>
        <v>142800</v>
      </c>
      <c r="L32" s="33">
        <v>130000</v>
      </c>
      <c r="M32" s="42">
        <v>0.19</v>
      </c>
      <c r="N32" s="35">
        <f t="shared" si="4"/>
        <v>24700</v>
      </c>
      <c r="O32" s="27">
        <f t="shared" si="5"/>
        <v>154700</v>
      </c>
      <c r="P32" s="26">
        <f t="shared" si="6"/>
        <v>154700</v>
      </c>
      <c r="Q32" s="33">
        <v>125000</v>
      </c>
      <c r="R32" s="42">
        <v>0.19</v>
      </c>
      <c r="S32" s="35">
        <f t="shared" si="7"/>
        <v>23750</v>
      </c>
      <c r="T32" s="28">
        <f t="shared" si="8"/>
        <v>148750</v>
      </c>
      <c r="U32" s="26">
        <f t="shared" si="9"/>
        <v>148750</v>
      </c>
      <c r="V32" s="24">
        <f t="shared" si="10"/>
        <v>148750</v>
      </c>
      <c r="W32" s="24">
        <f t="shared" si="11"/>
        <v>148750</v>
      </c>
      <c r="X32" s="24">
        <f t="shared" si="0"/>
        <v>148750</v>
      </c>
    </row>
    <row r="33" spans="2:24" ht="21">
      <c r="B33" s="9">
        <v>25</v>
      </c>
      <c r="C33" s="29" t="s">
        <v>67</v>
      </c>
      <c r="D33" s="29" t="s">
        <v>68</v>
      </c>
      <c r="E33" s="32" t="s">
        <v>21</v>
      </c>
      <c r="F33" s="10">
        <v>1</v>
      </c>
      <c r="G33" s="33">
        <v>50000</v>
      </c>
      <c r="H33" s="43">
        <v>0</v>
      </c>
      <c r="I33" s="35">
        <f t="shared" si="1"/>
        <v>0</v>
      </c>
      <c r="J33" s="25">
        <f t="shared" si="2"/>
        <v>50000</v>
      </c>
      <c r="K33" s="24">
        <f t="shared" si="3"/>
        <v>50000</v>
      </c>
      <c r="L33" s="33">
        <v>55000</v>
      </c>
      <c r="M33" s="43">
        <v>0</v>
      </c>
      <c r="N33" s="35">
        <f t="shared" si="4"/>
        <v>0</v>
      </c>
      <c r="O33" s="27">
        <f t="shared" si="5"/>
        <v>55000</v>
      </c>
      <c r="P33" s="26">
        <f t="shared" si="6"/>
        <v>55000</v>
      </c>
      <c r="Q33" s="33">
        <v>52000</v>
      </c>
      <c r="R33" s="43">
        <v>0</v>
      </c>
      <c r="S33" s="35">
        <f t="shared" si="7"/>
        <v>0</v>
      </c>
      <c r="T33" s="28">
        <f t="shared" si="8"/>
        <v>52000</v>
      </c>
      <c r="U33" s="26">
        <f t="shared" si="9"/>
        <v>52000</v>
      </c>
      <c r="V33" s="24">
        <f t="shared" si="10"/>
        <v>52333.333333333336</v>
      </c>
      <c r="W33" s="24">
        <f t="shared" si="11"/>
        <v>52333</v>
      </c>
      <c r="X33" s="24">
        <f t="shared" si="0"/>
        <v>52333.333333333336</v>
      </c>
    </row>
    <row r="34" spans="2:24" ht="40.9">
      <c r="B34" s="9">
        <v>26</v>
      </c>
      <c r="C34" s="29" t="s">
        <v>69</v>
      </c>
      <c r="D34" s="29" t="s">
        <v>70</v>
      </c>
      <c r="E34" s="32" t="s">
        <v>21</v>
      </c>
      <c r="F34" s="10">
        <v>1</v>
      </c>
      <c r="G34" s="33">
        <v>32000</v>
      </c>
      <c r="H34" s="43">
        <v>0</v>
      </c>
      <c r="I34" s="35">
        <f t="shared" si="1"/>
        <v>0</v>
      </c>
      <c r="J34" s="25">
        <f t="shared" si="2"/>
        <v>32000</v>
      </c>
      <c r="K34" s="24">
        <f t="shared" si="3"/>
        <v>32000</v>
      </c>
      <c r="L34" s="33">
        <v>35000</v>
      </c>
      <c r="M34" s="43">
        <v>0</v>
      </c>
      <c r="N34" s="35">
        <f t="shared" si="4"/>
        <v>0</v>
      </c>
      <c r="O34" s="27">
        <f t="shared" si="5"/>
        <v>35000</v>
      </c>
      <c r="P34" s="26">
        <f t="shared" si="6"/>
        <v>35000</v>
      </c>
      <c r="Q34" s="33">
        <v>34000</v>
      </c>
      <c r="R34" s="43">
        <v>0</v>
      </c>
      <c r="S34" s="35">
        <f t="shared" si="7"/>
        <v>0</v>
      </c>
      <c r="T34" s="28">
        <f t="shared" si="8"/>
        <v>34000</v>
      </c>
      <c r="U34" s="26">
        <f t="shared" si="9"/>
        <v>34000</v>
      </c>
      <c r="V34" s="24">
        <f t="shared" si="10"/>
        <v>33666.666666666664</v>
      </c>
      <c r="W34" s="24">
        <f t="shared" si="11"/>
        <v>33667</v>
      </c>
      <c r="X34" s="24">
        <f t="shared" si="0"/>
        <v>33666.666666666664</v>
      </c>
    </row>
    <row r="35" spans="2:24" ht="21">
      <c r="B35" s="9">
        <v>27</v>
      </c>
      <c r="C35" s="29" t="s">
        <v>71</v>
      </c>
      <c r="D35" s="29" t="s">
        <v>72</v>
      </c>
      <c r="E35" s="32" t="s">
        <v>21</v>
      </c>
      <c r="F35" s="10">
        <v>1</v>
      </c>
      <c r="G35" s="33">
        <v>30000</v>
      </c>
      <c r="H35" s="43">
        <v>0</v>
      </c>
      <c r="I35" s="35">
        <f t="shared" si="1"/>
        <v>0</v>
      </c>
      <c r="J35" s="25">
        <f t="shared" si="2"/>
        <v>30000</v>
      </c>
      <c r="K35" s="24">
        <f t="shared" si="3"/>
        <v>30000</v>
      </c>
      <c r="L35" s="33">
        <v>28000</v>
      </c>
      <c r="M35" s="43">
        <v>0</v>
      </c>
      <c r="N35" s="35">
        <f t="shared" si="4"/>
        <v>0</v>
      </c>
      <c r="O35" s="27">
        <f t="shared" si="5"/>
        <v>28000</v>
      </c>
      <c r="P35" s="26">
        <f t="shared" si="6"/>
        <v>28000</v>
      </c>
      <c r="Q35" s="33">
        <v>32000</v>
      </c>
      <c r="R35" s="43">
        <v>0</v>
      </c>
      <c r="S35" s="35">
        <f t="shared" si="7"/>
        <v>0</v>
      </c>
      <c r="T35" s="28">
        <f t="shared" si="8"/>
        <v>32000</v>
      </c>
      <c r="U35" s="26">
        <f t="shared" si="9"/>
        <v>32000</v>
      </c>
      <c r="V35" s="24">
        <f t="shared" si="10"/>
        <v>30000</v>
      </c>
      <c r="W35" s="24">
        <f t="shared" si="11"/>
        <v>30000</v>
      </c>
      <c r="X35" s="24">
        <f t="shared" si="0"/>
        <v>30000</v>
      </c>
    </row>
    <row r="36" spans="2:24" ht="21">
      <c r="B36" s="9">
        <v>28</v>
      </c>
      <c r="C36" s="29" t="s">
        <v>73</v>
      </c>
      <c r="D36" s="29" t="s">
        <v>74</v>
      </c>
      <c r="E36" s="32" t="s">
        <v>21</v>
      </c>
      <c r="F36" s="10">
        <v>1</v>
      </c>
      <c r="G36" s="33">
        <v>40000</v>
      </c>
      <c r="H36" s="43">
        <v>0</v>
      </c>
      <c r="I36" s="35">
        <f t="shared" si="1"/>
        <v>0</v>
      </c>
      <c r="J36" s="25">
        <f t="shared" si="2"/>
        <v>40000</v>
      </c>
      <c r="K36" s="24">
        <f t="shared" si="3"/>
        <v>40000</v>
      </c>
      <c r="L36" s="33">
        <v>45000</v>
      </c>
      <c r="M36" s="43">
        <v>0</v>
      </c>
      <c r="N36" s="35">
        <f t="shared" si="4"/>
        <v>0</v>
      </c>
      <c r="O36" s="27">
        <f t="shared" si="5"/>
        <v>45000</v>
      </c>
      <c r="P36" s="26">
        <f t="shared" si="6"/>
        <v>45000</v>
      </c>
      <c r="Q36" s="33">
        <v>42000</v>
      </c>
      <c r="R36" s="43">
        <v>0</v>
      </c>
      <c r="S36" s="35">
        <f t="shared" si="7"/>
        <v>0</v>
      </c>
      <c r="T36" s="28">
        <f t="shared" si="8"/>
        <v>42000</v>
      </c>
      <c r="U36" s="26">
        <f t="shared" si="9"/>
        <v>42000</v>
      </c>
      <c r="V36" s="24">
        <f t="shared" si="10"/>
        <v>42333.333333333336</v>
      </c>
      <c r="W36" s="24">
        <f t="shared" si="11"/>
        <v>42333</v>
      </c>
      <c r="X36" s="24">
        <f t="shared" si="0"/>
        <v>42333.333333333336</v>
      </c>
    </row>
    <row r="37" spans="2:24" ht="21">
      <c r="B37" s="9">
        <v>29</v>
      </c>
      <c r="C37" s="29" t="s">
        <v>75</v>
      </c>
      <c r="D37" s="29" t="s">
        <v>76</v>
      </c>
      <c r="E37" s="32" t="s">
        <v>21</v>
      </c>
      <c r="F37" s="10">
        <v>1</v>
      </c>
      <c r="G37" s="33">
        <v>32000</v>
      </c>
      <c r="H37" s="43">
        <v>0</v>
      </c>
      <c r="I37" s="35">
        <f t="shared" si="1"/>
        <v>0</v>
      </c>
      <c r="J37" s="25">
        <f t="shared" si="2"/>
        <v>32000</v>
      </c>
      <c r="K37" s="24">
        <f t="shared" si="3"/>
        <v>32000</v>
      </c>
      <c r="L37" s="33">
        <v>25000</v>
      </c>
      <c r="M37" s="43">
        <v>0</v>
      </c>
      <c r="N37" s="35">
        <f t="shared" si="4"/>
        <v>0</v>
      </c>
      <c r="O37" s="27">
        <f t="shared" si="5"/>
        <v>25000</v>
      </c>
      <c r="P37" s="26">
        <f t="shared" si="6"/>
        <v>25000</v>
      </c>
      <c r="Q37" s="33">
        <v>30000</v>
      </c>
      <c r="R37" s="43">
        <v>0</v>
      </c>
      <c r="S37" s="35">
        <f t="shared" si="7"/>
        <v>0</v>
      </c>
      <c r="T37" s="28">
        <f t="shared" si="8"/>
        <v>30000</v>
      </c>
      <c r="U37" s="26">
        <f t="shared" si="9"/>
        <v>30000</v>
      </c>
      <c r="V37" s="24">
        <f t="shared" si="10"/>
        <v>29000</v>
      </c>
      <c r="W37" s="24">
        <f t="shared" si="11"/>
        <v>29000</v>
      </c>
      <c r="X37" s="24">
        <f t="shared" si="0"/>
        <v>29000</v>
      </c>
    </row>
    <row r="38" spans="2:24" ht="21">
      <c r="B38" s="9">
        <v>30</v>
      </c>
      <c r="C38" s="29" t="s">
        <v>77</v>
      </c>
      <c r="D38" s="29" t="s">
        <v>78</v>
      </c>
      <c r="E38" s="32" t="s">
        <v>21</v>
      </c>
      <c r="F38" s="10">
        <v>1</v>
      </c>
      <c r="G38" s="33">
        <v>800000</v>
      </c>
      <c r="H38" s="42">
        <v>0.19</v>
      </c>
      <c r="I38" s="35">
        <f t="shared" si="1"/>
        <v>152000</v>
      </c>
      <c r="J38" s="25">
        <f t="shared" si="2"/>
        <v>952000</v>
      </c>
      <c r="K38" s="24">
        <f t="shared" si="3"/>
        <v>952000</v>
      </c>
      <c r="L38" s="33">
        <v>820000</v>
      </c>
      <c r="M38" s="42">
        <v>0.19</v>
      </c>
      <c r="N38" s="35">
        <f t="shared" si="4"/>
        <v>155800</v>
      </c>
      <c r="O38" s="27">
        <f t="shared" si="5"/>
        <v>975800</v>
      </c>
      <c r="P38" s="26">
        <f t="shared" si="6"/>
        <v>975800</v>
      </c>
      <c r="Q38" s="33">
        <v>810000</v>
      </c>
      <c r="R38" s="42">
        <v>0.19</v>
      </c>
      <c r="S38" s="35">
        <f t="shared" si="7"/>
        <v>153900</v>
      </c>
      <c r="T38" s="28">
        <f t="shared" si="8"/>
        <v>963900</v>
      </c>
      <c r="U38" s="26">
        <f t="shared" si="9"/>
        <v>963900</v>
      </c>
      <c r="V38" s="24">
        <f t="shared" si="10"/>
        <v>963900</v>
      </c>
      <c r="W38" s="24">
        <f t="shared" si="11"/>
        <v>963900</v>
      </c>
      <c r="X38" s="24">
        <f t="shared" si="0"/>
        <v>963900</v>
      </c>
    </row>
    <row r="39" spans="2:24" ht="61.15">
      <c r="B39" s="9">
        <v>31</v>
      </c>
      <c r="C39" s="29" t="s">
        <v>79</v>
      </c>
      <c r="D39" s="29" t="s">
        <v>80</v>
      </c>
      <c r="E39" s="32" t="s">
        <v>21</v>
      </c>
      <c r="F39" s="10">
        <v>1</v>
      </c>
      <c r="G39" s="33">
        <v>32000</v>
      </c>
      <c r="H39" s="42">
        <v>0.05</v>
      </c>
      <c r="I39" s="35">
        <f t="shared" si="1"/>
        <v>1600</v>
      </c>
      <c r="J39" s="25">
        <f t="shared" si="2"/>
        <v>33600</v>
      </c>
      <c r="K39" s="24">
        <f t="shared" si="3"/>
        <v>33600</v>
      </c>
      <c r="L39" s="33">
        <v>35000</v>
      </c>
      <c r="M39" s="42">
        <v>0.05</v>
      </c>
      <c r="N39" s="35">
        <f t="shared" si="4"/>
        <v>1750</v>
      </c>
      <c r="O39" s="27">
        <f t="shared" si="5"/>
        <v>36750</v>
      </c>
      <c r="P39" s="26">
        <f t="shared" si="6"/>
        <v>36750</v>
      </c>
      <c r="Q39" s="33">
        <v>34000</v>
      </c>
      <c r="R39" s="42">
        <v>0.05</v>
      </c>
      <c r="S39" s="35">
        <f t="shared" si="7"/>
        <v>1700</v>
      </c>
      <c r="T39" s="28">
        <f t="shared" si="8"/>
        <v>35700</v>
      </c>
      <c r="U39" s="26">
        <f t="shared" si="9"/>
        <v>35700</v>
      </c>
      <c r="V39" s="24">
        <f t="shared" si="10"/>
        <v>35350</v>
      </c>
      <c r="W39" s="24">
        <f t="shared" si="11"/>
        <v>35350</v>
      </c>
      <c r="X39" s="24">
        <f t="shared" si="0"/>
        <v>35350</v>
      </c>
    </row>
    <row r="40" spans="2:24" ht="40.9">
      <c r="B40" s="9">
        <v>32</v>
      </c>
      <c r="C40" s="29" t="s">
        <v>81</v>
      </c>
      <c r="D40" s="29" t="s">
        <v>82</v>
      </c>
      <c r="E40" s="32" t="s">
        <v>21</v>
      </c>
      <c r="F40" s="10">
        <v>1</v>
      </c>
      <c r="G40" s="33">
        <v>80000</v>
      </c>
      <c r="H40" s="42">
        <v>0.19</v>
      </c>
      <c r="I40" s="35">
        <f t="shared" si="1"/>
        <v>15200</v>
      </c>
      <c r="J40" s="25">
        <f t="shared" si="2"/>
        <v>95200</v>
      </c>
      <c r="K40" s="24">
        <f t="shared" si="3"/>
        <v>95200</v>
      </c>
      <c r="L40" s="33">
        <v>90000</v>
      </c>
      <c r="M40" s="42">
        <v>0.19</v>
      </c>
      <c r="N40" s="35">
        <f t="shared" si="4"/>
        <v>17100</v>
      </c>
      <c r="O40" s="27">
        <f t="shared" si="5"/>
        <v>107100</v>
      </c>
      <c r="P40" s="26">
        <f t="shared" si="6"/>
        <v>107100</v>
      </c>
      <c r="Q40" s="33">
        <v>85000</v>
      </c>
      <c r="R40" s="42">
        <v>0.19</v>
      </c>
      <c r="S40" s="35">
        <f t="shared" si="7"/>
        <v>16150</v>
      </c>
      <c r="T40" s="28">
        <f t="shared" si="8"/>
        <v>101150</v>
      </c>
      <c r="U40" s="26">
        <f t="shared" si="9"/>
        <v>101150</v>
      </c>
      <c r="V40" s="24">
        <f t="shared" si="10"/>
        <v>101150</v>
      </c>
      <c r="W40" s="24">
        <f t="shared" si="11"/>
        <v>101150</v>
      </c>
      <c r="X40" s="24">
        <f t="shared" si="0"/>
        <v>101150</v>
      </c>
    </row>
    <row r="41" spans="2:24" ht="21">
      <c r="B41" s="9">
        <v>33</v>
      </c>
      <c r="C41" s="29" t="s">
        <v>83</v>
      </c>
      <c r="D41" s="29" t="s">
        <v>84</v>
      </c>
      <c r="E41" s="32" t="s">
        <v>85</v>
      </c>
      <c r="F41" s="10">
        <v>1</v>
      </c>
      <c r="G41" s="33">
        <v>20000</v>
      </c>
      <c r="H41" s="43">
        <v>0</v>
      </c>
      <c r="I41" s="35">
        <f t="shared" si="1"/>
        <v>0</v>
      </c>
      <c r="J41" s="25">
        <f t="shared" si="2"/>
        <v>20000</v>
      </c>
      <c r="K41" s="24">
        <f t="shared" si="3"/>
        <v>20000</v>
      </c>
      <c r="L41" s="33">
        <v>23000</v>
      </c>
      <c r="M41" s="43">
        <v>0</v>
      </c>
      <c r="N41" s="35">
        <f t="shared" si="4"/>
        <v>0</v>
      </c>
      <c r="O41" s="27">
        <f t="shared" si="5"/>
        <v>23000</v>
      </c>
      <c r="P41" s="26">
        <f t="shared" si="6"/>
        <v>23000</v>
      </c>
      <c r="Q41" s="33">
        <v>18000</v>
      </c>
      <c r="R41" s="43">
        <v>0</v>
      </c>
      <c r="S41" s="35">
        <f t="shared" si="7"/>
        <v>0</v>
      </c>
      <c r="T41" s="28">
        <f t="shared" si="8"/>
        <v>18000</v>
      </c>
      <c r="U41" s="26">
        <f t="shared" si="9"/>
        <v>18000</v>
      </c>
      <c r="V41" s="24">
        <f t="shared" si="10"/>
        <v>20333.333333333332</v>
      </c>
      <c r="W41" s="24">
        <f t="shared" si="11"/>
        <v>20333</v>
      </c>
      <c r="X41" s="24">
        <f t="shared" ref="X41:X72" si="12">V41*F41</f>
        <v>20333.333333333332</v>
      </c>
    </row>
    <row r="42" spans="2:24" ht="21">
      <c r="B42" s="9">
        <v>34</v>
      </c>
      <c r="C42" s="29" t="s">
        <v>86</v>
      </c>
      <c r="D42" s="29" t="s">
        <v>87</v>
      </c>
      <c r="E42" s="32" t="s">
        <v>85</v>
      </c>
      <c r="F42" s="10">
        <v>1</v>
      </c>
      <c r="G42" s="33">
        <v>24000</v>
      </c>
      <c r="H42" s="43">
        <v>0</v>
      </c>
      <c r="I42" s="35">
        <f t="shared" si="1"/>
        <v>0</v>
      </c>
      <c r="J42" s="25">
        <f t="shared" si="2"/>
        <v>24000</v>
      </c>
      <c r="K42" s="24">
        <f t="shared" si="3"/>
        <v>24000</v>
      </c>
      <c r="L42" s="33">
        <v>24000</v>
      </c>
      <c r="M42" s="43">
        <v>0</v>
      </c>
      <c r="N42" s="35">
        <f t="shared" si="4"/>
        <v>0</v>
      </c>
      <c r="O42" s="27">
        <f t="shared" si="5"/>
        <v>24000</v>
      </c>
      <c r="P42" s="26">
        <f t="shared" si="6"/>
        <v>24000</v>
      </c>
      <c r="Q42" s="33">
        <v>22000</v>
      </c>
      <c r="R42" s="43">
        <v>0</v>
      </c>
      <c r="S42" s="35">
        <f t="shared" si="7"/>
        <v>0</v>
      </c>
      <c r="T42" s="28">
        <f t="shared" si="8"/>
        <v>22000</v>
      </c>
      <c r="U42" s="26">
        <f t="shared" si="9"/>
        <v>22000</v>
      </c>
      <c r="V42" s="24">
        <f t="shared" si="10"/>
        <v>23333.333333333332</v>
      </c>
      <c r="W42" s="24">
        <f t="shared" si="11"/>
        <v>23333</v>
      </c>
      <c r="X42" s="24">
        <f t="shared" si="12"/>
        <v>23333.333333333332</v>
      </c>
    </row>
    <row r="43" spans="2:24" ht="61.15">
      <c r="B43" s="9">
        <v>35</v>
      </c>
      <c r="C43" s="29" t="s">
        <v>88</v>
      </c>
      <c r="D43" s="31" t="s">
        <v>89</v>
      </c>
      <c r="E43" s="32" t="s">
        <v>90</v>
      </c>
      <c r="F43" s="10">
        <v>1</v>
      </c>
      <c r="G43" s="33">
        <v>100000</v>
      </c>
      <c r="H43" s="42">
        <v>0.19</v>
      </c>
      <c r="I43" s="35">
        <f t="shared" si="1"/>
        <v>19000</v>
      </c>
      <c r="J43" s="25">
        <f t="shared" si="2"/>
        <v>119000</v>
      </c>
      <c r="K43" s="24">
        <f t="shared" si="3"/>
        <v>119000</v>
      </c>
      <c r="L43" s="33">
        <v>110000</v>
      </c>
      <c r="M43" s="42">
        <v>0.19</v>
      </c>
      <c r="N43" s="35">
        <f t="shared" si="4"/>
        <v>20900</v>
      </c>
      <c r="O43" s="27">
        <f t="shared" si="5"/>
        <v>130900</v>
      </c>
      <c r="P43" s="26">
        <f t="shared" si="6"/>
        <v>130900</v>
      </c>
      <c r="Q43" s="33">
        <v>105000</v>
      </c>
      <c r="R43" s="42">
        <v>0.19</v>
      </c>
      <c r="S43" s="35">
        <f t="shared" si="7"/>
        <v>19950</v>
      </c>
      <c r="T43" s="28">
        <f t="shared" si="8"/>
        <v>124950</v>
      </c>
      <c r="U43" s="26">
        <f t="shared" si="9"/>
        <v>124950</v>
      </c>
      <c r="V43" s="24">
        <f t="shared" si="10"/>
        <v>124950</v>
      </c>
      <c r="W43" s="24">
        <f t="shared" si="11"/>
        <v>124950</v>
      </c>
      <c r="X43" s="24">
        <f t="shared" si="12"/>
        <v>124950</v>
      </c>
    </row>
    <row r="44" spans="2:24" ht="81.599999999999994">
      <c r="B44" s="9">
        <v>36</v>
      </c>
      <c r="C44" s="29" t="s">
        <v>91</v>
      </c>
      <c r="D44" s="31" t="s">
        <v>92</v>
      </c>
      <c r="E44" s="32" t="s">
        <v>85</v>
      </c>
      <c r="F44" s="10">
        <v>1</v>
      </c>
      <c r="G44" s="33">
        <v>170000</v>
      </c>
      <c r="H44" s="42">
        <v>0</v>
      </c>
      <c r="I44" s="35">
        <f t="shared" si="1"/>
        <v>0</v>
      </c>
      <c r="J44" s="25">
        <f t="shared" si="2"/>
        <v>170000</v>
      </c>
      <c r="K44" s="24">
        <f t="shared" si="3"/>
        <v>170000</v>
      </c>
      <c r="L44" s="33">
        <v>180000</v>
      </c>
      <c r="M44" s="42">
        <v>0</v>
      </c>
      <c r="N44" s="35">
        <f t="shared" si="4"/>
        <v>0</v>
      </c>
      <c r="O44" s="27">
        <f t="shared" si="5"/>
        <v>180000</v>
      </c>
      <c r="P44" s="26">
        <f t="shared" si="6"/>
        <v>180000</v>
      </c>
      <c r="Q44" s="33">
        <v>175000</v>
      </c>
      <c r="R44" s="42">
        <v>0</v>
      </c>
      <c r="S44" s="35">
        <f t="shared" si="7"/>
        <v>0</v>
      </c>
      <c r="T44" s="28">
        <f t="shared" si="8"/>
        <v>175000</v>
      </c>
      <c r="U44" s="26">
        <f t="shared" si="9"/>
        <v>175000</v>
      </c>
      <c r="V44" s="24">
        <f t="shared" si="10"/>
        <v>175000</v>
      </c>
      <c r="W44" s="24">
        <f t="shared" si="11"/>
        <v>175000</v>
      </c>
      <c r="X44" s="24">
        <f t="shared" si="12"/>
        <v>175000</v>
      </c>
    </row>
    <row r="45" spans="2:24" ht="183.6">
      <c r="B45" s="9">
        <v>37</v>
      </c>
      <c r="C45" s="29" t="s">
        <v>93</v>
      </c>
      <c r="D45" s="31" t="s">
        <v>94</v>
      </c>
      <c r="E45" s="32" t="s">
        <v>21</v>
      </c>
      <c r="F45" s="10">
        <v>1</v>
      </c>
      <c r="G45" s="33">
        <v>22000</v>
      </c>
      <c r="H45" s="42">
        <v>0.19</v>
      </c>
      <c r="I45" s="35">
        <f t="shared" si="1"/>
        <v>4180</v>
      </c>
      <c r="J45" s="25">
        <f t="shared" si="2"/>
        <v>26180</v>
      </c>
      <c r="K45" s="24">
        <f t="shared" si="3"/>
        <v>26180</v>
      </c>
      <c r="L45" s="33">
        <v>25000</v>
      </c>
      <c r="M45" s="42">
        <v>0.19</v>
      </c>
      <c r="N45" s="35">
        <f t="shared" si="4"/>
        <v>4750</v>
      </c>
      <c r="O45" s="27">
        <f t="shared" si="5"/>
        <v>29750</v>
      </c>
      <c r="P45" s="26">
        <f t="shared" si="6"/>
        <v>29750</v>
      </c>
      <c r="Q45" s="33">
        <v>24000</v>
      </c>
      <c r="R45" s="42">
        <v>0.19</v>
      </c>
      <c r="S45" s="35">
        <f t="shared" si="7"/>
        <v>4560</v>
      </c>
      <c r="T45" s="28">
        <f t="shared" si="8"/>
        <v>28560</v>
      </c>
      <c r="U45" s="26">
        <f t="shared" si="9"/>
        <v>28560</v>
      </c>
      <c r="V45" s="24">
        <f t="shared" si="10"/>
        <v>28163.333333333332</v>
      </c>
      <c r="W45" s="24">
        <f t="shared" si="11"/>
        <v>28163</v>
      </c>
      <c r="X45" s="24">
        <f t="shared" si="12"/>
        <v>28163.333333333332</v>
      </c>
    </row>
    <row r="46" spans="2:24" ht="81.599999999999994">
      <c r="B46" s="9">
        <v>38</v>
      </c>
      <c r="C46" s="29" t="s">
        <v>95</v>
      </c>
      <c r="D46" s="31" t="s">
        <v>96</v>
      </c>
      <c r="E46" s="32" t="s">
        <v>97</v>
      </c>
      <c r="F46" s="10">
        <v>1</v>
      </c>
      <c r="G46" s="33">
        <v>450000</v>
      </c>
      <c r="H46" s="43">
        <v>0</v>
      </c>
      <c r="I46" s="35">
        <f t="shared" si="1"/>
        <v>0</v>
      </c>
      <c r="J46" s="25">
        <f t="shared" si="2"/>
        <v>450000</v>
      </c>
      <c r="K46" s="24">
        <f t="shared" si="3"/>
        <v>450000</v>
      </c>
      <c r="L46" s="33">
        <v>480000</v>
      </c>
      <c r="M46" s="43">
        <v>0</v>
      </c>
      <c r="N46" s="35">
        <f t="shared" si="4"/>
        <v>0</v>
      </c>
      <c r="O46" s="27">
        <f t="shared" si="5"/>
        <v>480000</v>
      </c>
      <c r="P46" s="26">
        <f t="shared" si="6"/>
        <v>480000</v>
      </c>
      <c r="Q46" s="33">
        <v>470000</v>
      </c>
      <c r="R46" s="43">
        <v>0</v>
      </c>
      <c r="S46" s="35">
        <f t="shared" si="7"/>
        <v>0</v>
      </c>
      <c r="T46" s="28">
        <f t="shared" si="8"/>
        <v>470000</v>
      </c>
      <c r="U46" s="26">
        <f t="shared" si="9"/>
        <v>470000</v>
      </c>
      <c r="V46" s="24">
        <f t="shared" si="10"/>
        <v>466666.66666666669</v>
      </c>
      <c r="W46" s="24">
        <f t="shared" si="11"/>
        <v>466667</v>
      </c>
      <c r="X46" s="24">
        <f t="shared" si="12"/>
        <v>466666.66666666669</v>
      </c>
    </row>
    <row r="47" spans="2:24" ht="21">
      <c r="B47" s="9">
        <v>39</v>
      </c>
      <c r="C47" s="29" t="s">
        <v>98</v>
      </c>
      <c r="D47" s="29" t="s">
        <v>99</v>
      </c>
      <c r="E47" s="32" t="s">
        <v>21</v>
      </c>
      <c r="F47" s="10">
        <v>1</v>
      </c>
      <c r="G47" s="33">
        <v>180000</v>
      </c>
      <c r="H47" s="42">
        <v>0.19</v>
      </c>
      <c r="I47" s="35">
        <f t="shared" si="1"/>
        <v>34200</v>
      </c>
      <c r="J47" s="25">
        <f t="shared" si="2"/>
        <v>214200</v>
      </c>
      <c r="K47" s="24">
        <f t="shared" si="3"/>
        <v>214200</v>
      </c>
      <c r="L47" s="33">
        <v>190000</v>
      </c>
      <c r="M47" s="42">
        <v>0.19</v>
      </c>
      <c r="N47" s="35">
        <f t="shared" si="4"/>
        <v>36100</v>
      </c>
      <c r="O47" s="27">
        <f t="shared" si="5"/>
        <v>226100</v>
      </c>
      <c r="P47" s="26">
        <f t="shared" si="6"/>
        <v>226100</v>
      </c>
      <c r="Q47" s="33">
        <v>185000</v>
      </c>
      <c r="R47" s="42">
        <v>0.19</v>
      </c>
      <c r="S47" s="35">
        <f t="shared" si="7"/>
        <v>35150</v>
      </c>
      <c r="T47" s="28">
        <f t="shared" si="8"/>
        <v>220150</v>
      </c>
      <c r="U47" s="26">
        <f t="shared" si="9"/>
        <v>220150</v>
      </c>
      <c r="V47" s="24">
        <f t="shared" si="10"/>
        <v>220150</v>
      </c>
      <c r="W47" s="24">
        <f t="shared" si="11"/>
        <v>220150</v>
      </c>
      <c r="X47" s="24">
        <f t="shared" si="12"/>
        <v>220150</v>
      </c>
    </row>
    <row r="48" spans="2:24" ht="40.9">
      <c r="B48" s="9">
        <v>40</v>
      </c>
      <c r="C48" s="29" t="s">
        <v>100</v>
      </c>
      <c r="D48" s="29" t="s">
        <v>101</v>
      </c>
      <c r="E48" s="32" t="s">
        <v>21</v>
      </c>
      <c r="F48" s="10">
        <v>1</v>
      </c>
      <c r="G48" s="33">
        <v>4200</v>
      </c>
      <c r="H48" s="42">
        <v>0.19</v>
      </c>
      <c r="I48" s="35">
        <f t="shared" si="1"/>
        <v>798</v>
      </c>
      <c r="J48" s="25">
        <f t="shared" si="2"/>
        <v>4998</v>
      </c>
      <c r="K48" s="24">
        <f t="shared" si="3"/>
        <v>4998</v>
      </c>
      <c r="L48" s="33">
        <v>4000</v>
      </c>
      <c r="M48" s="42">
        <v>0.19</v>
      </c>
      <c r="N48" s="35">
        <f t="shared" si="4"/>
        <v>760</v>
      </c>
      <c r="O48" s="27">
        <f t="shared" si="5"/>
        <v>4760</v>
      </c>
      <c r="P48" s="26">
        <f t="shared" si="6"/>
        <v>4760</v>
      </c>
      <c r="Q48" s="33">
        <v>4400</v>
      </c>
      <c r="R48" s="42">
        <v>0.19</v>
      </c>
      <c r="S48" s="35">
        <f t="shared" si="7"/>
        <v>836</v>
      </c>
      <c r="T48" s="28">
        <f t="shared" si="8"/>
        <v>5236</v>
      </c>
      <c r="U48" s="26">
        <f t="shared" si="9"/>
        <v>5236</v>
      </c>
      <c r="V48" s="24">
        <f t="shared" si="10"/>
        <v>4998</v>
      </c>
      <c r="W48" s="24">
        <f t="shared" si="11"/>
        <v>4998</v>
      </c>
      <c r="X48" s="24">
        <f t="shared" si="12"/>
        <v>4998</v>
      </c>
    </row>
    <row r="49" spans="2:24" ht="40.9">
      <c r="B49" s="9">
        <v>41</v>
      </c>
      <c r="C49" s="30" t="s">
        <v>102</v>
      </c>
      <c r="D49" s="29" t="s">
        <v>103</v>
      </c>
      <c r="E49" s="32" t="s">
        <v>97</v>
      </c>
      <c r="F49" s="10">
        <v>1</v>
      </c>
      <c r="G49" s="33">
        <v>30000</v>
      </c>
      <c r="H49" s="42">
        <v>0.19</v>
      </c>
      <c r="I49" s="35">
        <f t="shared" si="1"/>
        <v>5700</v>
      </c>
      <c r="J49" s="25">
        <f t="shared" si="2"/>
        <v>35700</v>
      </c>
      <c r="K49" s="24">
        <f t="shared" si="3"/>
        <v>35700</v>
      </c>
      <c r="L49" s="33">
        <v>35000</v>
      </c>
      <c r="M49" s="42">
        <v>0.19</v>
      </c>
      <c r="N49" s="35">
        <f t="shared" si="4"/>
        <v>6650</v>
      </c>
      <c r="O49" s="27">
        <f t="shared" si="5"/>
        <v>41650</v>
      </c>
      <c r="P49" s="26">
        <f t="shared" si="6"/>
        <v>41650</v>
      </c>
      <c r="Q49" s="33">
        <v>32000</v>
      </c>
      <c r="R49" s="42">
        <v>0.19</v>
      </c>
      <c r="S49" s="35">
        <f t="shared" si="7"/>
        <v>6080</v>
      </c>
      <c r="T49" s="28">
        <f t="shared" si="8"/>
        <v>38080</v>
      </c>
      <c r="U49" s="26">
        <f t="shared" si="9"/>
        <v>38080</v>
      </c>
      <c r="V49" s="24">
        <f t="shared" si="10"/>
        <v>38476.666666666664</v>
      </c>
      <c r="W49" s="24">
        <f t="shared" si="11"/>
        <v>38477</v>
      </c>
      <c r="X49" s="24">
        <f t="shared" si="12"/>
        <v>38476.666666666664</v>
      </c>
    </row>
    <row r="50" spans="2:24" ht="40.9">
      <c r="B50" s="9">
        <v>42</v>
      </c>
      <c r="C50" s="29" t="s">
        <v>104</v>
      </c>
      <c r="D50" s="31" t="s">
        <v>105</v>
      </c>
      <c r="E50" s="32" t="s">
        <v>21</v>
      </c>
      <c r="F50" s="10">
        <v>1</v>
      </c>
      <c r="G50" s="33">
        <v>60000</v>
      </c>
      <c r="H50" s="42">
        <v>0.05</v>
      </c>
      <c r="I50" s="35">
        <f t="shared" si="1"/>
        <v>3000</v>
      </c>
      <c r="J50" s="25">
        <f t="shared" si="2"/>
        <v>63000</v>
      </c>
      <c r="K50" s="24">
        <f t="shared" si="3"/>
        <v>63000</v>
      </c>
      <c r="L50" s="33">
        <v>70000</v>
      </c>
      <c r="M50" s="42">
        <v>0.05</v>
      </c>
      <c r="N50" s="35">
        <f t="shared" si="4"/>
        <v>3500</v>
      </c>
      <c r="O50" s="27">
        <f t="shared" si="5"/>
        <v>73500</v>
      </c>
      <c r="P50" s="26">
        <f t="shared" si="6"/>
        <v>73500</v>
      </c>
      <c r="Q50" s="33">
        <v>65000</v>
      </c>
      <c r="R50" s="42">
        <v>0.05</v>
      </c>
      <c r="S50" s="35">
        <f t="shared" si="7"/>
        <v>3250</v>
      </c>
      <c r="T50" s="28">
        <f t="shared" si="8"/>
        <v>68250</v>
      </c>
      <c r="U50" s="26">
        <f t="shared" si="9"/>
        <v>68250</v>
      </c>
      <c r="V50" s="24">
        <f t="shared" si="10"/>
        <v>68250</v>
      </c>
      <c r="W50" s="24">
        <f t="shared" si="11"/>
        <v>68250</v>
      </c>
      <c r="X50" s="24">
        <f t="shared" si="12"/>
        <v>68250</v>
      </c>
    </row>
    <row r="51" spans="2:24" ht="21">
      <c r="B51" s="9">
        <v>43</v>
      </c>
      <c r="C51" s="29" t="s">
        <v>106</v>
      </c>
      <c r="D51" s="29" t="s">
        <v>107</v>
      </c>
      <c r="E51" s="32" t="s">
        <v>85</v>
      </c>
      <c r="F51" s="10">
        <v>1</v>
      </c>
      <c r="G51" s="33">
        <v>40000</v>
      </c>
      <c r="H51" s="43">
        <v>0</v>
      </c>
      <c r="I51" s="35">
        <f t="shared" si="1"/>
        <v>0</v>
      </c>
      <c r="J51" s="25">
        <f t="shared" si="2"/>
        <v>40000</v>
      </c>
      <c r="K51" s="24">
        <f t="shared" si="3"/>
        <v>40000</v>
      </c>
      <c r="L51" s="33">
        <v>44000</v>
      </c>
      <c r="M51" s="43">
        <v>0</v>
      </c>
      <c r="N51" s="35">
        <f t="shared" si="4"/>
        <v>0</v>
      </c>
      <c r="O51" s="27">
        <f t="shared" si="5"/>
        <v>44000</v>
      </c>
      <c r="P51" s="26">
        <f t="shared" si="6"/>
        <v>44000</v>
      </c>
      <c r="Q51" s="33">
        <v>42000</v>
      </c>
      <c r="R51" s="43">
        <v>0</v>
      </c>
      <c r="S51" s="35">
        <f t="shared" si="7"/>
        <v>0</v>
      </c>
      <c r="T51" s="28">
        <f t="shared" si="8"/>
        <v>42000</v>
      </c>
      <c r="U51" s="26">
        <f t="shared" si="9"/>
        <v>42000</v>
      </c>
      <c r="V51" s="24">
        <f t="shared" si="10"/>
        <v>42000</v>
      </c>
      <c r="W51" s="24">
        <f t="shared" si="11"/>
        <v>42000</v>
      </c>
      <c r="X51" s="24">
        <f t="shared" si="12"/>
        <v>42000</v>
      </c>
    </row>
    <row r="52" spans="2:24" ht="21">
      <c r="B52" s="9">
        <v>44</v>
      </c>
      <c r="C52" s="30" t="s">
        <v>108</v>
      </c>
      <c r="D52" s="29" t="s">
        <v>109</v>
      </c>
      <c r="E52" s="32" t="s">
        <v>21</v>
      </c>
      <c r="F52" s="10">
        <v>1</v>
      </c>
      <c r="G52" s="33">
        <v>300000</v>
      </c>
      <c r="H52" s="43">
        <v>0</v>
      </c>
      <c r="I52" s="35">
        <f t="shared" si="1"/>
        <v>0</v>
      </c>
      <c r="J52" s="25">
        <f t="shared" si="2"/>
        <v>300000</v>
      </c>
      <c r="K52" s="24">
        <f t="shared" si="3"/>
        <v>300000</v>
      </c>
      <c r="L52" s="33">
        <v>320000</v>
      </c>
      <c r="M52" s="43">
        <v>0</v>
      </c>
      <c r="N52" s="35">
        <f t="shared" si="4"/>
        <v>0</v>
      </c>
      <c r="O52" s="27">
        <f t="shared" si="5"/>
        <v>320000</v>
      </c>
      <c r="P52" s="26">
        <f t="shared" si="6"/>
        <v>320000</v>
      </c>
      <c r="Q52" s="33">
        <v>310000</v>
      </c>
      <c r="R52" s="43">
        <v>0</v>
      </c>
      <c r="S52" s="35">
        <f t="shared" si="7"/>
        <v>0</v>
      </c>
      <c r="T52" s="28">
        <f t="shared" si="8"/>
        <v>310000</v>
      </c>
      <c r="U52" s="26">
        <f t="shared" si="9"/>
        <v>310000</v>
      </c>
      <c r="V52" s="24">
        <f t="shared" si="10"/>
        <v>310000</v>
      </c>
      <c r="W52" s="24">
        <f t="shared" si="11"/>
        <v>310000</v>
      </c>
      <c r="X52" s="24">
        <f t="shared" si="12"/>
        <v>310000</v>
      </c>
    </row>
    <row r="53" spans="2:24" ht="40.9">
      <c r="B53" s="9">
        <v>45</v>
      </c>
      <c r="C53" s="29" t="s">
        <v>110</v>
      </c>
      <c r="D53" s="29" t="s">
        <v>111</v>
      </c>
      <c r="E53" s="32" t="s">
        <v>21</v>
      </c>
      <c r="F53" s="10">
        <v>1</v>
      </c>
      <c r="G53" s="33">
        <v>400000</v>
      </c>
      <c r="H53" s="43">
        <v>0</v>
      </c>
      <c r="I53" s="35">
        <f t="shared" si="1"/>
        <v>0</v>
      </c>
      <c r="J53" s="25">
        <f t="shared" si="2"/>
        <v>400000</v>
      </c>
      <c r="K53" s="24">
        <f t="shared" si="3"/>
        <v>400000</v>
      </c>
      <c r="L53" s="33">
        <v>430000</v>
      </c>
      <c r="M53" s="43">
        <v>0</v>
      </c>
      <c r="N53" s="35">
        <f t="shared" si="4"/>
        <v>0</v>
      </c>
      <c r="O53" s="27">
        <f t="shared" si="5"/>
        <v>430000</v>
      </c>
      <c r="P53" s="26">
        <f t="shared" si="6"/>
        <v>430000</v>
      </c>
      <c r="Q53" s="33">
        <v>420000</v>
      </c>
      <c r="R53" s="43">
        <v>0</v>
      </c>
      <c r="S53" s="35">
        <f t="shared" si="7"/>
        <v>0</v>
      </c>
      <c r="T53" s="28">
        <f t="shared" si="8"/>
        <v>420000</v>
      </c>
      <c r="U53" s="26">
        <f t="shared" si="9"/>
        <v>420000</v>
      </c>
      <c r="V53" s="24">
        <f t="shared" si="10"/>
        <v>416666.66666666669</v>
      </c>
      <c r="W53" s="24">
        <f t="shared" si="11"/>
        <v>416667</v>
      </c>
      <c r="X53" s="24">
        <f t="shared" si="12"/>
        <v>416666.66666666669</v>
      </c>
    </row>
    <row r="54" spans="2:24" ht="40.9">
      <c r="B54" s="9">
        <v>46</v>
      </c>
      <c r="C54" s="29" t="s">
        <v>112</v>
      </c>
      <c r="D54" s="29" t="s">
        <v>113</v>
      </c>
      <c r="E54" s="32" t="s">
        <v>21</v>
      </c>
      <c r="F54" s="10">
        <v>1</v>
      </c>
      <c r="G54" s="33">
        <v>80000</v>
      </c>
      <c r="H54" s="43">
        <v>0</v>
      </c>
      <c r="I54" s="35">
        <f t="shared" si="1"/>
        <v>0</v>
      </c>
      <c r="J54" s="25">
        <f t="shared" si="2"/>
        <v>80000</v>
      </c>
      <c r="K54" s="24">
        <f t="shared" si="3"/>
        <v>80000</v>
      </c>
      <c r="L54" s="33">
        <v>90000</v>
      </c>
      <c r="M54" s="43">
        <v>0</v>
      </c>
      <c r="N54" s="35">
        <f t="shared" si="4"/>
        <v>0</v>
      </c>
      <c r="O54" s="27">
        <f t="shared" si="5"/>
        <v>90000</v>
      </c>
      <c r="P54" s="26">
        <f t="shared" si="6"/>
        <v>90000</v>
      </c>
      <c r="Q54" s="33">
        <v>85000</v>
      </c>
      <c r="R54" s="43">
        <v>0</v>
      </c>
      <c r="S54" s="35">
        <f t="shared" si="7"/>
        <v>0</v>
      </c>
      <c r="T54" s="28">
        <f t="shared" si="8"/>
        <v>85000</v>
      </c>
      <c r="U54" s="26">
        <f t="shared" si="9"/>
        <v>85000</v>
      </c>
      <c r="V54" s="24">
        <f t="shared" si="10"/>
        <v>85000</v>
      </c>
      <c r="W54" s="24">
        <f t="shared" si="11"/>
        <v>85000</v>
      </c>
      <c r="X54" s="24">
        <f t="shared" si="12"/>
        <v>85000</v>
      </c>
    </row>
    <row r="55" spans="2:24" ht="21">
      <c r="B55" s="9">
        <v>47</v>
      </c>
      <c r="C55" s="29" t="s">
        <v>114</v>
      </c>
      <c r="D55" s="29" t="s">
        <v>115</v>
      </c>
      <c r="E55" s="32" t="s">
        <v>21</v>
      </c>
      <c r="F55" s="10">
        <v>1</v>
      </c>
      <c r="G55" s="33">
        <v>420000</v>
      </c>
      <c r="H55" s="43">
        <v>0</v>
      </c>
      <c r="I55" s="35">
        <f t="shared" si="1"/>
        <v>0</v>
      </c>
      <c r="J55" s="25">
        <f t="shared" si="2"/>
        <v>420000</v>
      </c>
      <c r="K55" s="24">
        <f t="shared" si="3"/>
        <v>420000</v>
      </c>
      <c r="L55" s="33">
        <v>450000</v>
      </c>
      <c r="M55" s="43">
        <v>0</v>
      </c>
      <c r="N55" s="35">
        <f t="shared" si="4"/>
        <v>0</v>
      </c>
      <c r="O55" s="27">
        <f t="shared" si="5"/>
        <v>450000</v>
      </c>
      <c r="P55" s="26">
        <f t="shared" si="6"/>
        <v>450000</v>
      </c>
      <c r="Q55" s="33">
        <v>440000</v>
      </c>
      <c r="R55" s="43">
        <v>0</v>
      </c>
      <c r="S55" s="35">
        <f t="shared" si="7"/>
        <v>0</v>
      </c>
      <c r="T55" s="28">
        <f t="shared" si="8"/>
        <v>440000</v>
      </c>
      <c r="U55" s="26">
        <f t="shared" si="9"/>
        <v>440000</v>
      </c>
      <c r="V55" s="24">
        <f t="shared" si="10"/>
        <v>436666.66666666669</v>
      </c>
      <c r="W55" s="24">
        <f t="shared" si="11"/>
        <v>436667</v>
      </c>
      <c r="X55" s="24">
        <f t="shared" si="12"/>
        <v>436666.66666666669</v>
      </c>
    </row>
    <row r="56" spans="2:24" ht="40.9">
      <c r="B56" s="9">
        <v>48</v>
      </c>
      <c r="C56" s="29" t="s">
        <v>116</v>
      </c>
      <c r="D56" s="29" t="s">
        <v>117</v>
      </c>
      <c r="E56" s="32" t="s">
        <v>21</v>
      </c>
      <c r="F56" s="10">
        <v>1</v>
      </c>
      <c r="G56" s="33">
        <v>70000</v>
      </c>
      <c r="H56" s="42">
        <v>0.19</v>
      </c>
      <c r="I56" s="35">
        <f t="shared" si="1"/>
        <v>13300</v>
      </c>
      <c r="J56" s="25">
        <f t="shared" si="2"/>
        <v>83300</v>
      </c>
      <c r="K56" s="24">
        <f t="shared" si="3"/>
        <v>83300</v>
      </c>
      <c r="L56" s="33">
        <v>74000</v>
      </c>
      <c r="M56" s="42">
        <v>0.19</v>
      </c>
      <c r="N56" s="35">
        <f t="shared" si="4"/>
        <v>14060</v>
      </c>
      <c r="O56" s="27">
        <f t="shared" si="5"/>
        <v>88060</v>
      </c>
      <c r="P56" s="26">
        <f t="shared" si="6"/>
        <v>88060</v>
      </c>
      <c r="Q56" s="33">
        <v>72000</v>
      </c>
      <c r="R56" s="42">
        <v>0.19</v>
      </c>
      <c r="S56" s="35">
        <f t="shared" si="7"/>
        <v>13680</v>
      </c>
      <c r="T56" s="28">
        <f t="shared" si="8"/>
        <v>85680</v>
      </c>
      <c r="U56" s="26">
        <f t="shared" si="9"/>
        <v>85680</v>
      </c>
      <c r="V56" s="24">
        <f t="shared" si="10"/>
        <v>85680</v>
      </c>
      <c r="W56" s="24">
        <f t="shared" si="11"/>
        <v>85680</v>
      </c>
      <c r="X56" s="24">
        <f t="shared" si="12"/>
        <v>85680</v>
      </c>
    </row>
    <row r="57" spans="2:24" ht="21">
      <c r="B57" s="9">
        <v>49</v>
      </c>
      <c r="C57" s="29" t="s">
        <v>118</v>
      </c>
      <c r="D57" s="29" t="s">
        <v>119</v>
      </c>
      <c r="E57" s="32" t="s">
        <v>21</v>
      </c>
      <c r="F57" s="10">
        <v>1</v>
      </c>
      <c r="G57" s="33">
        <v>450000</v>
      </c>
      <c r="H57" s="43">
        <v>0</v>
      </c>
      <c r="I57" s="35">
        <f t="shared" si="1"/>
        <v>0</v>
      </c>
      <c r="J57" s="25">
        <f t="shared" si="2"/>
        <v>450000</v>
      </c>
      <c r="K57" s="24">
        <f t="shared" si="3"/>
        <v>450000</v>
      </c>
      <c r="L57" s="33">
        <v>480000</v>
      </c>
      <c r="M57" s="43">
        <v>0</v>
      </c>
      <c r="N57" s="35">
        <f t="shared" si="4"/>
        <v>0</v>
      </c>
      <c r="O57" s="27">
        <f t="shared" si="5"/>
        <v>480000</v>
      </c>
      <c r="P57" s="26">
        <f t="shared" si="6"/>
        <v>480000</v>
      </c>
      <c r="Q57" s="33">
        <v>470000</v>
      </c>
      <c r="R57" s="43">
        <v>0</v>
      </c>
      <c r="S57" s="35">
        <f t="shared" si="7"/>
        <v>0</v>
      </c>
      <c r="T57" s="28">
        <f t="shared" si="8"/>
        <v>470000</v>
      </c>
      <c r="U57" s="26">
        <f t="shared" si="9"/>
        <v>470000</v>
      </c>
      <c r="V57" s="24">
        <f t="shared" si="10"/>
        <v>466666.66666666669</v>
      </c>
      <c r="W57" s="24">
        <f t="shared" si="11"/>
        <v>466667</v>
      </c>
      <c r="X57" s="24">
        <f t="shared" si="12"/>
        <v>466666.66666666669</v>
      </c>
    </row>
    <row r="58" spans="2:24" ht="61.15">
      <c r="B58" s="9">
        <v>50</v>
      </c>
      <c r="C58" s="31" t="s">
        <v>120</v>
      </c>
      <c r="D58" s="29" t="s">
        <v>121</v>
      </c>
      <c r="E58" s="32" t="s">
        <v>21</v>
      </c>
      <c r="F58" s="10">
        <v>1</v>
      </c>
      <c r="G58" s="33">
        <v>400000</v>
      </c>
      <c r="H58" s="43">
        <v>0</v>
      </c>
      <c r="I58" s="35">
        <f t="shared" si="1"/>
        <v>0</v>
      </c>
      <c r="J58" s="25">
        <f t="shared" si="2"/>
        <v>400000</v>
      </c>
      <c r="K58" s="24">
        <f t="shared" si="3"/>
        <v>400000</v>
      </c>
      <c r="L58" s="33">
        <v>430000</v>
      </c>
      <c r="M58" s="43">
        <v>0</v>
      </c>
      <c r="N58" s="35">
        <f t="shared" si="4"/>
        <v>0</v>
      </c>
      <c r="O58" s="27">
        <f t="shared" si="5"/>
        <v>430000</v>
      </c>
      <c r="P58" s="26">
        <f t="shared" si="6"/>
        <v>430000</v>
      </c>
      <c r="Q58" s="33">
        <v>420000</v>
      </c>
      <c r="R58" s="43">
        <v>0</v>
      </c>
      <c r="S58" s="35">
        <f t="shared" si="7"/>
        <v>0</v>
      </c>
      <c r="T58" s="28">
        <f t="shared" si="8"/>
        <v>420000</v>
      </c>
      <c r="U58" s="26">
        <f t="shared" si="9"/>
        <v>420000</v>
      </c>
      <c r="V58" s="24">
        <f t="shared" si="10"/>
        <v>416666.66666666669</v>
      </c>
      <c r="W58" s="24">
        <f t="shared" si="11"/>
        <v>416667</v>
      </c>
      <c r="X58" s="24">
        <f t="shared" si="12"/>
        <v>416666.66666666669</v>
      </c>
    </row>
    <row r="59" spans="2:24" ht="40.9">
      <c r="B59" s="9">
        <v>51</v>
      </c>
      <c r="C59" s="29" t="s">
        <v>122</v>
      </c>
      <c r="D59" s="29" t="s">
        <v>123</v>
      </c>
      <c r="E59" s="32" t="s">
        <v>21</v>
      </c>
      <c r="F59" s="10">
        <v>1</v>
      </c>
      <c r="G59" s="33">
        <v>180000</v>
      </c>
      <c r="H59" s="43">
        <v>0</v>
      </c>
      <c r="I59" s="35">
        <f t="shared" si="1"/>
        <v>0</v>
      </c>
      <c r="J59" s="25">
        <f t="shared" si="2"/>
        <v>180000</v>
      </c>
      <c r="K59" s="24">
        <f t="shared" si="3"/>
        <v>180000</v>
      </c>
      <c r="L59" s="33">
        <v>200000</v>
      </c>
      <c r="M59" s="43">
        <v>0</v>
      </c>
      <c r="N59" s="35">
        <f t="shared" si="4"/>
        <v>0</v>
      </c>
      <c r="O59" s="27">
        <f t="shared" si="5"/>
        <v>200000</v>
      </c>
      <c r="P59" s="26">
        <f t="shared" si="6"/>
        <v>200000</v>
      </c>
      <c r="Q59" s="33">
        <v>190000</v>
      </c>
      <c r="R59" s="43">
        <v>0</v>
      </c>
      <c r="S59" s="35">
        <f t="shared" si="7"/>
        <v>0</v>
      </c>
      <c r="T59" s="28">
        <f t="shared" si="8"/>
        <v>190000</v>
      </c>
      <c r="U59" s="26">
        <f t="shared" si="9"/>
        <v>190000</v>
      </c>
      <c r="V59" s="24">
        <f t="shared" si="10"/>
        <v>190000</v>
      </c>
      <c r="W59" s="24">
        <f t="shared" si="11"/>
        <v>190000</v>
      </c>
      <c r="X59" s="24">
        <f t="shared" si="12"/>
        <v>190000</v>
      </c>
    </row>
    <row r="60" spans="2:24" ht="21">
      <c r="B60" s="9">
        <v>52</v>
      </c>
      <c r="C60" s="29" t="s">
        <v>124</v>
      </c>
      <c r="D60" s="29" t="s">
        <v>125</v>
      </c>
      <c r="E60" s="32" t="s">
        <v>85</v>
      </c>
      <c r="F60" s="10">
        <v>1</v>
      </c>
      <c r="G60" s="33">
        <v>90000</v>
      </c>
      <c r="H60" s="43">
        <v>0</v>
      </c>
      <c r="I60" s="35">
        <f t="shared" si="1"/>
        <v>0</v>
      </c>
      <c r="J60" s="25">
        <f t="shared" si="2"/>
        <v>90000</v>
      </c>
      <c r="K60" s="24">
        <f t="shared" si="3"/>
        <v>90000</v>
      </c>
      <c r="L60" s="33">
        <v>100000</v>
      </c>
      <c r="M60" s="43">
        <v>0</v>
      </c>
      <c r="N60" s="35">
        <f t="shared" si="4"/>
        <v>0</v>
      </c>
      <c r="O60" s="27">
        <f t="shared" si="5"/>
        <v>100000</v>
      </c>
      <c r="P60" s="26">
        <f t="shared" si="6"/>
        <v>100000</v>
      </c>
      <c r="Q60" s="33">
        <v>95000</v>
      </c>
      <c r="R60" s="43">
        <v>0</v>
      </c>
      <c r="S60" s="35">
        <f t="shared" si="7"/>
        <v>0</v>
      </c>
      <c r="T60" s="28">
        <f t="shared" si="8"/>
        <v>95000</v>
      </c>
      <c r="U60" s="26">
        <f t="shared" si="9"/>
        <v>95000</v>
      </c>
      <c r="V60" s="24">
        <f t="shared" si="10"/>
        <v>95000</v>
      </c>
      <c r="W60" s="24">
        <f t="shared" si="11"/>
        <v>95000</v>
      </c>
      <c r="X60" s="24">
        <f t="shared" si="12"/>
        <v>95000</v>
      </c>
    </row>
    <row r="61" spans="2:24" ht="21">
      <c r="B61" s="9">
        <v>53</v>
      </c>
      <c r="C61" s="29" t="s">
        <v>126</v>
      </c>
      <c r="D61" s="29" t="s">
        <v>127</v>
      </c>
      <c r="E61" s="32" t="s">
        <v>97</v>
      </c>
      <c r="F61" s="10">
        <v>1</v>
      </c>
      <c r="G61" s="33">
        <v>450000</v>
      </c>
      <c r="H61" s="43">
        <v>0</v>
      </c>
      <c r="I61" s="35">
        <f t="shared" si="1"/>
        <v>0</v>
      </c>
      <c r="J61" s="25">
        <f t="shared" si="2"/>
        <v>450000</v>
      </c>
      <c r="K61" s="24">
        <f t="shared" si="3"/>
        <v>450000</v>
      </c>
      <c r="L61" s="33">
        <v>460000</v>
      </c>
      <c r="M61" s="43">
        <v>0</v>
      </c>
      <c r="N61" s="35">
        <f t="shared" si="4"/>
        <v>0</v>
      </c>
      <c r="O61" s="27">
        <f t="shared" si="5"/>
        <v>460000</v>
      </c>
      <c r="P61" s="26">
        <f t="shared" si="6"/>
        <v>460000</v>
      </c>
      <c r="Q61" s="33">
        <v>470000</v>
      </c>
      <c r="R61" s="43">
        <v>0</v>
      </c>
      <c r="S61" s="35">
        <f t="shared" si="7"/>
        <v>0</v>
      </c>
      <c r="T61" s="28">
        <f t="shared" si="8"/>
        <v>470000</v>
      </c>
      <c r="U61" s="26">
        <f t="shared" si="9"/>
        <v>470000</v>
      </c>
      <c r="V61" s="24">
        <f t="shared" si="10"/>
        <v>460000</v>
      </c>
      <c r="W61" s="24">
        <f t="shared" si="11"/>
        <v>460000</v>
      </c>
      <c r="X61" s="24">
        <f t="shared" si="12"/>
        <v>460000</v>
      </c>
    </row>
    <row r="62" spans="2:24" ht="21">
      <c r="B62" s="9">
        <v>54</v>
      </c>
      <c r="C62" s="29" t="s">
        <v>128</v>
      </c>
      <c r="D62" s="29" t="s">
        <v>129</v>
      </c>
      <c r="E62" s="32" t="s">
        <v>21</v>
      </c>
      <c r="F62" s="10">
        <v>1</v>
      </c>
      <c r="G62" s="33">
        <v>60000</v>
      </c>
      <c r="H62" s="42">
        <v>0.05</v>
      </c>
      <c r="I62" s="35">
        <f t="shared" si="1"/>
        <v>3000</v>
      </c>
      <c r="J62" s="25">
        <f t="shared" si="2"/>
        <v>63000</v>
      </c>
      <c r="K62" s="24">
        <f t="shared" si="3"/>
        <v>63000</v>
      </c>
      <c r="L62" s="33">
        <v>70000</v>
      </c>
      <c r="M62" s="42">
        <v>0.05</v>
      </c>
      <c r="N62" s="35">
        <f t="shared" si="4"/>
        <v>3500</v>
      </c>
      <c r="O62" s="27">
        <f t="shared" si="5"/>
        <v>73500</v>
      </c>
      <c r="P62" s="26">
        <f t="shared" si="6"/>
        <v>73500</v>
      </c>
      <c r="Q62" s="33">
        <v>65000</v>
      </c>
      <c r="R62" s="42">
        <v>0.05</v>
      </c>
      <c r="S62" s="35">
        <f t="shared" si="7"/>
        <v>3250</v>
      </c>
      <c r="T62" s="28">
        <f t="shared" si="8"/>
        <v>68250</v>
      </c>
      <c r="U62" s="26">
        <f t="shared" si="9"/>
        <v>68250</v>
      </c>
      <c r="V62" s="24">
        <f t="shared" si="10"/>
        <v>68250</v>
      </c>
      <c r="W62" s="24">
        <f t="shared" si="11"/>
        <v>68250</v>
      </c>
      <c r="X62" s="24">
        <f t="shared" si="12"/>
        <v>68250</v>
      </c>
    </row>
    <row r="63" spans="2:24" ht="21">
      <c r="B63" s="9">
        <v>55</v>
      </c>
      <c r="C63" s="29" t="s">
        <v>130</v>
      </c>
      <c r="D63" s="29" t="s">
        <v>131</v>
      </c>
      <c r="E63" s="32" t="s">
        <v>21</v>
      </c>
      <c r="F63" s="10">
        <v>1</v>
      </c>
      <c r="G63" s="33">
        <v>60000</v>
      </c>
      <c r="H63" s="42">
        <v>0.05</v>
      </c>
      <c r="I63" s="35">
        <f t="shared" si="1"/>
        <v>3000</v>
      </c>
      <c r="J63" s="25">
        <f t="shared" si="2"/>
        <v>63000</v>
      </c>
      <c r="K63" s="24">
        <f t="shared" si="3"/>
        <v>63000</v>
      </c>
      <c r="L63" s="33">
        <v>70000</v>
      </c>
      <c r="M63" s="42">
        <v>0.05</v>
      </c>
      <c r="N63" s="35">
        <f t="shared" si="4"/>
        <v>3500</v>
      </c>
      <c r="O63" s="27">
        <f t="shared" si="5"/>
        <v>73500</v>
      </c>
      <c r="P63" s="26">
        <f t="shared" si="6"/>
        <v>73500</v>
      </c>
      <c r="Q63" s="33">
        <v>65000</v>
      </c>
      <c r="R63" s="42">
        <v>0.05</v>
      </c>
      <c r="S63" s="35">
        <f t="shared" si="7"/>
        <v>3250</v>
      </c>
      <c r="T63" s="28">
        <f t="shared" si="8"/>
        <v>68250</v>
      </c>
      <c r="U63" s="26">
        <f t="shared" si="9"/>
        <v>68250</v>
      </c>
      <c r="V63" s="24">
        <f t="shared" si="10"/>
        <v>68250</v>
      </c>
      <c r="W63" s="24">
        <f t="shared" si="11"/>
        <v>68250</v>
      </c>
      <c r="X63" s="24">
        <f t="shared" si="12"/>
        <v>68250</v>
      </c>
    </row>
    <row r="64" spans="2:24" ht="61.15">
      <c r="B64" s="9">
        <v>56</v>
      </c>
      <c r="C64" s="31" t="s">
        <v>132</v>
      </c>
      <c r="D64" s="29" t="s">
        <v>133</v>
      </c>
      <c r="E64" s="32" t="s">
        <v>97</v>
      </c>
      <c r="F64" s="10">
        <v>1</v>
      </c>
      <c r="G64" s="33">
        <v>50000</v>
      </c>
      <c r="H64" s="42">
        <v>0.19</v>
      </c>
      <c r="I64" s="35">
        <f t="shared" si="1"/>
        <v>9500</v>
      </c>
      <c r="J64" s="25">
        <f t="shared" si="2"/>
        <v>59500</v>
      </c>
      <c r="K64" s="24">
        <f t="shared" si="3"/>
        <v>59500</v>
      </c>
      <c r="L64" s="33">
        <v>60000</v>
      </c>
      <c r="M64" s="42">
        <v>0.19</v>
      </c>
      <c r="N64" s="35">
        <f t="shared" si="4"/>
        <v>11400</v>
      </c>
      <c r="O64" s="27">
        <f t="shared" si="5"/>
        <v>71400</v>
      </c>
      <c r="P64" s="26">
        <f t="shared" si="6"/>
        <v>71400</v>
      </c>
      <c r="Q64" s="33">
        <v>55000</v>
      </c>
      <c r="R64" s="42">
        <v>0.19</v>
      </c>
      <c r="S64" s="35">
        <f t="shared" si="7"/>
        <v>10450</v>
      </c>
      <c r="T64" s="28">
        <f t="shared" si="8"/>
        <v>65450</v>
      </c>
      <c r="U64" s="26">
        <f t="shared" si="9"/>
        <v>65450</v>
      </c>
      <c r="V64" s="24">
        <f t="shared" si="10"/>
        <v>65450</v>
      </c>
      <c r="W64" s="24">
        <f t="shared" si="11"/>
        <v>65450</v>
      </c>
      <c r="X64" s="24">
        <f t="shared" si="12"/>
        <v>65450</v>
      </c>
    </row>
    <row r="65" spans="2:24" ht="163.15">
      <c r="B65" s="9">
        <v>57</v>
      </c>
      <c r="C65" s="29" t="s">
        <v>134</v>
      </c>
      <c r="D65" s="31" t="s">
        <v>135</v>
      </c>
      <c r="E65" s="32" t="s">
        <v>21</v>
      </c>
      <c r="F65" s="10">
        <v>1</v>
      </c>
      <c r="G65" s="33">
        <v>40000</v>
      </c>
      <c r="H65" s="42">
        <v>0</v>
      </c>
      <c r="I65" s="35">
        <f t="shared" si="1"/>
        <v>0</v>
      </c>
      <c r="J65" s="25">
        <f t="shared" si="2"/>
        <v>40000</v>
      </c>
      <c r="K65" s="24">
        <f t="shared" si="3"/>
        <v>40000</v>
      </c>
      <c r="L65" s="33">
        <v>42000</v>
      </c>
      <c r="M65" s="42">
        <v>0</v>
      </c>
      <c r="N65" s="35">
        <f t="shared" si="4"/>
        <v>0</v>
      </c>
      <c r="O65" s="27">
        <f t="shared" si="5"/>
        <v>42000</v>
      </c>
      <c r="P65" s="26">
        <f t="shared" si="6"/>
        <v>42000</v>
      </c>
      <c r="Q65" s="33">
        <v>38000</v>
      </c>
      <c r="R65" s="42">
        <v>0</v>
      </c>
      <c r="S65" s="35">
        <f t="shared" si="7"/>
        <v>0</v>
      </c>
      <c r="T65" s="28">
        <f t="shared" si="8"/>
        <v>38000</v>
      </c>
      <c r="U65" s="26">
        <f t="shared" si="9"/>
        <v>38000</v>
      </c>
      <c r="V65" s="24">
        <f t="shared" si="10"/>
        <v>40000</v>
      </c>
      <c r="W65" s="24">
        <f t="shared" si="11"/>
        <v>40000</v>
      </c>
      <c r="X65" s="24">
        <f t="shared" si="12"/>
        <v>40000</v>
      </c>
    </row>
    <row r="66" spans="2:24" ht="40.9">
      <c r="B66" s="9">
        <v>58</v>
      </c>
      <c r="C66" s="29" t="s">
        <v>136</v>
      </c>
      <c r="D66" s="29" t="s">
        <v>136</v>
      </c>
      <c r="E66" s="32" t="s">
        <v>21</v>
      </c>
      <c r="F66" s="10">
        <v>1</v>
      </c>
      <c r="G66" s="33">
        <v>80000</v>
      </c>
      <c r="H66" s="42">
        <v>0.05</v>
      </c>
      <c r="I66" s="35">
        <f t="shared" si="1"/>
        <v>4000</v>
      </c>
      <c r="J66" s="25">
        <f t="shared" si="2"/>
        <v>84000</v>
      </c>
      <c r="K66" s="24">
        <f t="shared" si="3"/>
        <v>84000</v>
      </c>
      <c r="L66" s="33">
        <v>78000</v>
      </c>
      <c r="M66" s="42">
        <v>0.05</v>
      </c>
      <c r="N66" s="35">
        <f t="shared" si="4"/>
        <v>3900</v>
      </c>
      <c r="O66" s="27">
        <f t="shared" si="5"/>
        <v>81900</v>
      </c>
      <c r="P66" s="26">
        <f t="shared" si="6"/>
        <v>81900</v>
      </c>
      <c r="Q66" s="33">
        <v>82000</v>
      </c>
      <c r="R66" s="42">
        <v>0.05</v>
      </c>
      <c r="S66" s="35">
        <f t="shared" si="7"/>
        <v>4100</v>
      </c>
      <c r="T66" s="28">
        <f t="shared" si="8"/>
        <v>86100</v>
      </c>
      <c r="U66" s="26">
        <f t="shared" si="9"/>
        <v>86100</v>
      </c>
      <c r="V66" s="24">
        <f t="shared" si="10"/>
        <v>84000</v>
      </c>
      <c r="W66" s="24">
        <f t="shared" si="11"/>
        <v>84000</v>
      </c>
      <c r="X66" s="24">
        <f t="shared" si="12"/>
        <v>84000</v>
      </c>
    </row>
    <row r="67" spans="2:24" ht="61.15">
      <c r="B67" s="9">
        <v>59</v>
      </c>
      <c r="C67" s="31" t="s">
        <v>137</v>
      </c>
      <c r="D67" s="29" t="s">
        <v>138</v>
      </c>
      <c r="E67" s="32" t="s">
        <v>21</v>
      </c>
      <c r="F67" s="10">
        <v>1</v>
      </c>
      <c r="G67" s="33">
        <v>500000</v>
      </c>
      <c r="H67" s="42">
        <v>0.19</v>
      </c>
      <c r="I67" s="35">
        <f t="shared" si="1"/>
        <v>95000</v>
      </c>
      <c r="J67" s="25">
        <f t="shared" si="2"/>
        <v>595000</v>
      </c>
      <c r="K67" s="24">
        <f t="shared" si="3"/>
        <v>595000</v>
      </c>
      <c r="L67" s="33">
        <v>520000</v>
      </c>
      <c r="M67" s="42">
        <v>0.19</v>
      </c>
      <c r="N67" s="35">
        <f t="shared" si="4"/>
        <v>98800</v>
      </c>
      <c r="O67" s="27">
        <f t="shared" si="5"/>
        <v>618800</v>
      </c>
      <c r="P67" s="26">
        <f t="shared" si="6"/>
        <v>618800</v>
      </c>
      <c r="Q67" s="33">
        <v>510000</v>
      </c>
      <c r="R67" s="42">
        <v>0.19</v>
      </c>
      <c r="S67" s="35">
        <f t="shared" si="7"/>
        <v>96900</v>
      </c>
      <c r="T67" s="28">
        <f t="shared" si="8"/>
        <v>606900</v>
      </c>
      <c r="U67" s="26">
        <f t="shared" si="9"/>
        <v>606900</v>
      </c>
      <c r="V67" s="24">
        <f t="shared" si="10"/>
        <v>606900</v>
      </c>
      <c r="W67" s="24">
        <f t="shared" si="11"/>
        <v>606900</v>
      </c>
      <c r="X67" s="24">
        <f t="shared" si="12"/>
        <v>606900</v>
      </c>
    </row>
    <row r="68" spans="2:24" ht="40.9">
      <c r="B68" s="9">
        <v>60</v>
      </c>
      <c r="C68" s="29" t="s">
        <v>139</v>
      </c>
      <c r="D68" s="29" t="s">
        <v>139</v>
      </c>
      <c r="E68" s="32" t="s">
        <v>21</v>
      </c>
      <c r="F68" s="10">
        <v>1</v>
      </c>
      <c r="G68" s="33">
        <v>25000</v>
      </c>
      <c r="H68" s="42">
        <v>0.19</v>
      </c>
      <c r="I68" s="35">
        <f t="shared" si="1"/>
        <v>4750</v>
      </c>
      <c r="J68" s="25">
        <f t="shared" si="2"/>
        <v>29750</v>
      </c>
      <c r="K68" s="24">
        <f t="shared" si="3"/>
        <v>29750</v>
      </c>
      <c r="L68" s="33">
        <v>27000</v>
      </c>
      <c r="M68" s="42">
        <v>0.19</v>
      </c>
      <c r="N68" s="35">
        <f t="shared" si="4"/>
        <v>5130</v>
      </c>
      <c r="O68" s="27">
        <f t="shared" si="5"/>
        <v>32130</v>
      </c>
      <c r="P68" s="26">
        <f t="shared" si="6"/>
        <v>32130</v>
      </c>
      <c r="Q68" s="33">
        <v>26000</v>
      </c>
      <c r="R68" s="42">
        <v>0.19</v>
      </c>
      <c r="S68" s="35">
        <f t="shared" si="7"/>
        <v>4940</v>
      </c>
      <c r="T68" s="28">
        <f t="shared" si="8"/>
        <v>30940</v>
      </c>
      <c r="U68" s="26">
        <f t="shared" si="9"/>
        <v>30940</v>
      </c>
      <c r="V68" s="24">
        <f t="shared" si="10"/>
        <v>30940</v>
      </c>
      <c r="W68" s="24">
        <f t="shared" si="11"/>
        <v>30940</v>
      </c>
      <c r="X68" s="24">
        <f t="shared" si="12"/>
        <v>30940</v>
      </c>
    </row>
    <row r="69" spans="2:24" ht="40.9">
      <c r="B69" s="9">
        <v>61</v>
      </c>
      <c r="C69" s="29" t="s">
        <v>140</v>
      </c>
      <c r="D69" s="29" t="s">
        <v>141</v>
      </c>
      <c r="E69" s="32" t="s">
        <v>21</v>
      </c>
      <c r="F69" s="10">
        <v>1</v>
      </c>
      <c r="G69" s="33">
        <v>400000</v>
      </c>
      <c r="H69" s="43">
        <v>0</v>
      </c>
      <c r="I69" s="35">
        <f t="shared" si="1"/>
        <v>0</v>
      </c>
      <c r="J69" s="25">
        <f t="shared" si="2"/>
        <v>400000</v>
      </c>
      <c r="K69" s="24">
        <f t="shared" si="3"/>
        <v>400000</v>
      </c>
      <c r="L69" s="33">
        <v>430000</v>
      </c>
      <c r="M69" s="43">
        <v>0</v>
      </c>
      <c r="N69" s="35">
        <f t="shared" si="4"/>
        <v>0</v>
      </c>
      <c r="O69" s="27">
        <f t="shared" si="5"/>
        <v>430000</v>
      </c>
      <c r="P69" s="26">
        <f t="shared" si="6"/>
        <v>430000</v>
      </c>
      <c r="Q69" s="33">
        <v>420000</v>
      </c>
      <c r="R69" s="43">
        <v>0</v>
      </c>
      <c r="S69" s="35">
        <f t="shared" si="7"/>
        <v>0</v>
      </c>
      <c r="T69" s="28">
        <f t="shared" si="8"/>
        <v>420000</v>
      </c>
      <c r="U69" s="26">
        <f t="shared" si="9"/>
        <v>420000</v>
      </c>
      <c r="V69" s="24">
        <f t="shared" si="10"/>
        <v>416666.66666666669</v>
      </c>
      <c r="W69" s="24">
        <f t="shared" si="11"/>
        <v>416667</v>
      </c>
      <c r="X69" s="24">
        <f t="shared" si="12"/>
        <v>416666.66666666669</v>
      </c>
    </row>
    <row r="70" spans="2:24" ht="163.15">
      <c r="B70" s="9">
        <v>62</v>
      </c>
      <c r="C70" s="29" t="s">
        <v>142</v>
      </c>
      <c r="D70" s="31" t="s">
        <v>143</v>
      </c>
      <c r="E70" s="32" t="s">
        <v>97</v>
      </c>
      <c r="F70" s="10">
        <v>1</v>
      </c>
      <c r="G70" s="33">
        <v>80000</v>
      </c>
      <c r="H70" s="42">
        <v>0</v>
      </c>
      <c r="I70" s="35">
        <f t="shared" si="1"/>
        <v>0</v>
      </c>
      <c r="J70" s="25">
        <f t="shared" si="2"/>
        <v>80000</v>
      </c>
      <c r="K70" s="24">
        <f t="shared" si="3"/>
        <v>80000</v>
      </c>
      <c r="L70" s="33">
        <v>90000</v>
      </c>
      <c r="M70" s="42">
        <v>0</v>
      </c>
      <c r="N70" s="35">
        <f t="shared" si="4"/>
        <v>0</v>
      </c>
      <c r="O70" s="27">
        <f t="shared" si="5"/>
        <v>90000</v>
      </c>
      <c r="P70" s="26">
        <f t="shared" si="6"/>
        <v>90000</v>
      </c>
      <c r="Q70" s="33">
        <v>85000</v>
      </c>
      <c r="R70" s="42">
        <v>0</v>
      </c>
      <c r="S70" s="35">
        <f t="shared" si="7"/>
        <v>0</v>
      </c>
      <c r="T70" s="28">
        <f t="shared" si="8"/>
        <v>85000</v>
      </c>
      <c r="U70" s="26">
        <f t="shared" si="9"/>
        <v>85000</v>
      </c>
      <c r="V70" s="24">
        <f t="shared" si="10"/>
        <v>85000</v>
      </c>
      <c r="W70" s="24">
        <f t="shared" si="11"/>
        <v>85000</v>
      </c>
      <c r="X70" s="24">
        <f t="shared" si="12"/>
        <v>85000</v>
      </c>
    </row>
    <row r="71" spans="2:24" ht="40.9">
      <c r="B71" s="9">
        <v>63</v>
      </c>
      <c r="C71" s="29" t="s">
        <v>144</v>
      </c>
      <c r="D71" s="29" t="s">
        <v>145</v>
      </c>
      <c r="E71" s="32" t="s">
        <v>21</v>
      </c>
      <c r="F71" s="10">
        <v>1</v>
      </c>
      <c r="G71" s="33">
        <v>7000</v>
      </c>
      <c r="H71" s="43">
        <v>0</v>
      </c>
      <c r="I71" s="35">
        <f t="shared" si="1"/>
        <v>0</v>
      </c>
      <c r="J71" s="25">
        <f t="shared" si="2"/>
        <v>7000</v>
      </c>
      <c r="K71" s="24">
        <f t="shared" si="3"/>
        <v>7000</v>
      </c>
      <c r="L71" s="33">
        <v>8000</v>
      </c>
      <c r="M71" s="43">
        <v>0</v>
      </c>
      <c r="N71" s="35">
        <f t="shared" si="4"/>
        <v>0</v>
      </c>
      <c r="O71" s="27">
        <f t="shared" si="5"/>
        <v>8000</v>
      </c>
      <c r="P71" s="26">
        <f t="shared" si="6"/>
        <v>8000</v>
      </c>
      <c r="Q71" s="33">
        <v>8000</v>
      </c>
      <c r="R71" s="43">
        <v>0</v>
      </c>
      <c r="S71" s="35">
        <f t="shared" si="7"/>
        <v>0</v>
      </c>
      <c r="T71" s="28">
        <f t="shared" si="8"/>
        <v>8000</v>
      </c>
      <c r="U71" s="26">
        <f t="shared" si="9"/>
        <v>8000</v>
      </c>
      <c r="V71" s="24">
        <f t="shared" si="10"/>
        <v>7666.666666666667</v>
      </c>
      <c r="W71" s="24">
        <f t="shared" si="11"/>
        <v>7667</v>
      </c>
      <c r="X71" s="24">
        <f t="shared" si="12"/>
        <v>7666.666666666667</v>
      </c>
    </row>
    <row r="72" spans="2:24" ht="40.9">
      <c r="B72" s="9">
        <v>64</v>
      </c>
      <c r="C72" s="29" t="s">
        <v>146</v>
      </c>
      <c r="D72" s="29" t="s">
        <v>147</v>
      </c>
      <c r="E72" s="32" t="s">
        <v>21</v>
      </c>
      <c r="F72" s="10">
        <v>1</v>
      </c>
      <c r="G72" s="33">
        <v>60000</v>
      </c>
      <c r="H72" s="43">
        <v>0</v>
      </c>
      <c r="I72" s="35">
        <f t="shared" si="1"/>
        <v>0</v>
      </c>
      <c r="J72" s="25">
        <f t="shared" si="2"/>
        <v>60000</v>
      </c>
      <c r="K72" s="24">
        <f t="shared" si="3"/>
        <v>60000</v>
      </c>
      <c r="L72" s="33">
        <v>70000</v>
      </c>
      <c r="M72" s="43">
        <v>0</v>
      </c>
      <c r="N72" s="35">
        <f t="shared" si="4"/>
        <v>0</v>
      </c>
      <c r="O72" s="27">
        <f t="shared" si="5"/>
        <v>70000</v>
      </c>
      <c r="P72" s="26">
        <f t="shared" si="6"/>
        <v>70000</v>
      </c>
      <c r="Q72" s="33">
        <v>62000</v>
      </c>
      <c r="R72" s="43">
        <v>0</v>
      </c>
      <c r="S72" s="35">
        <f t="shared" si="7"/>
        <v>0</v>
      </c>
      <c r="T72" s="28">
        <f t="shared" si="8"/>
        <v>62000</v>
      </c>
      <c r="U72" s="26">
        <f t="shared" si="9"/>
        <v>62000</v>
      </c>
      <c r="V72" s="24">
        <f t="shared" si="10"/>
        <v>64000</v>
      </c>
      <c r="W72" s="24">
        <f t="shared" si="11"/>
        <v>64000</v>
      </c>
      <c r="X72" s="24">
        <f t="shared" si="12"/>
        <v>64000</v>
      </c>
    </row>
    <row r="73" spans="2:24" ht="40.9">
      <c r="B73" s="9">
        <v>65</v>
      </c>
      <c r="C73" s="29" t="s">
        <v>148</v>
      </c>
      <c r="D73" s="29" t="s">
        <v>149</v>
      </c>
      <c r="E73" s="32" t="s">
        <v>21</v>
      </c>
      <c r="F73" s="10">
        <v>1</v>
      </c>
      <c r="G73" s="33">
        <v>24000</v>
      </c>
      <c r="H73" s="43">
        <v>0</v>
      </c>
      <c r="I73" s="35">
        <f t="shared" si="1"/>
        <v>0</v>
      </c>
      <c r="J73" s="25">
        <f t="shared" si="2"/>
        <v>24000</v>
      </c>
      <c r="K73" s="24">
        <f t="shared" si="3"/>
        <v>24000</v>
      </c>
      <c r="L73" s="33">
        <v>20000</v>
      </c>
      <c r="M73" s="43">
        <v>0</v>
      </c>
      <c r="N73" s="35">
        <f t="shared" si="4"/>
        <v>0</v>
      </c>
      <c r="O73" s="27">
        <f t="shared" si="5"/>
        <v>20000</v>
      </c>
      <c r="P73" s="26">
        <f t="shared" si="6"/>
        <v>20000</v>
      </c>
      <c r="Q73" s="33">
        <v>25000</v>
      </c>
      <c r="R73" s="43">
        <v>0</v>
      </c>
      <c r="S73" s="35">
        <f t="shared" si="7"/>
        <v>0</v>
      </c>
      <c r="T73" s="28">
        <f t="shared" si="8"/>
        <v>25000</v>
      </c>
      <c r="U73" s="26">
        <f t="shared" si="9"/>
        <v>25000</v>
      </c>
      <c r="V73" s="24">
        <f t="shared" si="10"/>
        <v>23000</v>
      </c>
      <c r="W73" s="24">
        <f t="shared" si="11"/>
        <v>23000</v>
      </c>
      <c r="X73" s="24">
        <f t="shared" ref="X73:X90" si="13">V73*F73</f>
        <v>23000</v>
      </c>
    </row>
    <row r="74" spans="2:24" ht="21">
      <c r="B74" s="9">
        <v>66</v>
      </c>
      <c r="C74" s="29" t="s">
        <v>150</v>
      </c>
      <c r="D74" s="29" t="s">
        <v>151</v>
      </c>
      <c r="E74" s="32" t="s">
        <v>21</v>
      </c>
      <c r="F74" s="10">
        <v>1</v>
      </c>
      <c r="G74" s="33">
        <v>25000</v>
      </c>
      <c r="H74" s="43">
        <v>0</v>
      </c>
      <c r="I74" s="35">
        <f t="shared" ref="I74:I90" si="14">H74*G74</f>
        <v>0</v>
      </c>
      <c r="J74" s="25">
        <f t="shared" ref="J74:J90" si="15">G74+I74</f>
        <v>25000</v>
      </c>
      <c r="K74" s="24">
        <f t="shared" ref="K74:K90" si="16">J74*F74</f>
        <v>25000</v>
      </c>
      <c r="L74" s="33">
        <v>20000</v>
      </c>
      <c r="M74" s="43">
        <v>0</v>
      </c>
      <c r="N74" s="35">
        <f t="shared" ref="N74:N90" si="17">M74*L74</f>
        <v>0</v>
      </c>
      <c r="O74" s="27">
        <f t="shared" ref="O74:O90" si="18">L74+N74</f>
        <v>20000</v>
      </c>
      <c r="P74" s="26">
        <f t="shared" ref="P74:P90" si="19">O74*F74</f>
        <v>20000</v>
      </c>
      <c r="Q74" s="33">
        <v>26000</v>
      </c>
      <c r="R74" s="43">
        <v>0</v>
      </c>
      <c r="S74" s="35">
        <f t="shared" ref="S74:S90" si="20">R74*Q74</f>
        <v>0</v>
      </c>
      <c r="T74" s="28">
        <f t="shared" ref="T74:T90" si="21">Q74+S74</f>
        <v>26000</v>
      </c>
      <c r="U74" s="26">
        <f t="shared" ref="U74:U90" si="22">T74*F74</f>
        <v>26000</v>
      </c>
      <c r="V74" s="24">
        <f t="shared" ref="V74:V90" si="23">(J74+O74+T74)/3</f>
        <v>23666.666666666668</v>
      </c>
      <c r="W74" s="24">
        <f t="shared" ref="W74:W90" si="24">+ROUND(V74,0)</f>
        <v>23667</v>
      </c>
      <c r="X74" s="24">
        <f t="shared" si="13"/>
        <v>23666.666666666668</v>
      </c>
    </row>
    <row r="75" spans="2:24" ht="21">
      <c r="B75" s="9">
        <v>67</v>
      </c>
      <c r="C75" s="29" t="s">
        <v>152</v>
      </c>
      <c r="D75" s="29" t="s">
        <v>153</v>
      </c>
      <c r="E75" s="32" t="s">
        <v>21</v>
      </c>
      <c r="F75" s="10">
        <v>1</v>
      </c>
      <c r="G75" s="33">
        <v>70000</v>
      </c>
      <c r="H75" s="43">
        <v>0</v>
      </c>
      <c r="I75" s="35">
        <f t="shared" si="14"/>
        <v>0</v>
      </c>
      <c r="J75" s="25">
        <f t="shared" si="15"/>
        <v>70000</v>
      </c>
      <c r="K75" s="24">
        <f t="shared" si="16"/>
        <v>70000</v>
      </c>
      <c r="L75" s="33">
        <v>75000</v>
      </c>
      <c r="M75" s="43">
        <v>0</v>
      </c>
      <c r="N75" s="35">
        <f t="shared" si="17"/>
        <v>0</v>
      </c>
      <c r="O75" s="27">
        <f t="shared" si="18"/>
        <v>75000</v>
      </c>
      <c r="P75" s="26">
        <f t="shared" si="19"/>
        <v>75000</v>
      </c>
      <c r="Q75" s="33">
        <v>72000</v>
      </c>
      <c r="R75" s="43">
        <v>0</v>
      </c>
      <c r="S75" s="35">
        <f t="shared" si="20"/>
        <v>0</v>
      </c>
      <c r="T75" s="28">
        <f t="shared" si="21"/>
        <v>72000</v>
      </c>
      <c r="U75" s="26">
        <f t="shared" si="22"/>
        <v>72000</v>
      </c>
      <c r="V75" s="24">
        <f t="shared" si="23"/>
        <v>72333.333333333328</v>
      </c>
      <c r="W75" s="24">
        <f t="shared" si="24"/>
        <v>72333</v>
      </c>
      <c r="X75" s="24">
        <f t="shared" si="13"/>
        <v>72333.333333333328</v>
      </c>
    </row>
    <row r="76" spans="2:24" ht="61.15">
      <c r="B76" s="9">
        <v>68</v>
      </c>
      <c r="C76" s="29" t="s">
        <v>154</v>
      </c>
      <c r="D76" s="31" t="s">
        <v>155</v>
      </c>
      <c r="E76" s="32" t="s">
        <v>21</v>
      </c>
      <c r="F76" s="10">
        <v>1</v>
      </c>
      <c r="G76" s="33">
        <v>20000</v>
      </c>
      <c r="H76" s="43">
        <v>0</v>
      </c>
      <c r="I76" s="35">
        <f t="shared" si="14"/>
        <v>0</v>
      </c>
      <c r="J76" s="25">
        <f t="shared" si="15"/>
        <v>20000</v>
      </c>
      <c r="K76" s="24">
        <f t="shared" si="16"/>
        <v>20000</v>
      </c>
      <c r="L76" s="33">
        <v>26000</v>
      </c>
      <c r="M76" s="43">
        <v>0</v>
      </c>
      <c r="N76" s="35">
        <f t="shared" si="17"/>
        <v>0</v>
      </c>
      <c r="O76" s="27">
        <f t="shared" si="18"/>
        <v>26000</v>
      </c>
      <c r="P76" s="26">
        <f t="shared" si="19"/>
        <v>26000</v>
      </c>
      <c r="Q76" s="33">
        <v>26000</v>
      </c>
      <c r="R76" s="43">
        <v>0</v>
      </c>
      <c r="S76" s="35">
        <f t="shared" si="20"/>
        <v>0</v>
      </c>
      <c r="T76" s="28">
        <f t="shared" si="21"/>
        <v>26000</v>
      </c>
      <c r="U76" s="26">
        <f t="shared" si="22"/>
        <v>26000</v>
      </c>
      <c r="V76" s="24">
        <f t="shared" si="23"/>
        <v>24000</v>
      </c>
      <c r="W76" s="24">
        <f t="shared" si="24"/>
        <v>24000</v>
      </c>
      <c r="X76" s="24">
        <f t="shared" si="13"/>
        <v>24000</v>
      </c>
    </row>
    <row r="77" spans="2:24" ht="40.9">
      <c r="B77" s="9">
        <v>69</v>
      </c>
      <c r="C77" s="29" t="s">
        <v>156</v>
      </c>
      <c r="D77" s="29" t="s">
        <v>157</v>
      </c>
      <c r="E77" s="32" t="s">
        <v>21</v>
      </c>
      <c r="F77" s="10">
        <v>1</v>
      </c>
      <c r="G77" s="33">
        <v>60000</v>
      </c>
      <c r="H77" s="42">
        <v>0.05</v>
      </c>
      <c r="I77" s="35">
        <f t="shared" si="14"/>
        <v>3000</v>
      </c>
      <c r="J77" s="25">
        <f t="shared" si="15"/>
        <v>63000</v>
      </c>
      <c r="K77" s="24">
        <f t="shared" si="16"/>
        <v>63000</v>
      </c>
      <c r="L77" s="33">
        <v>70000</v>
      </c>
      <c r="M77" s="42">
        <v>0.05</v>
      </c>
      <c r="N77" s="35">
        <f t="shared" si="17"/>
        <v>3500</v>
      </c>
      <c r="O77" s="27">
        <f t="shared" si="18"/>
        <v>73500</v>
      </c>
      <c r="P77" s="26">
        <f t="shared" si="19"/>
        <v>73500</v>
      </c>
      <c r="Q77" s="33">
        <v>65000</v>
      </c>
      <c r="R77" s="42">
        <v>0.05</v>
      </c>
      <c r="S77" s="35">
        <f t="shared" si="20"/>
        <v>3250</v>
      </c>
      <c r="T77" s="28">
        <f t="shared" si="21"/>
        <v>68250</v>
      </c>
      <c r="U77" s="26">
        <f t="shared" si="22"/>
        <v>68250</v>
      </c>
      <c r="V77" s="24">
        <f t="shared" si="23"/>
        <v>68250</v>
      </c>
      <c r="W77" s="24">
        <f t="shared" si="24"/>
        <v>68250</v>
      </c>
      <c r="X77" s="24">
        <f t="shared" si="13"/>
        <v>68250</v>
      </c>
    </row>
    <row r="78" spans="2:24" ht="81.599999999999994">
      <c r="B78" s="9">
        <v>70</v>
      </c>
      <c r="C78" s="29" t="s">
        <v>158</v>
      </c>
      <c r="D78" s="31" t="s">
        <v>159</v>
      </c>
      <c r="E78" s="32" t="s">
        <v>21</v>
      </c>
      <c r="F78" s="10">
        <v>1</v>
      </c>
      <c r="G78" s="33">
        <v>60000</v>
      </c>
      <c r="H78" s="42">
        <v>0.19</v>
      </c>
      <c r="I78" s="35">
        <f t="shared" si="14"/>
        <v>11400</v>
      </c>
      <c r="J78" s="25">
        <f t="shared" si="15"/>
        <v>71400</v>
      </c>
      <c r="K78" s="24">
        <f t="shared" si="16"/>
        <v>71400</v>
      </c>
      <c r="L78" s="33">
        <v>66000</v>
      </c>
      <c r="M78" s="42">
        <v>0.19</v>
      </c>
      <c r="N78" s="35">
        <f t="shared" si="17"/>
        <v>12540</v>
      </c>
      <c r="O78" s="27">
        <f t="shared" si="18"/>
        <v>78540</v>
      </c>
      <c r="P78" s="26">
        <f t="shared" si="19"/>
        <v>78540</v>
      </c>
      <c r="Q78" s="33">
        <v>65000</v>
      </c>
      <c r="R78" s="42">
        <v>0.19</v>
      </c>
      <c r="S78" s="35">
        <f t="shared" si="20"/>
        <v>12350</v>
      </c>
      <c r="T78" s="28">
        <f t="shared" si="21"/>
        <v>77350</v>
      </c>
      <c r="U78" s="26">
        <f t="shared" si="22"/>
        <v>77350</v>
      </c>
      <c r="V78" s="24">
        <f t="shared" si="23"/>
        <v>75763.333333333328</v>
      </c>
      <c r="W78" s="24">
        <f t="shared" si="24"/>
        <v>75763</v>
      </c>
      <c r="X78" s="24">
        <f t="shared" si="13"/>
        <v>75763.333333333328</v>
      </c>
    </row>
    <row r="79" spans="2:24" ht="40.9">
      <c r="B79" s="9">
        <v>71</v>
      </c>
      <c r="C79" s="29" t="s">
        <v>160</v>
      </c>
      <c r="D79" s="29" t="s">
        <v>161</v>
      </c>
      <c r="E79" s="32" t="s">
        <v>21</v>
      </c>
      <c r="F79" s="10">
        <v>1</v>
      </c>
      <c r="G79" s="33">
        <v>22000</v>
      </c>
      <c r="H79" s="42">
        <v>0.19</v>
      </c>
      <c r="I79" s="35">
        <f t="shared" si="14"/>
        <v>4180</v>
      </c>
      <c r="J79" s="25">
        <f t="shared" si="15"/>
        <v>26180</v>
      </c>
      <c r="K79" s="24">
        <f t="shared" si="16"/>
        <v>26180</v>
      </c>
      <c r="L79" s="33">
        <v>26000</v>
      </c>
      <c r="M79" s="42">
        <v>0.19</v>
      </c>
      <c r="N79" s="35">
        <f t="shared" si="17"/>
        <v>4940</v>
      </c>
      <c r="O79" s="27">
        <f t="shared" si="18"/>
        <v>30940</v>
      </c>
      <c r="P79" s="26">
        <f t="shared" si="19"/>
        <v>30940</v>
      </c>
      <c r="Q79" s="33">
        <v>24000</v>
      </c>
      <c r="R79" s="42">
        <v>0.19</v>
      </c>
      <c r="S79" s="35">
        <f t="shared" si="20"/>
        <v>4560</v>
      </c>
      <c r="T79" s="28">
        <f t="shared" si="21"/>
        <v>28560</v>
      </c>
      <c r="U79" s="26">
        <f t="shared" si="22"/>
        <v>28560</v>
      </c>
      <c r="V79" s="24">
        <f t="shared" si="23"/>
        <v>28560</v>
      </c>
      <c r="W79" s="24">
        <f t="shared" si="24"/>
        <v>28560</v>
      </c>
      <c r="X79" s="24">
        <f t="shared" si="13"/>
        <v>28560</v>
      </c>
    </row>
    <row r="80" spans="2:24" ht="40.9">
      <c r="B80" s="9">
        <v>72</v>
      </c>
      <c r="C80" s="29" t="s">
        <v>162</v>
      </c>
      <c r="D80" s="29" t="s">
        <v>163</v>
      </c>
      <c r="E80" s="32" t="s">
        <v>21</v>
      </c>
      <c r="F80" s="10">
        <v>1</v>
      </c>
      <c r="G80" s="33">
        <v>25000</v>
      </c>
      <c r="H80" s="43">
        <v>0</v>
      </c>
      <c r="I80" s="35">
        <f t="shared" si="14"/>
        <v>0</v>
      </c>
      <c r="J80" s="25">
        <f t="shared" si="15"/>
        <v>25000</v>
      </c>
      <c r="K80" s="24">
        <f t="shared" si="16"/>
        <v>25000</v>
      </c>
      <c r="L80" s="33">
        <v>20000</v>
      </c>
      <c r="M80" s="43">
        <v>0</v>
      </c>
      <c r="N80" s="35">
        <f t="shared" si="17"/>
        <v>0</v>
      </c>
      <c r="O80" s="27">
        <f t="shared" si="18"/>
        <v>20000</v>
      </c>
      <c r="P80" s="26">
        <f t="shared" si="19"/>
        <v>20000</v>
      </c>
      <c r="Q80" s="33">
        <v>26000</v>
      </c>
      <c r="R80" s="43">
        <v>0</v>
      </c>
      <c r="S80" s="35">
        <f t="shared" si="20"/>
        <v>0</v>
      </c>
      <c r="T80" s="28">
        <f t="shared" si="21"/>
        <v>26000</v>
      </c>
      <c r="U80" s="26">
        <f t="shared" si="22"/>
        <v>26000</v>
      </c>
      <c r="V80" s="24">
        <f t="shared" si="23"/>
        <v>23666.666666666668</v>
      </c>
      <c r="W80" s="24">
        <f t="shared" si="24"/>
        <v>23667</v>
      </c>
      <c r="X80" s="24">
        <f t="shared" si="13"/>
        <v>23666.666666666668</v>
      </c>
    </row>
    <row r="81" spans="2:24" ht="21">
      <c r="B81" s="9">
        <v>73</v>
      </c>
      <c r="C81" s="29" t="s">
        <v>164</v>
      </c>
      <c r="D81" s="29" t="s">
        <v>165</v>
      </c>
      <c r="E81" s="32" t="s">
        <v>21</v>
      </c>
      <c r="F81" s="10">
        <v>1</v>
      </c>
      <c r="G81" s="33">
        <v>70000</v>
      </c>
      <c r="H81" s="43">
        <v>0</v>
      </c>
      <c r="I81" s="35">
        <f t="shared" si="14"/>
        <v>0</v>
      </c>
      <c r="J81" s="25">
        <f t="shared" si="15"/>
        <v>70000</v>
      </c>
      <c r="K81" s="24">
        <f t="shared" si="16"/>
        <v>70000</v>
      </c>
      <c r="L81" s="33">
        <v>77000</v>
      </c>
      <c r="M81" s="43">
        <v>0</v>
      </c>
      <c r="N81" s="35">
        <f t="shared" si="17"/>
        <v>0</v>
      </c>
      <c r="O81" s="27">
        <f t="shared" si="18"/>
        <v>77000</v>
      </c>
      <c r="P81" s="26">
        <f t="shared" si="19"/>
        <v>77000</v>
      </c>
      <c r="Q81" s="33">
        <v>80000</v>
      </c>
      <c r="R81" s="43">
        <v>0</v>
      </c>
      <c r="S81" s="35">
        <f t="shared" si="20"/>
        <v>0</v>
      </c>
      <c r="T81" s="28">
        <f t="shared" si="21"/>
        <v>80000</v>
      </c>
      <c r="U81" s="26">
        <f t="shared" si="22"/>
        <v>80000</v>
      </c>
      <c r="V81" s="24">
        <f t="shared" si="23"/>
        <v>75666.666666666672</v>
      </c>
      <c r="W81" s="24">
        <f t="shared" si="24"/>
        <v>75667</v>
      </c>
      <c r="X81" s="24">
        <f t="shared" si="13"/>
        <v>75666.666666666672</v>
      </c>
    </row>
    <row r="82" spans="2:24" ht="102">
      <c r="B82" s="9">
        <v>74</v>
      </c>
      <c r="C82" s="31" t="s">
        <v>166</v>
      </c>
      <c r="D82" s="29" t="s">
        <v>167</v>
      </c>
      <c r="E82" s="32" t="s">
        <v>97</v>
      </c>
      <c r="F82" s="10">
        <v>1</v>
      </c>
      <c r="G82" s="33">
        <v>130000</v>
      </c>
      <c r="H82" s="42">
        <v>0</v>
      </c>
      <c r="I82" s="35">
        <f t="shared" si="14"/>
        <v>0</v>
      </c>
      <c r="J82" s="25">
        <f t="shared" si="15"/>
        <v>130000</v>
      </c>
      <c r="K82" s="24">
        <f t="shared" si="16"/>
        <v>130000</v>
      </c>
      <c r="L82" s="33">
        <v>135000</v>
      </c>
      <c r="M82" s="42">
        <v>0</v>
      </c>
      <c r="N82" s="35">
        <f t="shared" si="17"/>
        <v>0</v>
      </c>
      <c r="O82" s="27">
        <f t="shared" si="18"/>
        <v>135000</v>
      </c>
      <c r="P82" s="26">
        <f t="shared" si="19"/>
        <v>135000</v>
      </c>
      <c r="Q82" s="33">
        <v>135000</v>
      </c>
      <c r="R82" s="42">
        <v>0</v>
      </c>
      <c r="S82" s="35">
        <f t="shared" si="20"/>
        <v>0</v>
      </c>
      <c r="T82" s="28">
        <f t="shared" si="21"/>
        <v>135000</v>
      </c>
      <c r="U82" s="26">
        <f t="shared" si="22"/>
        <v>135000</v>
      </c>
      <c r="V82" s="24">
        <f t="shared" si="23"/>
        <v>133333.33333333334</v>
      </c>
      <c r="W82" s="24">
        <f t="shared" si="24"/>
        <v>133333</v>
      </c>
      <c r="X82" s="24">
        <f t="shared" si="13"/>
        <v>133333.33333333334</v>
      </c>
    </row>
    <row r="83" spans="2:24" ht="81.599999999999994">
      <c r="B83" s="9">
        <v>75</v>
      </c>
      <c r="C83" s="29" t="s">
        <v>168</v>
      </c>
      <c r="D83" s="31" t="s">
        <v>169</v>
      </c>
      <c r="E83" s="32" t="s">
        <v>21</v>
      </c>
      <c r="F83" s="10">
        <v>1</v>
      </c>
      <c r="G83" s="33">
        <v>180000</v>
      </c>
      <c r="H83" s="42">
        <v>0.05</v>
      </c>
      <c r="I83" s="35">
        <f t="shared" si="14"/>
        <v>9000</v>
      </c>
      <c r="J83" s="25">
        <f t="shared" si="15"/>
        <v>189000</v>
      </c>
      <c r="K83" s="24">
        <f t="shared" si="16"/>
        <v>189000</v>
      </c>
      <c r="L83" s="33">
        <v>300000</v>
      </c>
      <c r="M83" s="42">
        <v>0.05</v>
      </c>
      <c r="N83" s="35">
        <f t="shared" si="17"/>
        <v>15000</v>
      </c>
      <c r="O83" s="27">
        <f t="shared" si="18"/>
        <v>315000</v>
      </c>
      <c r="P83" s="26">
        <f t="shared" si="19"/>
        <v>315000</v>
      </c>
      <c r="Q83" s="33">
        <v>280000</v>
      </c>
      <c r="R83" s="42">
        <v>0.05</v>
      </c>
      <c r="S83" s="35">
        <f t="shared" si="20"/>
        <v>14000</v>
      </c>
      <c r="T83" s="28">
        <f t="shared" si="21"/>
        <v>294000</v>
      </c>
      <c r="U83" s="26">
        <f t="shared" si="22"/>
        <v>294000</v>
      </c>
      <c r="V83" s="24">
        <f t="shared" si="23"/>
        <v>266000</v>
      </c>
      <c r="W83" s="24">
        <f t="shared" si="24"/>
        <v>266000</v>
      </c>
      <c r="X83" s="24">
        <f t="shared" si="13"/>
        <v>266000</v>
      </c>
    </row>
    <row r="84" spans="2:24" ht="40.9">
      <c r="B84" s="9">
        <v>76</v>
      </c>
      <c r="C84" s="29" t="s">
        <v>170</v>
      </c>
      <c r="D84" s="29" t="s">
        <v>171</v>
      </c>
      <c r="E84" s="32" t="s">
        <v>21</v>
      </c>
      <c r="F84" s="10">
        <v>1</v>
      </c>
      <c r="G84" s="33">
        <v>80000</v>
      </c>
      <c r="H84" s="43">
        <v>0</v>
      </c>
      <c r="I84" s="35">
        <f t="shared" si="14"/>
        <v>0</v>
      </c>
      <c r="J84" s="25">
        <f t="shared" si="15"/>
        <v>80000</v>
      </c>
      <c r="K84" s="24">
        <f t="shared" si="16"/>
        <v>80000</v>
      </c>
      <c r="L84" s="33">
        <v>85000</v>
      </c>
      <c r="M84" s="43">
        <v>0</v>
      </c>
      <c r="N84" s="35">
        <f t="shared" si="17"/>
        <v>0</v>
      </c>
      <c r="O84" s="27">
        <f t="shared" si="18"/>
        <v>85000</v>
      </c>
      <c r="P84" s="26">
        <f t="shared" si="19"/>
        <v>85000</v>
      </c>
      <c r="Q84" s="33">
        <v>85000</v>
      </c>
      <c r="R84" s="43">
        <v>0</v>
      </c>
      <c r="S84" s="35">
        <f t="shared" si="20"/>
        <v>0</v>
      </c>
      <c r="T84" s="28">
        <f t="shared" si="21"/>
        <v>85000</v>
      </c>
      <c r="U84" s="26">
        <f t="shared" si="22"/>
        <v>85000</v>
      </c>
      <c r="V84" s="24">
        <f t="shared" si="23"/>
        <v>83333.333333333328</v>
      </c>
      <c r="W84" s="24">
        <f t="shared" si="24"/>
        <v>83333</v>
      </c>
      <c r="X84" s="24">
        <f t="shared" si="13"/>
        <v>83333.333333333328</v>
      </c>
    </row>
    <row r="85" spans="2:24" ht="61.15">
      <c r="B85" s="9">
        <v>77</v>
      </c>
      <c r="C85" s="31" t="s">
        <v>172</v>
      </c>
      <c r="D85" s="29" t="s">
        <v>173</v>
      </c>
      <c r="E85" s="32" t="s">
        <v>21</v>
      </c>
      <c r="F85" s="10">
        <v>1</v>
      </c>
      <c r="G85" s="33">
        <v>50000</v>
      </c>
      <c r="H85" s="43">
        <v>0</v>
      </c>
      <c r="I85" s="35">
        <f t="shared" si="14"/>
        <v>0</v>
      </c>
      <c r="J85" s="25">
        <f t="shared" si="15"/>
        <v>50000</v>
      </c>
      <c r="K85" s="24">
        <f t="shared" si="16"/>
        <v>50000</v>
      </c>
      <c r="L85" s="33">
        <v>60000</v>
      </c>
      <c r="M85" s="43">
        <v>0</v>
      </c>
      <c r="N85" s="35">
        <f t="shared" si="17"/>
        <v>0</v>
      </c>
      <c r="O85" s="27">
        <f t="shared" si="18"/>
        <v>60000</v>
      </c>
      <c r="P85" s="26">
        <f t="shared" si="19"/>
        <v>60000</v>
      </c>
      <c r="Q85" s="33">
        <v>55000</v>
      </c>
      <c r="R85" s="43">
        <v>0</v>
      </c>
      <c r="S85" s="35">
        <f t="shared" si="20"/>
        <v>0</v>
      </c>
      <c r="T85" s="28">
        <f t="shared" si="21"/>
        <v>55000</v>
      </c>
      <c r="U85" s="26">
        <f t="shared" si="22"/>
        <v>55000</v>
      </c>
      <c r="V85" s="24">
        <f t="shared" si="23"/>
        <v>55000</v>
      </c>
      <c r="W85" s="24">
        <f t="shared" si="24"/>
        <v>55000</v>
      </c>
      <c r="X85" s="24">
        <f t="shared" si="13"/>
        <v>55000</v>
      </c>
    </row>
    <row r="86" spans="2:24" ht="40.9">
      <c r="B86" s="9">
        <v>78</v>
      </c>
      <c r="C86" s="29" t="s">
        <v>174</v>
      </c>
      <c r="D86" s="29" t="s">
        <v>175</v>
      </c>
      <c r="E86" s="32" t="s">
        <v>21</v>
      </c>
      <c r="F86" s="10">
        <v>1</v>
      </c>
      <c r="G86" s="33">
        <v>40000</v>
      </c>
      <c r="H86" s="42">
        <v>0.19</v>
      </c>
      <c r="I86" s="35">
        <f t="shared" si="14"/>
        <v>7600</v>
      </c>
      <c r="J86" s="25">
        <f t="shared" si="15"/>
        <v>47600</v>
      </c>
      <c r="K86" s="24">
        <f t="shared" si="16"/>
        <v>47600</v>
      </c>
      <c r="L86" s="33">
        <v>34000</v>
      </c>
      <c r="M86" s="42">
        <v>0.19</v>
      </c>
      <c r="N86" s="35">
        <f t="shared" si="17"/>
        <v>6460</v>
      </c>
      <c r="O86" s="27">
        <f t="shared" si="18"/>
        <v>40460</v>
      </c>
      <c r="P86" s="26">
        <f t="shared" si="19"/>
        <v>40460</v>
      </c>
      <c r="Q86" s="33">
        <v>42000</v>
      </c>
      <c r="R86" s="42">
        <v>0.19</v>
      </c>
      <c r="S86" s="35">
        <f t="shared" si="20"/>
        <v>7980</v>
      </c>
      <c r="T86" s="28">
        <f t="shared" si="21"/>
        <v>49980</v>
      </c>
      <c r="U86" s="26">
        <f t="shared" si="22"/>
        <v>49980</v>
      </c>
      <c r="V86" s="24">
        <f t="shared" si="23"/>
        <v>46013.333333333336</v>
      </c>
      <c r="W86" s="24">
        <f t="shared" si="24"/>
        <v>46013</v>
      </c>
      <c r="X86" s="24">
        <f t="shared" si="13"/>
        <v>46013.333333333336</v>
      </c>
    </row>
    <row r="87" spans="2:24" ht="142.9">
      <c r="B87" s="9">
        <v>79</v>
      </c>
      <c r="C87" s="29" t="s">
        <v>176</v>
      </c>
      <c r="D87" s="31" t="s">
        <v>177</v>
      </c>
      <c r="E87" s="32" t="s">
        <v>21</v>
      </c>
      <c r="F87" s="10">
        <v>1</v>
      </c>
      <c r="G87" s="33">
        <v>160000</v>
      </c>
      <c r="H87" s="42">
        <v>0.05</v>
      </c>
      <c r="I87" s="35">
        <f t="shared" si="14"/>
        <v>8000</v>
      </c>
      <c r="J87" s="25">
        <f t="shared" si="15"/>
        <v>168000</v>
      </c>
      <c r="K87" s="24">
        <f t="shared" si="16"/>
        <v>168000</v>
      </c>
      <c r="L87" s="33">
        <v>150000</v>
      </c>
      <c r="M87" s="42">
        <v>0.05</v>
      </c>
      <c r="N87" s="35">
        <f t="shared" si="17"/>
        <v>7500</v>
      </c>
      <c r="O87" s="27">
        <f t="shared" si="18"/>
        <v>157500</v>
      </c>
      <c r="P87" s="26">
        <f t="shared" si="19"/>
        <v>157500</v>
      </c>
      <c r="Q87" s="33">
        <v>162000</v>
      </c>
      <c r="R87" s="42">
        <v>0.05</v>
      </c>
      <c r="S87" s="35">
        <f t="shared" si="20"/>
        <v>8100</v>
      </c>
      <c r="T87" s="28">
        <f t="shared" si="21"/>
        <v>170100</v>
      </c>
      <c r="U87" s="26">
        <f t="shared" si="22"/>
        <v>170100</v>
      </c>
      <c r="V87" s="24">
        <f t="shared" si="23"/>
        <v>165200</v>
      </c>
      <c r="W87" s="24">
        <f t="shared" si="24"/>
        <v>165200</v>
      </c>
      <c r="X87" s="24">
        <f t="shared" si="13"/>
        <v>165200</v>
      </c>
    </row>
    <row r="88" spans="2:24" ht="122.45">
      <c r="B88" s="9">
        <v>80</v>
      </c>
      <c r="C88" s="29" t="s">
        <v>176</v>
      </c>
      <c r="D88" s="31" t="s">
        <v>178</v>
      </c>
      <c r="E88" s="32" t="s">
        <v>21</v>
      </c>
      <c r="F88" s="10">
        <v>1</v>
      </c>
      <c r="G88" s="33">
        <v>160000</v>
      </c>
      <c r="H88" s="42">
        <v>0.05</v>
      </c>
      <c r="I88" s="35">
        <f t="shared" si="14"/>
        <v>8000</v>
      </c>
      <c r="J88" s="25">
        <f t="shared" si="15"/>
        <v>168000</v>
      </c>
      <c r="K88" s="24">
        <f t="shared" si="16"/>
        <v>168000</v>
      </c>
      <c r="L88" s="33">
        <v>150000</v>
      </c>
      <c r="M88" s="42">
        <v>0.05</v>
      </c>
      <c r="N88" s="35">
        <f t="shared" si="17"/>
        <v>7500</v>
      </c>
      <c r="O88" s="27">
        <f t="shared" si="18"/>
        <v>157500</v>
      </c>
      <c r="P88" s="26">
        <f t="shared" si="19"/>
        <v>157500</v>
      </c>
      <c r="Q88" s="33">
        <v>162000</v>
      </c>
      <c r="R88" s="42">
        <v>0.05</v>
      </c>
      <c r="S88" s="35">
        <f t="shared" si="20"/>
        <v>8100</v>
      </c>
      <c r="T88" s="28">
        <f t="shared" si="21"/>
        <v>170100</v>
      </c>
      <c r="U88" s="26">
        <f t="shared" si="22"/>
        <v>170100</v>
      </c>
      <c r="V88" s="24">
        <f t="shared" si="23"/>
        <v>165200</v>
      </c>
      <c r="W88" s="24">
        <f t="shared" si="24"/>
        <v>165200</v>
      </c>
      <c r="X88" s="24">
        <f t="shared" si="13"/>
        <v>165200</v>
      </c>
    </row>
    <row r="89" spans="2:24" ht="21">
      <c r="B89" s="9">
        <v>81</v>
      </c>
      <c r="C89" s="29" t="s">
        <v>179</v>
      </c>
      <c r="D89" s="29" t="s">
        <v>180</v>
      </c>
      <c r="E89" s="32" t="s">
        <v>21</v>
      </c>
      <c r="F89" s="10">
        <v>1</v>
      </c>
      <c r="G89" s="33">
        <v>40000</v>
      </c>
      <c r="H89" s="42">
        <v>0.05</v>
      </c>
      <c r="I89" s="35">
        <f t="shared" si="14"/>
        <v>2000</v>
      </c>
      <c r="J89" s="25">
        <f t="shared" si="15"/>
        <v>42000</v>
      </c>
      <c r="K89" s="24">
        <f t="shared" si="16"/>
        <v>42000</v>
      </c>
      <c r="L89" s="33">
        <v>45000</v>
      </c>
      <c r="M89" s="42">
        <v>0.05</v>
      </c>
      <c r="N89" s="35">
        <f t="shared" si="17"/>
        <v>2250</v>
      </c>
      <c r="O89" s="27">
        <f t="shared" si="18"/>
        <v>47250</v>
      </c>
      <c r="P89" s="26">
        <f t="shared" si="19"/>
        <v>47250</v>
      </c>
      <c r="Q89" s="33">
        <v>42000</v>
      </c>
      <c r="R89" s="42">
        <v>0.05</v>
      </c>
      <c r="S89" s="35">
        <f t="shared" si="20"/>
        <v>2100</v>
      </c>
      <c r="T89" s="28">
        <f t="shared" si="21"/>
        <v>44100</v>
      </c>
      <c r="U89" s="26">
        <f t="shared" si="22"/>
        <v>44100</v>
      </c>
      <c r="V89" s="24">
        <f t="shared" si="23"/>
        <v>44450</v>
      </c>
      <c r="W89" s="24">
        <f t="shared" si="24"/>
        <v>44450</v>
      </c>
      <c r="X89" s="24">
        <f t="shared" si="13"/>
        <v>44450</v>
      </c>
    </row>
    <row r="90" spans="2:24" ht="21">
      <c r="B90" s="9">
        <v>82</v>
      </c>
      <c r="C90" s="29" t="s">
        <v>181</v>
      </c>
      <c r="D90" s="29" t="s">
        <v>182</v>
      </c>
      <c r="E90" s="32" t="s">
        <v>21</v>
      </c>
      <c r="F90" s="10">
        <v>1</v>
      </c>
      <c r="G90" s="33">
        <v>60000</v>
      </c>
      <c r="H90" s="42">
        <v>0.05</v>
      </c>
      <c r="I90" s="35">
        <f t="shared" si="14"/>
        <v>3000</v>
      </c>
      <c r="J90" s="25">
        <f t="shared" si="15"/>
        <v>63000</v>
      </c>
      <c r="K90" s="24">
        <f t="shared" si="16"/>
        <v>63000</v>
      </c>
      <c r="L90" s="33">
        <v>70000</v>
      </c>
      <c r="M90" s="42">
        <v>0.05</v>
      </c>
      <c r="N90" s="35">
        <f t="shared" si="17"/>
        <v>3500</v>
      </c>
      <c r="O90" s="27">
        <f t="shared" si="18"/>
        <v>73500</v>
      </c>
      <c r="P90" s="26">
        <f t="shared" si="19"/>
        <v>73500</v>
      </c>
      <c r="Q90" s="33">
        <v>65000</v>
      </c>
      <c r="R90" s="42">
        <v>0.05</v>
      </c>
      <c r="S90" s="35">
        <f t="shared" si="20"/>
        <v>3250</v>
      </c>
      <c r="T90" s="28">
        <f t="shared" si="21"/>
        <v>68250</v>
      </c>
      <c r="U90" s="26">
        <f t="shared" si="22"/>
        <v>68250</v>
      </c>
      <c r="V90" s="24">
        <f t="shared" si="23"/>
        <v>68250</v>
      </c>
      <c r="W90" s="24">
        <f t="shared" si="24"/>
        <v>68250</v>
      </c>
      <c r="X90" s="24">
        <f t="shared" si="13"/>
        <v>68250</v>
      </c>
    </row>
    <row r="91" spans="2:24" ht="23.45">
      <c r="G91" s="46" t="s">
        <v>183</v>
      </c>
      <c r="H91" s="46"/>
      <c r="I91" s="46"/>
      <c r="J91" s="46"/>
      <c r="K91" s="37">
        <f>SUM(K9:K90)</f>
        <v>11236088</v>
      </c>
      <c r="L91" s="48" t="s">
        <v>183</v>
      </c>
      <c r="M91" s="48"/>
      <c r="N91" s="48"/>
      <c r="O91" s="48"/>
      <c r="P91" s="38">
        <f>SUM(P9:P90)</f>
        <v>12063110</v>
      </c>
      <c r="Q91" s="47" t="s">
        <v>183</v>
      </c>
      <c r="R91" s="47"/>
      <c r="S91" s="47"/>
      <c r="T91" s="47"/>
      <c r="U91" s="39">
        <f>SUM(U9:U90)</f>
        <v>11787396</v>
      </c>
      <c r="V91" s="40"/>
      <c r="W91" s="36"/>
      <c r="X91" s="41">
        <f>SUM(X9:X90)</f>
        <v>11695531.333333336</v>
      </c>
    </row>
    <row r="97" spans="24:24">
      <c r="X97" s="5">
        <v>11695531.333333336</v>
      </c>
    </row>
  </sheetData>
  <protectedRanges>
    <protectedRange algorithmName="SHA-512" hashValue="0BGb958vww8j8VKBG+bnWzoC7xz+nTjKWQvoGHy6IeI2Iudd/8MZdwykC3/ZMncXzZlk5zq4GWx4C7BxvoD44A==" saltValue="ofXGskwOaaYLVxLeFo6z6g==" spinCount="100000" sqref="C36" name="Rango1_2_3_9_3_1"/>
    <protectedRange algorithmName="SHA-512" hashValue="0BGb958vww8j8VKBG+bnWzoC7xz+nTjKWQvoGHy6IeI2Iudd/8MZdwykC3/ZMncXzZlk5zq4GWx4C7BxvoD44A==" saltValue="ofXGskwOaaYLVxLeFo6z6g==" spinCount="100000" sqref="C43" name="Rango1_2_3_32_2_1"/>
  </protectedRanges>
  <autoFilter ref="B2:X26" xr:uid="{00000000-0009-0000-00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autoFilter>
  <mergeCells count="9">
    <mergeCell ref="V7:X7"/>
    <mergeCell ref="B7:F7"/>
    <mergeCell ref="G91:J91"/>
    <mergeCell ref="Q91:T91"/>
    <mergeCell ref="L91:O91"/>
    <mergeCell ref="B2:U6"/>
    <mergeCell ref="G7:K7"/>
    <mergeCell ref="L7:P7"/>
    <mergeCell ref="Q7:U7"/>
  </mergeCells>
  <phoneticPr fontId="8" type="noConversion"/>
  <conditionalFormatting sqref="D9:D13 D15:D90">
    <cfRule type="duplicateValues" dxfId="0" priority="4"/>
  </conditionalFormatting>
  <pageMargins left="0.7" right="0.7" top="0.75" bottom="0.75" header="0.3" footer="0.3"/>
  <pageSetup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2</xdr:col>
                <xdr:colOff>746760</xdr:colOff>
                <xdr:row>1</xdr:row>
                <xdr:rowOff>45720</xdr:rowOff>
              </from>
              <to>
                <xdr:col>2</xdr:col>
                <xdr:colOff>1927860</xdr:colOff>
                <xdr:row>5</xdr:row>
                <xdr:rowOff>144780</xdr:rowOff>
              </to>
            </anchor>
          </objectPr>
        </oleObject>
      </mc:Choice>
      <mc:Fallback>
        <oleObject progId="Word.Picture.8"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33A99D972813D448426F1A3B16298DD" ma:contentTypeVersion="16" ma:contentTypeDescription="Create a new document." ma:contentTypeScope="" ma:versionID="25c8708241f285c72ff4ec1754887fd5">
  <xsd:schema xmlns:xsd="http://www.w3.org/2001/XMLSchema" xmlns:xs="http://www.w3.org/2001/XMLSchema" xmlns:p="http://schemas.microsoft.com/office/2006/metadata/properties" xmlns:ns3="3a6af4a3-0ca8-4423-889d-5255204ed407" xmlns:ns4="df910681-ceae-4fdf-a22b-9e5c5c2f4958" targetNamespace="http://schemas.microsoft.com/office/2006/metadata/properties" ma:root="true" ma:fieldsID="44111be32e64ddfb547df81d9ff5e94e" ns3:_="" ns4:_="">
    <xsd:import namespace="3a6af4a3-0ca8-4423-889d-5255204ed407"/>
    <xsd:import namespace="df910681-ceae-4fdf-a22b-9e5c5c2f4958"/>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ObjectDetectorVersions" minOccurs="0"/>
                <xsd:element ref="ns3:MediaServiceSearchProperties" minOccurs="0"/>
                <xsd:element ref="ns3:MediaServiceSystemTag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6af4a3-0ca8-4423-889d-5255204ed4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910681-ceae-4fdf-a22b-9e5c5c2f495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a6af4a3-0ca8-4423-889d-5255204ed40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D18383-D1C6-4A33-84C9-45C4C06B7EF8}"/>
</file>

<file path=customXml/itemProps2.xml><?xml version="1.0" encoding="utf-8"?>
<ds:datastoreItem xmlns:ds="http://schemas.openxmlformats.org/officeDocument/2006/customXml" ds:itemID="{CDA8C864-0DEE-4FC3-B02B-9B5A9237AD95}"/>
</file>

<file path=customXml/itemProps3.xml><?xml version="1.0" encoding="utf-8"?>
<ds:datastoreItem xmlns:ds="http://schemas.openxmlformats.org/officeDocument/2006/customXml" ds:itemID="{F74965C0-1FD0-406D-853E-57737CC80FF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Ramirez de la Hoz</dc:creator>
  <cp:keywords/>
  <dc:description/>
  <cp:lastModifiedBy>Daniela Ramirez De La Hoz</cp:lastModifiedBy>
  <cp:revision/>
  <dcterms:created xsi:type="dcterms:W3CDTF">2023-06-20T15:45:21Z</dcterms:created>
  <dcterms:modified xsi:type="dcterms:W3CDTF">2026-08-13T20:30:26Z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2024-04-29T14:12:29Z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c9f1dd3d-0e3c-4d6f-a4b5-24050b07bae2</vt:lpwstr>
  </property>
  <property fmtid="{D5CDD505-2E9C-101B-9397-08002B2CF9AE}" pid="8" name="MSIP_Label_fc111285-cafa-4fc9-8a9a-bd902089b24f_ContentBits">
    <vt:lpwstr>0</vt:lpwstr>
  </property>
  <property fmtid="{D5CDD505-2E9C-101B-9397-08002B2CF9AE}" pid="9" name="ContentTypeId">
    <vt:lpwstr>0x010100E33A99D972813D448426F1A3B16298DD</vt:lpwstr>
  </property>
</Properties>
</file>